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User\Desktop\Ambiente MOG e PTPC\MOG e PTPC definitivi AET\"/>
    </mc:Choice>
  </mc:AlternateContent>
  <xr:revisionPtr revIDLastSave="0" documentId="13_ncr:1_{F09804CF-5B52-4869-B848-DEB85EE2CD84}" xr6:coauthVersionLast="45" xr6:coauthVersionMax="45" xr10:uidLastSave="{00000000-0000-0000-0000-000000000000}"/>
  <bookViews>
    <workbookView xWindow="-90" yWindow="-90" windowWidth="19380" windowHeight="10380" firstSheet="1" activeTab="3" xr2:uid="{00000000-000D-0000-FFFF-FFFF00000000}"/>
  </bookViews>
  <sheets>
    <sheet name="Schema" sheetId="12" r:id="rId1"/>
    <sheet name="Rischio Lordo" sheetId="3" r:id="rId2"/>
    <sheet name="Rischio netto" sheetId="11" r:id="rId3"/>
    <sheet name="Policy gestione rischio" sheetId="10" r:id="rId4"/>
    <sheet name="calcolo mitigazione del rischio" sheetId="9" r:id="rId5"/>
    <sheet name="tabelle" sheetId="6" r:id="rId6"/>
  </sheets>
  <definedNames>
    <definedName name="Macroreati">tabelle!$A$2:$A$18</definedName>
    <definedName name="punteggio">#REF!</definedName>
    <definedName name="_xlnm.Print_Titles" localSheetId="0">Schema!$11:$15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3" i="9" l="1"/>
  <c r="AF161" i="9"/>
  <c r="AF160" i="9"/>
  <c r="AF159" i="9"/>
  <c r="AF158" i="9"/>
  <c r="AF157" i="9"/>
  <c r="AF156" i="9"/>
  <c r="AF155" i="9"/>
  <c r="AF154" i="9"/>
  <c r="AF153" i="9"/>
  <c r="AF152" i="9"/>
  <c r="AF151" i="9"/>
  <c r="AF150" i="9"/>
  <c r="AF149" i="9"/>
  <c r="AF148" i="9"/>
  <c r="AF147" i="9"/>
  <c r="AF146" i="9"/>
  <c r="AF145" i="9"/>
  <c r="AF144" i="9"/>
  <c r="AF143" i="9"/>
  <c r="AF142" i="9"/>
  <c r="AF141" i="9"/>
  <c r="AF140" i="9"/>
  <c r="AF139" i="9"/>
  <c r="AF138" i="9"/>
  <c r="AF137" i="9"/>
  <c r="AF136" i="9"/>
  <c r="AF135" i="9"/>
  <c r="AF134" i="9"/>
  <c r="AF133" i="9"/>
  <c r="AF132" i="9"/>
  <c r="AF131" i="9"/>
  <c r="AF130" i="9"/>
  <c r="AF129" i="9"/>
  <c r="AF128" i="9"/>
  <c r="AF127" i="9"/>
  <c r="AF126" i="9"/>
  <c r="AF125" i="9"/>
  <c r="AF124" i="9"/>
  <c r="AF123" i="9"/>
  <c r="AF122" i="9"/>
  <c r="AF121" i="9"/>
  <c r="AF120" i="9"/>
  <c r="AF119" i="9"/>
  <c r="AF118" i="9"/>
  <c r="AF117" i="9"/>
  <c r="AF116" i="9"/>
  <c r="AF115" i="9"/>
  <c r="AF114" i="9"/>
  <c r="AF113" i="9"/>
  <c r="AF112" i="9"/>
  <c r="AF111" i="9"/>
  <c r="AF110" i="9"/>
  <c r="AF109" i="9"/>
  <c r="AF108" i="9"/>
  <c r="AF107" i="9"/>
  <c r="AF106" i="9"/>
  <c r="AF105" i="9"/>
  <c r="AF104" i="9"/>
  <c r="AF103" i="9"/>
  <c r="AF102" i="9"/>
  <c r="AF101" i="9"/>
  <c r="AF100" i="9"/>
  <c r="AF99" i="9"/>
  <c r="AF98" i="9"/>
  <c r="AF97" i="9"/>
  <c r="AF96" i="9"/>
  <c r="AF95" i="9"/>
  <c r="AF94" i="9"/>
  <c r="AF93" i="9"/>
  <c r="AF92" i="9"/>
  <c r="AF91" i="9"/>
  <c r="AF90" i="9"/>
  <c r="AF89" i="9"/>
  <c r="AF88" i="9"/>
  <c r="AF87" i="9"/>
  <c r="AF86" i="9"/>
  <c r="AF85" i="9"/>
  <c r="AF84" i="9"/>
  <c r="AF83" i="9"/>
  <c r="AF82" i="9"/>
  <c r="AF81" i="9"/>
  <c r="AF80" i="9"/>
  <c r="AF79" i="9"/>
  <c r="AF78" i="9"/>
  <c r="AF77" i="9"/>
  <c r="AF76" i="9"/>
  <c r="AF75" i="9"/>
  <c r="AF74" i="9"/>
  <c r="AF73" i="9"/>
  <c r="AF72" i="9"/>
  <c r="AF71" i="9"/>
  <c r="AF70" i="9"/>
  <c r="AF69" i="9"/>
  <c r="AF68" i="9"/>
  <c r="AF67" i="9"/>
  <c r="AF66" i="9"/>
  <c r="AF65" i="9"/>
  <c r="AF64" i="9"/>
  <c r="AF63" i="9"/>
  <c r="AF62" i="9"/>
  <c r="AF61" i="9"/>
  <c r="AF60" i="9"/>
  <c r="AF59" i="9"/>
  <c r="AF58" i="9"/>
  <c r="AF57" i="9"/>
  <c r="AF56" i="9"/>
  <c r="AF55" i="9"/>
  <c r="AF54" i="9"/>
  <c r="AF53" i="9"/>
  <c r="AF52" i="9"/>
  <c r="AF51" i="9"/>
  <c r="AF50" i="9"/>
  <c r="AF49" i="9"/>
  <c r="AF4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C161" i="9" l="1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G161" i="9"/>
  <c r="AG160" i="9"/>
  <c r="AG159" i="9"/>
  <c r="AG158" i="9"/>
  <c r="AG157" i="9"/>
  <c r="AG156" i="9"/>
  <c r="AG155" i="9"/>
  <c r="AG154" i="9"/>
  <c r="AG153" i="9"/>
  <c r="AG152" i="9"/>
  <c r="AG151" i="9"/>
  <c r="AG150" i="9"/>
  <c r="AG149" i="9"/>
  <c r="AG148" i="9"/>
  <c r="AG147" i="9"/>
  <c r="AG146" i="9"/>
  <c r="AG145" i="9"/>
  <c r="AG144" i="9"/>
  <c r="AG143" i="9"/>
  <c r="AG142" i="9"/>
  <c r="AG141" i="9"/>
  <c r="AG140" i="9"/>
  <c r="AG139" i="9"/>
  <c r="AG138" i="9"/>
  <c r="AG137" i="9"/>
  <c r="AG136" i="9"/>
  <c r="AG135" i="9"/>
  <c r="AG134" i="9"/>
  <c r="AG133" i="9"/>
  <c r="AG132" i="9"/>
  <c r="AG131" i="9"/>
  <c r="AG130" i="9"/>
  <c r="AG129" i="9"/>
  <c r="AG128" i="9"/>
  <c r="AG127" i="9"/>
  <c r="AG126" i="9"/>
  <c r="AG125" i="9"/>
  <c r="AG124" i="9"/>
  <c r="AG123" i="9"/>
  <c r="AG122" i="9"/>
  <c r="AG121" i="9"/>
  <c r="AG120" i="9"/>
  <c r="AG119" i="9"/>
  <c r="AG118" i="9"/>
  <c r="AG117" i="9"/>
  <c r="AG116" i="9"/>
  <c r="AG115" i="9"/>
  <c r="AG114" i="9"/>
  <c r="AG113" i="9"/>
  <c r="AG112" i="9"/>
  <c r="AG111" i="9"/>
  <c r="AG110" i="9"/>
  <c r="AG109" i="9"/>
  <c r="AG108" i="9"/>
  <c r="AG107" i="9"/>
  <c r="AG106" i="9"/>
  <c r="AG105" i="9"/>
  <c r="AG104" i="9"/>
  <c r="AG103" i="9"/>
  <c r="AG102" i="9"/>
  <c r="AG101" i="9"/>
  <c r="AG100" i="9"/>
  <c r="AG99" i="9"/>
  <c r="AG98" i="9"/>
  <c r="AG97" i="9"/>
  <c r="AG96" i="9"/>
  <c r="AG95" i="9"/>
  <c r="AG94" i="9"/>
  <c r="AG93" i="9"/>
  <c r="AG92" i="9"/>
  <c r="AG91" i="9"/>
  <c r="AG90" i="9"/>
  <c r="AG89" i="9"/>
  <c r="AG88" i="9"/>
  <c r="AG87" i="9"/>
  <c r="AG86" i="9"/>
  <c r="AG85" i="9"/>
  <c r="AG84" i="9"/>
  <c r="AG83" i="9"/>
  <c r="AG82" i="9"/>
  <c r="AG81" i="9"/>
  <c r="AG80" i="9"/>
  <c r="AG79" i="9"/>
  <c r="AG78" i="9"/>
  <c r="AG77" i="9"/>
  <c r="AG76" i="9"/>
  <c r="AG75" i="9"/>
  <c r="AG74" i="9"/>
  <c r="AG73" i="9"/>
  <c r="AG72" i="9"/>
  <c r="AG71" i="9"/>
  <c r="AG70" i="9"/>
  <c r="AG69" i="9"/>
  <c r="AG68" i="9"/>
  <c r="AG67" i="9"/>
  <c r="AG66" i="9"/>
  <c r="AG65" i="9"/>
  <c r="AG64" i="9"/>
  <c r="AG63" i="9"/>
  <c r="AG62" i="9"/>
  <c r="AG61" i="9"/>
  <c r="AG60" i="9"/>
  <c r="AG59" i="9"/>
  <c r="AG58" i="9"/>
  <c r="AG57" i="9"/>
  <c r="AG56" i="9"/>
  <c r="AG55" i="9"/>
  <c r="AG54" i="9"/>
  <c r="AG53" i="9"/>
  <c r="AG52" i="9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2" i="9"/>
  <c r="AX20" i="9" l="1"/>
  <c r="BF161" i="9"/>
  <c r="BF160" i="9"/>
  <c r="BF159" i="9"/>
  <c r="BF158" i="9"/>
  <c r="BF157" i="9"/>
  <c r="BF156" i="9"/>
  <c r="BF155" i="9"/>
  <c r="BF154" i="9"/>
  <c r="BF153" i="9"/>
  <c r="BF152" i="9"/>
  <c r="BF151" i="9"/>
  <c r="BF150" i="9"/>
  <c r="BF149" i="9"/>
  <c r="BF148" i="9"/>
  <c r="BF147" i="9"/>
  <c r="BF146" i="9"/>
  <c r="BF145" i="9"/>
  <c r="BF144" i="9"/>
  <c r="BF143" i="9"/>
  <c r="BF142" i="9"/>
  <c r="BF141" i="9"/>
  <c r="BF140" i="9"/>
  <c r="BF139" i="9"/>
  <c r="BF138" i="9"/>
  <c r="BF137" i="9"/>
  <c r="BF136" i="9"/>
  <c r="BF135" i="9"/>
  <c r="BF134" i="9"/>
  <c r="BF133" i="9"/>
  <c r="BF132" i="9"/>
  <c r="BF131" i="9"/>
  <c r="BF130" i="9"/>
  <c r="BF129" i="9"/>
  <c r="BF128" i="9"/>
  <c r="BF127" i="9"/>
  <c r="BF126" i="9"/>
  <c r="BF125" i="9"/>
  <c r="BF124" i="9"/>
  <c r="BF123" i="9"/>
  <c r="BF122" i="9"/>
  <c r="BF121" i="9"/>
  <c r="BF120" i="9"/>
  <c r="BF119" i="9"/>
  <c r="BF118" i="9"/>
  <c r="BF117" i="9"/>
  <c r="BF116" i="9"/>
  <c r="BF115" i="9"/>
  <c r="BF114" i="9"/>
  <c r="BF113" i="9"/>
  <c r="BF112" i="9"/>
  <c r="BF111" i="9"/>
  <c r="BF110" i="9"/>
  <c r="BF109" i="9"/>
  <c r="BF108" i="9"/>
  <c r="BF107" i="9"/>
  <c r="BF106" i="9"/>
  <c r="BF105" i="9"/>
  <c r="BF104" i="9"/>
  <c r="BF103" i="9"/>
  <c r="BF102" i="9"/>
  <c r="BF101" i="9"/>
  <c r="BF100" i="9"/>
  <c r="BF99" i="9"/>
  <c r="BF98" i="9"/>
  <c r="BF97" i="9"/>
  <c r="BF96" i="9"/>
  <c r="BF95" i="9"/>
  <c r="BF94" i="9"/>
  <c r="BF93" i="9"/>
  <c r="BF92" i="9"/>
  <c r="BF91" i="9"/>
  <c r="BF90" i="9"/>
  <c r="BF89" i="9"/>
  <c r="BF88" i="9"/>
  <c r="BF87" i="9"/>
  <c r="BF86" i="9"/>
  <c r="BF85" i="9"/>
  <c r="BF84" i="9"/>
  <c r="BF83" i="9"/>
  <c r="BF82" i="9"/>
  <c r="BF81" i="9"/>
  <c r="BF80" i="9"/>
  <c r="BF79" i="9"/>
  <c r="BF78" i="9"/>
  <c r="BF77" i="9"/>
  <c r="BF76" i="9"/>
  <c r="BF75" i="9"/>
  <c r="BF74" i="9"/>
  <c r="BF73" i="9"/>
  <c r="BF72" i="9"/>
  <c r="BF71" i="9"/>
  <c r="BF70" i="9"/>
  <c r="BF69" i="9"/>
  <c r="BF68" i="9"/>
  <c r="BF67" i="9"/>
  <c r="BF66" i="9"/>
  <c r="BF65" i="9"/>
  <c r="BF64" i="9"/>
  <c r="BF63" i="9"/>
  <c r="BF62" i="9"/>
  <c r="BF61" i="9"/>
  <c r="BF60" i="9"/>
  <c r="BF59" i="9"/>
  <c r="BF58" i="9"/>
  <c r="BF57" i="9"/>
  <c r="BF56" i="9"/>
  <c r="BF55" i="9"/>
  <c r="BF54" i="9"/>
  <c r="BF53" i="9"/>
  <c r="BF52" i="9"/>
  <c r="BF51" i="9"/>
  <c r="BF50" i="9"/>
  <c r="BF49" i="9"/>
  <c r="BF48" i="9"/>
  <c r="BF47" i="9"/>
  <c r="BF46" i="9"/>
  <c r="BF45" i="9"/>
  <c r="BF44" i="9"/>
  <c r="BF43" i="9"/>
  <c r="BF42" i="9"/>
  <c r="BF41" i="9"/>
  <c r="BF40" i="9"/>
  <c r="BF39" i="9"/>
  <c r="BF38" i="9"/>
  <c r="BF37" i="9"/>
  <c r="BF36" i="9"/>
  <c r="BF35" i="9"/>
  <c r="BF34" i="9"/>
  <c r="BF33" i="9"/>
  <c r="BF32" i="9"/>
  <c r="BF31" i="9"/>
  <c r="BF30" i="9"/>
  <c r="BF29" i="9"/>
  <c r="BF28" i="9"/>
  <c r="BF27" i="9"/>
  <c r="BF26" i="9"/>
  <c r="BF25" i="9"/>
  <c r="BF24" i="9"/>
  <c r="BF23" i="9"/>
  <c r="BF22" i="9"/>
  <c r="BF21" i="9"/>
  <c r="BF20" i="9"/>
  <c r="BF19" i="9"/>
  <c r="BF18" i="9"/>
  <c r="BF17" i="9"/>
  <c r="BF16" i="9"/>
  <c r="BF15" i="9"/>
  <c r="BF14" i="9"/>
  <c r="BF13" i="9"/>
  <c r="BF12" i="9"/>
  <c r="B131" i="9" l="1"/>
  <c r="D118" i="3" l="1"/>
  <c r="A65" i="3"/>
  <c r="B65" i="3"/>
  <c r="C65" i="3"/>
  <c r="D65" i="3"/>
  <c r="E65" i="3"/>
  <c r="F65" i="3"/>
  <c r="G65" i="3"/>
  <c r="H65" i="3"/>
  <c r="B66" i="3"/>
  <c r="D66" i="3"/>
  <c r="E66" i="3"/>
  <c r="F66" i="3"/>
  <c r="G66" i="3"/>
  <c r="H66" i="3"/>
  <c r="B67" i="3"/>
  <c r="D67" i="3"/>
  <c r="E67" i="3"/>
  <c r="F67" i="3"/>
  <c r="G67" i="3"/>
  <c r="H67" i="3"/>
  <c r="B68" i="3"/>
  <c r="D68" i="3"/>
  <c r="E68" i="3"/>
  <c r="F68" i="3"/>
  <c r="G68" i="3"/>
  <c r="H68" i="3"/>
  <c r="B69" i="3"/>
  <c r="C69" i="3"/>
  <c r="D69" i="3"/>
  <c r="E69" i="3"/>
  <c r="F69" i="3"/>
  <c r="G69" i="3"/>
  <c r="H69" i="3"/>
  <c r="D70" i="3"/>
  <c r="E70" i="3"/>
  <c r="F70" i="3"/>
  <c r="G70" i="3"/>
  <c r="H70" i="3"/>
  <c r="D71" i="3"/>
  <c r="E71" i="3"/>
  <c r="F71" i="3"/>
  <c r="G71" i="3"/>
  <c r="H71" i="3"/>
  <c r="C72" i="3"/>
  <c r="D72" i="3"/>
  <c r="E72" i="3"/>
  <c r="F72" i="3"/>
  <c r="G72" i="3"/>
  <c r="H72" i="3"/>
  <c r="D73" i="3"/>
  <c r="E73" i="3"/>
  <c r="F73" i="3"/>
  <c r="G73" i="3"/>
  <c r="H73" i="3"/>
  <c r="D74" i="3"/>
  <c r="E74" i="3"/>
  <c r="F74" i="3"/>
  <c r="G74" i="3"/>
  <c r="H74" i="3"/>
  <c r="D167" i="3" l="1"/>
  <c r="BG161" i="9" l="1"/>
  <c r="BE161" i="9"/>
  <c r="BD161" i="9"/>
  <c r="BC161" i="9"/>
  <c r="BB161" i="9"/>
  <c r="BA161" i="9"/>
  <c r="AZ161" i="9"/>
  <c r="AY161" i="9"/>
  <c r="AX161" i="9"/>
  <c r="AW161" i="9"/>
  <c r="AV161" i="9"/>
  <c r="AU161" i="9"/>
  <c r="AT161" i="9"/>
  <c r="AS161" i="9"/>
  <c r="AR161" i="9"/>
  <c r="AQ161" i="9"/>
  <c r="AP161" i="9"/>
  <c r="AO161" i="9"/>
  <c r="AI161" i="9"/>
  <c r="AH161" i="9"/>
  <c r="AD161" i="9"/>
  <c r="AB161" i="9"/>
  <c r="AA161" i="9"/>
  <c r="Z161" i="9"/>
  <c r="Y161" i="9"/>
  <c r="X161" i="9"/>
  <c r="W161" i="9"/>
  <c r="V161" i="9"/>
  <c r="U161" i="9"/>
  <c r="T161" i="9"/>
  <c r="Q161" i="9"/>
  <c r="P161" i="9"/>
  <c r="O161" i="9"/>
  <c r="M161" i="9"/>
  <c r="K161" i="9"/>
  <c r="J161" i="9"/>
  <c r="I161" i="9"/>
  <c r="BG160" i="9"/>
  <c r="BE160" i="9"/>
  <c r="BD160" i="9"/>
  <c r="BC160" i="9"/>
  <c r="BB160" i="9"/>
  <c r="BA160" i="9"/>
  <c r="AZ160" i="9"/>
  <c r="AY160" i="9"/>
  <c r="AX160" i="9"/>
  <c r="AW160" i="9"/>
  <c r="AV160" i="9"/>
  <c r="AU160" i="9"/>
  <c r="AT160" i="9"/>
  <c r="AS160" i="9"/>
  <c r="AR160" i="9"/>
  <c r="AQ160" i="9"/>
  <c r="AP160" i="9"/>
  <c r="AO160" i="9"/>
  <c r="AI160" i="9"/>
  <c r="AH160" i="9"/>
  <c r="AD160" i="9"/>
  <c r="AB160" i="9"/>
  <c r="AA160" i="9"/>
  <c r="Z160" i="9"/>
  <c r="Y160" i="9"/>
  <c r="X160" i="9"/>
  <c r="W160" i="9"/>
  <c r="V160" i="9"/>
  <c r="U160" i="9"/>
  <c r="T160" i="9"/>
  <c r="Q160" i="9"/>
  <c r="P160" i="9"/>
  <c r="O160" i="9"/>
  <c r="M160" i="9"/>
  <c r="K160" i="9"/>
  <c r="J160" i="9"/>
  <c r="I160" i="9"/>
  <c r="BG159" i="9"/>
  <c r="BE159" i="9"/>
  <c r="BD159" i="9"/>
  <c r="BC159" i="9"/>
  <c r="BB159" i="9"/>
  <c r="BA159" i="9"/>
  <c r="AZ159" i="9"/>
  <c r="AY159" i="9"/>
  <c r="AX159" i="9"/>
  <c r="AW159" i="9"/>
  <c r="AV159" i="9"/>
  <c r="AU159" i="9"/>
  <c r="AT159" i="9"/>
  <c r="AS159" i="9"/>
  <c r="AR159" i="9"/>
  <c r="AQ159" i="9"/>
  <c r="AP159" i="9"/>
  <c r="AO159" i="9"/>
  <c r="AI159" i="9"/>
  <c r="AH159" i="9"/>
  <c r="AD159" i="9"/>
  <c r="AB159" i="9"/>
  <c r="AA159" i="9"/>
  <c r="Z159" i="9"/>
  <c r="Y159" i="9"/>
  <c r="X159" i="9"/>
  <c r="W159" i="9"/>
  <c r="V159" i="9"/>
  <c r="U159" i="9"/>
  <c r="T159" i="9"/>
  <c r="Q159" i="9"/>
  <c r="P159" i="9"/>
  <c r="O159" i="9"/>
  <c r="M159" i="9"/>
  <c r="K159" i="9"/>
  <c r="J159" i="9"/>
  <c r="I159" i="9"/>
  <c r="BG158" i="9"/>
  <c r="BE158" i="9"/>
  <c r="BD158" i="9"/>
  <c r="BC158" i="9"/>
  <c r="BB158" i="9"/>
  <c r="BA158" i="9"/>
  <c r="AZ158" i="9"/>
  <c r="AY158" i="9"/>
  <c r="AX158" i="9"/>
  <c r="AW158" i="9"/>
  <c r="AV158" i="9"/>
  <c r="AU158" i="9"/>
  <c r="AT158" i="9"/>
  <c r="AS158" i="9"/>
  <c r="AR158" i="9"/>
  <c r="AQ158" i="9"/>
  <c r="AP158" i="9"/>
  <c r="AO158" i="9"/>
  <c r="AI158" i="9"/>
  <c r="AH158" i="9"/>
  <c r="AD158" i="9"/>
  <c r="AB158" i="9"/>
  <c r="AA158" i="9"/>
  <c r="Z158" i="9"/>
  <c r="Y158" i="9"/>
  <c r="X158" i="9"/>
  <c r="W158" i="9"/>
  <c r="V158" i="9"/>
  <c r="U158" i="9"/>
  <c r="T158" i="9"/>
  <c r="Q158" i="9"/>
  <c r="P158" i="9"/>
  <c r="O158" i="9"/>
  <c r="M158" i="9"/>
  <c r="K158" i="9"/>
  <c r="J158" i="9"/>
  <c r="I158" i="9"/>
  <c r="BG157" i="9"/>
  <c r="BE157" i="9"/>
  <c r="BD157" i="9"/>
  <c r="BC157" i="9"/>
  <c r="BB157" i="9"/>
  <c r="BA157" i="9"/>
  <c r="AZ157" i="9"/>
  <c r="AY157" i="9"/>
  <c r="AX157" i="9"/>
  <c r="AW157" i="9"/>
  <c r="AV157" i="9"/>
  <c r="AU157" i="9"/>
  <c r="AT157" i="9"/>
  <c r="AS157" i="9"/>
  <c r="AR157" i="9"/>
  <c r="AQ157" i="9"/>
  <c r="AP157" i="9"/>
  <c r="AO157" i="9"/>
  <c r="AI157" i="9"/>
  <c r="AH157" i="9"/>
  <c r="AD157" i="9"/>
  <c r="AB157" i="9"/>
  <c r="AA157" i="9"/>
  <c r="Z157" i="9"/>
  <c r="Y157" i="9"/>
  <c r="X157" i="9"/>
  <c r="W157" i="9"/>
  <c r="V157" i="9"/>
  <c r="U157" i="9"/>
  <c r="T157" i="9"/>
  <c r="Q157" i="9"/>
  <c r="P157" i="9"/>
  <c r="O157" i="9"/>
  <c r="M157" i="9"/>
  <c r="K157" i="9"/>
  <c r="J157" i="9"/>
  <c r="I157" i="9"/>
  <c r="BG156" i="9"/>
  <c r="BE156" i="9"/>
  <c r="BD156" i="9"/>
  <c r="BC156" i="9"/>
  <c r="BB156" i="9"/>
  <c r="BA156" i="9"/>
  <c r="AZ156" i="9"/>
  <c r="AY156" i="9"/>
  <c r="AX156" i="9"/>
  <c r="AW156" i="9"/>
  <c r="AV156" i="9"/>
  <c r="AU156" i="9"/>
  <c r="AT156" i="9"/>
  <c r="AS156" i="9"/>
  <c r="AR156" i="9"/>
  <c r="AQ156" i="9"/>
  <c r="AP156" i="9"/>
  <c r="AO156" i="9"/>
  <c r="AI156" i="9"/>
  <c r="AH156" i="9"/>
  <c r="AD156" i="9"/>
  <c r="AB156" i="9"/>
  <c r="AA156" i="9"/>
  <c r="Z156" i="9"/>
  <c r="Y156" i="9"/>
  <c r="X156" i="9"/>
  <c r="W156" i="9"/>
  <c r="V156" i="9"/>
  <c r="U156" i="9"/>
  <c r="T156" i="9"/>
  <c r="Q156" i="9"/>
  <c r="P156" i="9"/>
  <c r="O156" i="9"/>
  <c r="M156" i="9"/>
  <c r="K156" i="9"/>
  <c r="J156" i="9"/>
  <c r="I156" i="9"/>
  <c r="BG155" i="9"/>
  <c r="BE155" i="9"/>
  <c r="BD155" i="9"/>
  <c r="BC155" i="9"/>
  <c r="BB155" i="9"/>
  <c r="BA155" i="9"/>
  <c r="AZ155" i="9"/>
  <c r="AY155" i="9"/>
  <c r="AX155" i="9"/>
  <c r="AW155" i="9"/>
  <c r="AV155" i="9"/>
  <c r="AU155" i="9"/>
  <c r="AT155" i="9"/>
  <c r="AS155" i="9"/>
  <c r="AR155" i="9"/>
  <c r="AQ155" i="9"/>
  <c r="AP155" i="9"/>
  <c r="AO155" i="9"/>
  <c r="AI155" i="9"/>
  <c r="AH155" i="9"/>
  <c r="AD155" i="9"/>
  <c r="AB155" i="9"/>
  <c r="AA155" i="9"/>
  <c r="Z155" i="9"/>
  <c r="Y155" i="9"/>
  <c r="X155" i="9"/>
  <c r="W155" i="9"/>
  <c r="V155" i="9"/>
  <c r="U155" i="9"/>
  <c r="T155" i="9"/>
  <c r="Q155" i="9"/>
  <c r="P155" i="9"/>
  <c r="O155" i="9"/>
  <c r="M155" i="9"/>
  <c r="K155" i="9"/>
  <c r="J155" i="9"/>
  <c r="I155" i="9"/>
  <c r="BG154" i="9"/>
  <c r="BE154" i="9"/>
  <c r="BD154" i="9"/>
  <c r="BC154" i="9"/>
  <c r="BB154" i="9"/>
  <c r="BA154" i="9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I154" i="9"/>
  <c r="AH154" i="9"/>
  <c r="AD154" i="9"/>
  <c r="AB154" i="9"/>
  <c r="AA154" i="9"/>
  <c r="Z154" i="9"/>
  <c r="Y154" i="9"/>
  <c r="X154" i="9"/>
  <c r="W154" i="9"/>
  <c r="V154" i="9"/>
  <c r="U154" i="9"/>
  <c r="T154" i="9"/>
  <c r="Q154" i="9"/>
  <c r="P154" i="9"/>
  <c r="O154" i="9"/>
  <c r="M154" i="9"/>
  <c r="K154" i="9"/>
  <c r="J154" i="9"/>
  <c r="I154" i="9"/>
  <c r="BG153" i="9"/>
  <c r="BE153" i="9"/>
  <c r="BD153" i="9"/>
  <c r="BC153" i="9"/>
  <c r="BB153" i="9"/>
  <c r="BA153" i="9"/>
  <c r="AZ153" i="9"/>
  <c r="AY153" i="9"/>
  <c r="AX153" i="9"/>
  <c r="AW153" i="9"/>
  <c r="AV153" i="9"/>
  <c r="AU153" i="9"/>
  <c r="AT153" i="9"/>
  <c r="AS153" i="9"/>
  <c r="AR153" i="9"/>
  <c r="AQ153" i="9"/>
  <c r="AP153" i="9"/>
  <c r="AO153" i="9"/>
  <c r="AI153" i="9"/>
  <c r="AH153" i="9"/>
  <c r="AD153" i="9"/>
  <c r="AB153" i="9"/>
  <c r="AA153" i="9"/>
  <c r="Z153" i="9"/>
  <c r="Y153" i="9"/>
  <c r="X153" i="9"/>
  <c r="W153" i="9"/>
  <c r="V153" i="9"/>
  <c r="U153" i="9"/>
  <c r="T153" i="9"/>
  <c r="Q153" i="9"/>
  <c r="P153" i="9"/>
  <c r="O153" i="9"/>
  <c r="M153" i="9"/>
  <c r="K153" i="9"/>
  <c r="J153" i="9"/>
  <c r="I153" i="9"/>
  <c r="BG152" i="9"/>
  <c r="BE152" i="9"/>
  <c r="BD152" i="9"/>
  <c r="BC152" i="9"/>
  <c r="BB152" i="9"/>
  <c r="BA152" i="9"/>
  <c r="AZ152" i="9"/>
  <c r="AY152" i="9"/>
  <c r="AX152" i="9"/>
  <c r="AW152" i="9"/>
  <c r="AV152" i="9"/>
  <c r="AU152" i="9"/>
  <c r="AT152" i="9"/>
  <c r="AS152" i="9"/>
  <c r="AR152" i="9"/>
  <c r="AQ152" i="9"/>
  <c r="AP152" i="9"/>
  <c r="AO152" i="9"/>
  <c r="AI152" i="9"/>
  <c r="AH152" i="9"/>
  <c r="AD152" i="9"/>
  <c r="AB152" i="9"/>
  <c r="AA152" i="9"/>
  <c r="Z152" i="9"/>
  <c r="Y152" i="9"/>
  <c r="X152" i="9"/>
  <c r="W152" i="9"/>
  <c r="V152" i="9"/>
  <c r="U152" i="9"/>
  <c r="T152" i="9"/>
  <c r="Q152" i="9"/>
  <c r="P152" i="9"/>
  <c r="O152" i="9"/>
  <c r="M152" i="9"/>
  <c r="K152" i="9"/>
  <c r="J152" i="9"/>
  <c r="I152" i="9"/>
  <c r="BG151" i="9"/>
  <c r="BE151" i="9"/>
  <c r="BD151" i="9"/>
  <c r="BC151" i="9"/>
  <c r="BB151" i="9"/>
  <c r="BA151" i="9"/>
  <c r="AZ151" i="9"/>
  <c r="AY151" i="9"/>
  <c r="AX151" i="9"/>
  <c r="AW151" i="9"/>
  <c r="AV151" i="9"/>
  <c r="AU151" i="9"/>
  <c r="AT151" i="9"/>
  <c r="AS151" i="9"/>
  <c r="AR151" i="9"/>
  <c r="AQ151" i="9"/>
  <c r="AP151" i="9"/>
  <c r="AO151" i="9"/>
  <c r="AI151" i="9"/>
  <c r="AH151" i="9"/>
  <c r="AD151" i="9"/>
  <c r="AB151" i="9"/>
  <c r="AA151" i="9"/>
  <c r="Z151" i="9"/>
  <c r="Y151" i="9"/>
  <c r="X151" i="9"/>
  <c r="W151" i="9"/>
  <c r="V151" i="9"/>
  <c r="U151" i="9"/>
  <c r="T151" i="9"/>
  <c r="Q151" i="9"/>
  <c r="P151" i="9"/>
  <c r="O151" i="9"/>
  <c r="M151" i="9"/>
  <c r="K151" i="9"/>
  <c r="J151" i="9"/>
  <c r="I151" i="9"/>
  <c r="BG150" i="9"/>
  <c r="BE150" i="9"/>
  <c r="BD150" i="9"/>
  <c r="BC150" i="9"/>
  <c r="BB150" i="9"/>
  <c r="BA150" i="9"/>
  <c r="AZ150" i="9"/>
  <c r="AY150" i="9"/>
  <c r="AX150" i="9"/>
  <c r="AW150" i="9"/>
  <c r="AV150" i="9"/>
  <c r="AU150" i="9"/>
  <c r="AT150" i="9"/>
  <c r="AS150" i="9"/>
  <c r="AR150" i="9"/>
  <c r="AQ150" i="9"/>
  <c r="AP150" i="9"/>
  <c r="AO150" i="9"/>
  <c r="AI150" i="9"/>
  <c r="AH150" i="9"/>
  <c r="AD150" i="9"/>
  <c r="AB150" i="9"/>
  <c r="AA150" i="9"/>
  <c r="Z150" i="9"/>
  <c r="Y150" i="9"/>
  <c r="X150" i="9"/>
  <c r="W150" i="9"/>
  <c r="V150" i="9"/>
  <c r="U150" i="9"/>
  <c r="T150" i="9"/>
  <c r="Q150" i="9"/>
  <c r="P150" i="9"/>
  <c r="O150" i="9"/>
  <c r="M150" i="9"/>
  <c r="K150" i="9"/>
  <c r="J150" i="9"/>
  <c r="I150" i="9"/>
  <c r="BG149" i="9"/>
  <c r="BE149" i="9"/>
  <c r="BD149" i="9"/>
  <c r="BC149" i="9"/>
  <c r="BB149" i="9"/>
  <c r="BA149" i="9"/>
  <c r="AZ149" i="9"/>
  <c r="AY149" i="9"/>
  <c r="AX149" i="9"/>
  <c r="AW149" i="9"/>
  <c r="AV149" i="9"/>
  <c r="AU149" i="9"/>
  <c r="AT149" i="9"/>
  <c r="AS149" i="9"/>
  <c r="AR149" i="9"/>
  <c r="AQ149" i="9"/>
  <c r="AP149" i="9"/>
  <c r="AO149" i="9"/>
  <c r="AI149" i="9"/>
  <c r="AH149" i="9"/>
  <c r="AD149" i="9"/>
  <c r="AB149" i="9"/>
  <c r="AA149" i="9"/>
  <c r="Z149" i="9"/>
  <c r="Y149" i="9"/>
  <c r="X149" i="9"/>
  <c r="W149" i="9"/>
  <c r="V149" i="9"/>
  <c r="U149" i="9"/>
  <c r="T149" i="9"/>
  <c r="Q149" i="9"/>
  <c r="P149" i="9"/>
  <c r="O149" i="9"/>
  <c r="M149" i="9"/>
  <c r="K149" i="9"/>
  <c r="J149" i="9"/>
  <c r="I149" i="9"/>
  <c r="BG148" i="9"/>
  <c r="BE148" i="9"/>
  <c r="BD148" i="9"/>
  <c r="BC148" i="9"/>
  <c r="BB148" i="9"/>
  <c r="BA148" i="9"/>
  <c r="AZ148" i="9"/>
  <c r="AY148" i="9"/>
  <c r="AX148" i="9"/>
  <c r="AW148" i="9"/>
  <c r="AV148" i="9"/>
  <c r="AU148" i="9"/>
  <c r="AT148" i="9"/>
  <c r="AS148" i="9"/>
  <c r="AR148" i="9"/>
  <c r="AQ148" i="9"/>
  <c r="AP148" i="9"/>
  <c r="AO148" i="9"/>
  <c r="AI148" i="9"/>
  <c r="AH148" i="9"/>
  <c r="AD148" i="9"/>
  <c r="AB148" i="9"/>
  <c r="AA148" i="9"/>
  <c r="Z148" i="9"/>
  <c r="Y148" i="9"/>
  <c r="X148" i="9"/>
  <c r="W148" i="9"/>
  <c r="V148" i="9"/>
  <c r="U148" i="9"/>
  <c r="T148" i="9"/>
  <c r="Q148" i="9"/>
  <c r="P148" i="9"/>
  <c r="O148" i="9"/>
  <c r="M148" i="9"/>
  <c r="K148" i="9"/>
  <c r="J148" i="9"/>
  <c r="I148" i="9"/>
  <c r="BG147" i="9"/>
  <c r="BE147" i="9"/>
  <c r="BD147" i="9"/>
  <c r="BC147" i="9"/>
  <c r="BB147" i="9"/>
  <c r="BA147" i="9"/>
  <c r="AZ147" i="9"/>
  <c r="AY147" i="9"/>
  <c r="AX147" i="9"/>
  <c r="AW147" i="9"/>
  <c r="AV147" i="9"/>
  <c r="AU147" i="9"/>
  <c r="AT147" i="9"/>
  <c r="AS147" i="9"/>
  <c r="AR147" i="9"/>
  <c r="AQ147" i="9"/>
  <c r="AP147" i="9"/>
  <c r="AO147" i="9"/>
  <c r="AI147" i="9"/>
  <c r="AH147" i="9"/>
  <c r="AD147" i="9"/>
  <c r="AB147" i="9"/>
  <c r="AA147" i="9"/>
  <c r="Z147" i="9"/>
  <c r="Y147" i="9"/>
  <c r="X147" i="9"/>
  <c r="W147" i="9"/>
  <c r="V147" i="9"/>
  <c r="U147" i="9"/>
  <c r="T147" i="9"/>
  <c r="Q147" i="9"/>
  <c r="P147" i="9"/>
  <c r="O147" i="9"/>
  <c r="M147" i="9"/>
  <c r="K147" i="9"/>
  <c r="J147" i="9"/>
  <c r="I147" i="9"/>
  <c r="BG146" i="9"/>
  <c r="BE146" i="9"/>
  <c r="BD146" i="9"/>
  <c r="BC146" i="9"/>
  <c r="BB146" i="9"/>
  <c r="BA146" i="9"/>
  <c r="AZ146" i="9"/>
  <c r="AY146" i="9"/>
  <c r="AX146" i="9"/>
  <c r="AW146" i="9"/>
  <c r="AV146" i="9"/>
  <c r="AU146" i="9"/>
  <c r="AT146" i="9"/>
  <c r="AS146" i="9"/>
  <c r="AR146" i="9"/>
  <c r="AQ146" i="9"/>
  <c r="AP146" i="9"/>
  <c r="AO146" i="9"/>
  <c r="AI146" i="9"/>
  <c r="AH146" i="9"/>
  <c r="AD146" i="9"/>
  <c r="AB146" i="9"/>
  <c r="AA146" i="9"/>
  <c r="Z146" i="9"/>
  <c r="Y146" i="9"/>
  <c r="X146" i="9"/>
  <c r="W146" i="9"/>
  <c r="V146" i="9"/>
  <c r="U146" i="9"/>
  <c r="T146" i="9"/>
  <c r="Q146" i="9"/>
  <c r="P146" i="9"/>
  <c r="O146" i="9"/>
  <c r="M146" i="9"/>
  <c r="K146" i="9"/>
  <c r="J146" i="9"/>
  <c r="I146" i="9"/>
  <c r="BG145" i="9"/>
  <c r="BE145" i="9"/>
  <c r="BD145" i="9"/>
  <c r="BC145" i="9"/>
  <c r="BB145" i="9"/>
  <c r="BA145" i="9"/>
  <c r="AZ145" i="9"/>
  <c r="AY145" i="9"/>
  <c r="AX145" i="9"/>
  <c r="AW145" i="9"/>
  <c r="AV145" i="9"/>
  <c r="AU145" i="9"/>
  <c r="AT145" i="9"/>
  <c r="AS145" i="9"/>
  <c r="AR145" i="9"/>
  <c r="AQ145" i="9"/>
  <c r="AP145" i="9"/>
  <c r="AO145" i="9"/>
  <c r="AI145" i="9"/>
  <c r="AH145" i="9"/>
  <c r="AD145" i="9"/>
  <c r="AB145" i="9"/>
  <c r="AA145" i="9"/>
  <c r="Z145" i="9"/>
  <c r="Y145" i="9"/>
  <c r="X145" i="9"/>
  <c r="W145" i="9"/>
  <c r="V145" i="9"/>
  <c r="U145" i="9"/>
  <c r="T145" i="9"/>
  <c r="Q145" i="9"/>
  <c r="P145" i="9"/>
  <c r="O145" i="9"/>
  <c r="M145" i="9"/>
  <c r="K145" i="9"/>
  <c r="J145" i="9"/>
  <c r="I145" i="9"/>
  <c r="BG144" i="9"/>
  <c r="BE144" i="9"/>
  <c r="BD144" i="9"/>
  <c r="BC144" i="9"/>
  <c r="BB144" i="9"/>
  <c r="BA144" i="9"/>
  <c r="AZ144" i="9"/>
  <c r="AY144" i="9"/>
  <c r="AX144" i="9"/>
  <c r="AW144" i="9"/>
  <c r="AV144" i="9"/>
  <c r="AU144" i="9"/>
  <c r="AT144" i="9"/>
  <c r="AS144" i="9"/>
  <c r="AR144" i="9"/>
  <c r="AQ144" i="9"/>
  <c r="AP144" i="9"/>
  <c r="AO144" i="9"/>
  <c r="AI144" i="9"/>
  <c r="AH144" i="9"/>
  <c r="AD144" i="9"/>
  <c r="AB144" i="9"/>
  <c r="AA144" i="9"/>
  <c r="Z144" i="9"/>
  <c r="Y144" i="9"/>
  <c r="X144" i="9"/>
  <c r="W144" i="9"/>
  <c r="V144" i="9"/>
  <c r="U144" i="9"/>
  <c r="T144" i="9"/>
  <c r="Q144" i="9"/>
  <c r="P144" i="9"/>
  <c r="O144" i="9"/>
  <c r="M144" i="9"/>
  <c r="K144" i="9"/>
  <c r="J144" i="9"/>
  <c r="I144" i="9"/>
  <c r="BG143" i="9"/>
  <c r="BE143" i="9"/>
  <c r="BD143" i="9"/>
  <c r="BC143" i="9"/>
  <c r="BB143" i="9"/>
  <c r="BA143" i="9"/>
  <c r="AZ143" i="9"/>
  <c r="AY143" i="9"/>
  <c r="AX143" i="9"/>
  <c r="AW143" i="9"/>
  <c r="AV143" i="9"/>
  <c r="AU143" i="9"/>
  <c r="AT143" i="9"/>
  <c r="AS143" i="9"/>
  <c r="AR143" i="9"/>
  <c r="AQ143" i="9"/>
  <c r="AP143" i="9"/>
  <c r="AO143" i="9"/>
  <c r="AI143" i="9"/>
  <c r="AH143" i="9"/>
  <c r="AD143" i="9"/>
  <c r="AB143" i="9"/>
  <c r="AA143" i="9"/>
  <c r="Z143" i="9"/>
  <c r="Y143" i="9"/>
  <c r="X143" i="9"/>
  <c r="W143" i="9"/>
  <c r="V143" i="9"/>
  <c r="U143" i="9"/>
  <c r="T143" i="9"/>
  <c r="Q143" i="9"/>
  <c r="P143" i="9"/>
  <c r="O143" i="9"/>
  <c r="M143" i="9"/>
  <c r="K143" i="9"/>
  <c r="J143" i="9"/>
  <c r="I143" i="9"/>
  <c r="BG142" i="9"/>
  <c r="BE142" i="9"/>
  <c r="BD142" i="9"/>
  <c r="BC142" i="9"/>
  <c r="BB142" i="9"/>
  <c r="BA142" i="9"/>
  <c r="AZ142" i="9"/>
  <c r="AY142" i="9"/>
  <c r="AX142" i="9"/>
  <c r="AW142" i="9"/>
  <c r="AV142" i="9"/>
  <c r="AU142" i="9"/>
  <c r="AT142" i="9"/>
  <c r="AS142" i="9"/>
  <c r="AR142" i="9"/>
  <c r="AQ142" i="9"/>
  <c r="AP142" i="9"/>
  <c r="AO142" i="9"/>
  <c r="AI142" i="9"/>
  <c r="AH142" i="9"/>
  <c r="AD142" i="9"/>
  <c r="AB142" i="9"/>
  <c r="AA142" i="9"/>
  <c r="Z142" i="9"/>
  <c r="Y142" i="9"/>
  <c r="X142" i="9"/>
  <c r="W142" i="9"/>
  <c r="V142" i="9"/>
  <c r="U142" i="9"/>
  <c r="T142" i="9"/>
  <c r="Q142" i="9"/>
  <c r="P142" i="9"/>
  <c r="O142" i="9"/>
  <c r="M142" i="9"/>
  <c r="K142" i="9"/>
  <c r="J142" i="9"/>
  <c r="I142" i="9"/>
  <c r="BG141" i="9"/>
  <c r="BE141" i="9"/>
  <c r="BD141" i="9"/>
  <c r="BC141" i="9"/>
  <c r="BB141" i="9"/>
  <c r="BA141" i="9"/>
  <c r="AZ141" i="9"/>
  <c r="AY141" i="9"/>
  <c r="AX141" i="9"/>
  <c r="AW141" i="9"/>
  <c r="AV141" i="9"/>
  <c r="AU141" i="9"/>
  <c r="AT141" i="9"/>
  <c r="AS141" i="9"/>
  <c r="AR141" i="9"/>
  <c r="AQ141" i="9"/>
  <c r="AP141" i="9"/>
  <c r="AO141" i="9"/>
  <c r="AI141" i="9"/>
  <c r="AH141" i="9"/>
  <c r="AD141" i="9"/>
  <c r="AB141" i="9"/>
  <c r="AA141" i="9"/>
  <c r="Z141" i="9"/>
  <c r="Y141" i="9"/>
  <c r="X141" i="9"/>
  <c r="W141" i="9"/>
  <c r="V141" i="9"/>
  <c r="U141" i="9"/>
  <c r="T141" i="9"/>
  <c r="Q141" i="9"/>
  <c r="P141" i="9"/>
  <c r="O141" i="9"/>
  <c r="M141" i="9"/>
  <c r="K141" i="9"/>
  <c r="J141" i="9"/>
  <c r="I141" i="9"/>
  <c r="BG140" i="9"/>
  <c r="BE140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I140" i="9"/>
  <c r="AH140" i="9"/>
  <c r="AD140" i="9"/>
  <c r="AB140" i="9"/>
  <c r="AA140" i="9"/>
  <c r="Z140" i="9"/>
  <c r="Y140" i="9"/>
  <c r="X140" i="9"/>
  <c r="W140" i="9"/>
  <c r="V140" i="9"/>
  <c r="U140" i="9"/>
  <c r="T140" i="9"/>
  <c r="Q140" i="9"/>
  <c r="P140" i="9"/>
  <c r="O140" i="9"/>
  <c r="M140" i="9"/>
  <c r="K140" i="9"/>
  <c r="J140" i="9"/>
  <c r="I140" i="9"/>
  <c r="BG139" i="9"/>
  <c r="BE139" i="9"/>
  <c r="BD139" i="9"/>
  <c r="BC139" i="9"/>
  <c r="BB139" i="9"/>
  <c r="BA139" i="9"/>
  <c r="AZ139" i="9"/>
  <c r="AY139" i="9"/>
  <c r="AX139" i="9"/>
  <c r="AW139" i="9"/>
  <c r="AV139" i="9"/>
  <c r="AU139" i="9"/>
  <c r="AT139" i="9"/>
  <c r="AS139" i="9"/>
  <c r="AR139" i="9"/>
  <c r="AQ139" i="9"/>
  <c r="AP139" i="9"/>
  <c r="AO139" i="9"/>
  <c r="AI139" i="9"/>
  <c r="AH139" i="9"/>
  <c r="AD139" i="9"/>
  <c r="AB139" i="9"/>
  <c r="AA139" i="9"/>
  <c r="Z139" i="9"/>
  <c r="Y139" i="9"/>
  <c r="X139" i="9"/>
  <c r="W139" i="9"/>
  <c r="V139" i="9"/>
  <c r="U139" i="9"/>
  <c r="T139" i="9"/>
  <c r="Q139" i="9"/>
  <c r="P139" i="9"/>
  <c r="O139" i="9"/>
  <c r="M139" i="9"/>
  <c r="K139" i="9"/>
  <c r="J139" i="9"/>
  <c r="I139" i="9"/>
  <c r="BG138" i="9"/>
  <c r="BE138" i="9"/>
  <c r="BD138" i="9"/>
  <c r="BC138" i="9"/>
  <c r="BB138" i="9"/>
  <c r="BA138" i="9"/>
  <c r="AZ138" i="9"/>
  <c r="AY138" i="9"/>
  <c r="AX138" i="9"/>
  <c r="AW138" i="9"/>
  <c r="AV138" i="9"/>
  <c r="AU138" i="9"/>
  <c r="AT138" i="9"/>
  <c r="AS138" i="9"/>
  <c r="AR138" i="9"/>
  <c r="AQ138" i="9"/>
  <c r="AP138" i="9"/>
  <c r="AO138" i="9"/>
  <c r="AI138" i="9"/>
  <c r="AH138" i="9"/>
  <c r="AD138" i="9"/>
  <c r="AB138" i="9"/>
  <c r="AA138" i="9"/>
  <c r="Z138" i="9"/>
  <c r="Y138" i="9"/>
  <c r="X138" i="9"/>
  <c r="W138" i="9"/>
  <c r="V138" i="9"/>
  <c r="U138" i="9"/>
  <c r="T138" i="9"/>
  <c r="Q138" i="9"/>
  <c r="P138" i="9"/>
  <c r="O138" i="9"/>
  <c r="M138" i="9"/>
  <c r="K138" i="9"/>
  <c r="J138" i="9"/>
  <c r="I138" i="9"/>
  <c r="BG137" i="9"/>
  <c r="BE137" i="9"/>
  <c r="BD137" i="9"/>
  <c r="BC137" i="9"/>
  <c r="BB137" i="9"/>
  <c r="BA137" i="9"/>
  <c r="AZ137" i="9"/>
  <c r="AY137" i="9"/>
  <c r="AX137" i="9"/>
  <c r="AW137" i="9"/>
  <c r="AV137" i="9"/>
  <c r="AU137" i="9"/>
  <c r="AT137" i="9"/>
  <c r="AS137" i="9"/>
  <c r="AR137" i="9"/>
  <c r="AQ137" i="9"/>
  <c r="AP137" i="9"/>
  <c r="AO137" i="9"/>
  <c r="AI137" i="9"/>
  <c r="AH137" i="9"/>
  <c r="AD137" i="9"/>
  <c r="AB137" i="9"/>
  <c r="AA137" i="9"/>
  <c r="Z137" i="9"/>
  <c r="Y137" i="9"/>
  <c r="X137" i="9"/>
  <c r="W137" i="9"/>
  <c r="V137" i="9"/>
  <c r="U137" i="9"/>
  <c r="T137" i="9"/>
  <c r="Q137" i="9"/>
  <c r="P137" i="9"/>
  <c r="O137" i="9"/>
  <c r="M137" i="9"/>
  <c r="K137" i="9"/>
  <c r="J137" i="9"/>
  <c r="I137" i="9"/>
  <c r="BG136" i="9"/>
  <c r="BE136" i="9"/>
  <c r="BD136" i="9"/>
  <c r="BC136" i="9"/>
  <c r="BB136" i="9"/>
  <c r="BA136" i="9"/>
  <c r="AZ136" i="9"/>
  <c r="AY136" i="9"/>
  <c r="AX136" i="9"/>
  <c r="AW136" i="9"/>
  <c r="AV136" i="9"/>
  <c r="AU136" i="9"/>
  <c r="AT136" i="9"/>
  <c r="AS136" i="9"/>
  <c r="AR136" i="9"/>
  <c r="AQ136" i="9"/>
  <c r="AP136" i="9"/>
  <c r="AO136" i="9"/>
  <c r="AI136" i="9"/>
  <c r="AH136" i="9"/>
  <c r="AD136" i="9"/>
  <c r="AB136" i="9"/>
  <c r="AA136" i="9"/>
  <c r="Z136" i="9"/>
  <c r="Y136" i="9"/>
  <c r="X136" i="9"/>
  <c r="W136" i="9"/>
  <c r="V136" i="9"/>
  <c r="U136" i="9"/>
  <c r="T136" i="9"/>
  <c r="Q136" i="9"/>
  <c r="P136" i="9"/>
  <c r="O136" i="9"/>
  <c r="M136" i="9"/>
  <c r="K136" i="9"/>
  <c r="J136" i="9"/>
  <c r="I136" i="9"/>
  <c r="BG135" i="9"/>
  <c r="BE135" i="9"/>
  <c r="BD135" i="9"/>
  <c r="BC135" i="9"/>
  <c r="BB135" i="9"/>
  <c r="BA135" i="9"/>
  <c r="AZ135" i="9"/>
  <c r="AY135" i="9"/>
  <c r="AX135" i="9"/>
  <c r="AW135" i="9"/>
  <c r="AV135" i="9"/>
  <c r="AU135" i="9"/>
  <c r="AT135" i="9"/>
  <c r="AS135" i="9"/>
  <c r="AR135" i="9"/>
  <c r="AQ135" i="9"/>
  <c r="AP135" i="9"/>
  <c r="AO135" i="9"/>
  <c r="AI135" i="9"/>
  <c r="AH135" i="9"/>
  <c r="AD135" i="9"/>
  <c r="AB135" i="9"/>
  <c r="AA135" i="9"/>
  <c r="Z135" i="9"/>
  <c r="Y135" i="9"/>
  <c r="X135" i="9"/>
  <c r="W135" i="9"/>
  <c r="V135" i="9"/>
  <c r="U135" i="9"/>
  <c r="T135" i="9"/>
  <c r="Q135" i="9"/>
  <c r="P135" i="9"/>
  <c r="O135" i="9"/>
  <c r="M135" i="9"/>
  <c r="K135" i="9"/>
  <c r="J135" i="9"/>
  <c r="I135" i="9"/>
  <c r="BG134" i="9"/>
  <c r="BE134" i="9"/>
  <c r="BD134" i="9"/>
  <c r="BC134" i="9"/>
  <c r="BB134" i="9"/>
  <c r="BA134" i="9"/>
  <c r="AZ134" i="9"/>
  <c r="AY134" i="9"/>
  <c r="AX134" i="9"/>
  <c r="AW134" i="9"/>
  <c r="AV134" i="9"/>
  <c r="AU134" i="9"/>
  <c r="AT134" i="9"/>
  <c r="AS134" i="9"/>
  <c r="AR134" i="9"/>
  <c r="AQ134" i="9"/>
  <c r="AP134" i="9"/>
  <c r="AO134" i="9"/>
  <c r="AI134" i="9"/>
  <c r="AH134" i="9"/>
  <c r="AD134" i="9"/>
  <c r="AB134" i="9"/>
  <c r="AA134" i="9"/>
  <c r="Z134" i="9"/>
  <c r="Y134" i="9"/>
  <c r="X134" i="9"/>
  <c r="W134" i="9"/>
  <c r="V134" i="9"/>
  <c r="U134" i="9"/>
  <c r="T134" i="9"/>
  <c r="Q134" i="9"/>
  <c r="P134" i="9"/>
  <c r="O134" i="9"/>
  <c r="M134" i="9"/>
  <c r="K134" i="9"/>
  <c r="J134" i="9"/>
  <c r="I134" i="9"/>
  <c r="BG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I133" i="9"/>
  <c r="AH133" i="9"/>
  <c r="AD133" i="9"/>
  <c r="AB133" i="9"/>
  <c r="AA133" i="9"/>
  <c r="Z133" i="9"/>
  <c r="Y133" i="9"/>
  <c r="X133" i="9"/>
  <c r="W133" i="9"/>
  <c r="V133" i="9"/>
  <c r="U133" i="9"/>
  <c r="T133" i="9"/>
  <c r="Q133" i="9"/>
  <c r="P133" i="9"/>
  <c r="O133" i="9"/>
  <c r="M133" i="9"/>
  <c r="K133" i="9"/>
  <c r="J133" i="9"/>
  <c r="I133" i="9"/>
  <c r="BG132" i="9"/>
  <c r="BE132" i="9"/>
  <c r="BD132" i="9"/>
  <c r="BC132" i="9"/>
  <c r="BB132" i="9"/>
  <c r="BA132" i="9"/>
  <c r="AZ132" i="9"/>
  <c r="AY132" i="9"/>
  <c r="AX132" i="9"/>
  <c r="AW132" i="9"/>
  <c r="AV132" i="9"/>
  <c r="AU132" i="9"/>
  <c r="AT132" i="9"/>
  <c r="AS132" i="9"/>
  <c r="AR132" i="9"/>
  <c r="AQ132" i="9"/>
  <c r="AP132" i="9"/>
  <c r="AO132" i="9"/>
  <c r="AI132" i="9"/>
  <c r="AH132" i="9"/>
  <c r="AD132" i="9"/>
  <c r="AB132" i="9"/>
  <c r="AA132" i="9"/>
  <c r="Z132" i="9"/>
  <c r="Y132" i="9"/>
  <c r="X132" i="9"/>
  <c r="W132" i="9"/>
  <c r="V132" i="9"/>
  <c r="U132" i="9"/>
  <c r="T132" i="9"/>
  <c r="Q132" i="9"/>
  <c r="P132" i="9"/>
  <c r="O132" i="9"/>
  <c r="M132" i="9"/>
  <c r="K132" i="9"/>
  <c r="J132" i="9"/>
  <c r="I132" i="9"/>
  <c r="BG131" i="9"/>
  <c r="BE131" i="9"/>
  <c r="BD131" i="9"/>
  <c r="BC131" i="9"/>
  <c r="BB131" i="9"/>
  <c r="BA131" i="9"/>
  <c r="AZ131" i="9"/>
  <c r="AY131" i="9"/>
  <c r="AX131" i="9"/>
  <c r="AW131" i="9"/>
  <c r="AV131" i="9"/>
  <c r="AU131" i="9"/>
  <c r="AT131" i="9"/>
  <c r="AS131" i="9"/>
  <c r="AR131" i="9"/>
  <c r="AQ131" i="9"/>
  <c r="AP131" i="9"/>
  <c r="AO131" i="9"/>
  <c r="AI131" i="9"/>
  <c r="AH131" i="9"/>
  <c r="AD131" i="9"/>
  <c r="AB131" i="9"/>
  <c r="AA131" i="9"/>
  <c r="Z131" i="9"/>
  <c r="Y131" i="9"/>
  <c r="X131" i="9"/>
  <c r="W131" i="9"/>
  <c r="V131" i="9"/>
  <c r="U131" i="9"/>
  <c r="T131" i="9"/>
  <c r="Q131" i="9"/>
  <c r="P131" i="9"/>
  <c r="O131" i="9"/>
  <c r="M131" i="9"/>
  <c r="K131" i="9"/>
  <c r="J131" i="9"/>
  <c r="I131" i="9"/>
  <c r="BG130" i="9"/>
  <c r="BE130" i="9"/>
  <c r="BD130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I130" i="9"/>
  <c r="AH130" i="9"/>
  <c r="AD130" i="9"/>
  <c r="AB130" i="9"/>
  <c r="AA130" i="9"/>
  <c r="Z130" i="9"/>
  <c r="Y130" i="9"/>
  <c r="X130" i="9"/>
  <c r="W130" i="9"/>
  <c r="V130" i="9"/>
  <c r="U130" i="9"/>
  <c r="T130" i="9"/>
  <c r="Q130" i="9"/>
  <c r="P130" i="9"/>
  <c r="O130" i="9"/>
  <c r="M130" i="9"/>
  <c r="K130" i="9"/>
  <c r="J130" i="9"/>
  <c r="I130" i="9"/>
  <c r="BG129" i="9"/>
  <c r="BE129" i="9"/>
  <c r="BD129" i="9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I129" i="9"/>
  <c r="AH129" i="9"/>
  <c r="AD129" i="9"/>
  <c r="AB129" i="9"/>
  <c r="AA129" i="9"/>
  <c r="Z129" i="9"/>
  <c r="Y129" i="9"/>
  <c r="X129" i="9"/>
  <c r="W129" i="9"/>
  <c r="V129" i="9"/>
  <c r="U129" i="9"/>
  <c r="T129" i="9"/>
  <c r="Q129" i="9"/>
  <c r="P129" i="9"/>
  <c r="O129" i="9"/>
  <c r="M129" i="9"/>
  <c r="K129" i="9"/>
  <c r="J129" i="9"/>
  <c r="I129" i="9"/>
  <c r="BG128" i="9"/>
  <c r="BE128" i="9"/>
  <c r="BD128" i="9"/>
  <c r="BC128" i="9"/>
  <c r="BB128" i="9"/>
  <c r="BA128" i="9"/>
  <c r="AZ128" i="9"/>
  <c r="AY128" i="9"/>
  <c r="AX128" i="9"/>
  <c r="AW128" i="9"/>
  <c r="AV128" i="9"/>
  <c r="AU128" i="9"/>
  <c r="AT128" i="9"/>
  <c r="AS128" i="9"/>
  <c r="AR128" i="9"/>
  <c r="AQ128" i="9"/>
  <c r="AP128" i="9"/>
  <c r="AO128" i="9"/>
  <c r="AI128" i="9"/>
  <c r="AH128" i="9"/>
  <c r="AD128" i="9"/>
  <c r="AB128" i="9"/>
  <c r="AA128" i="9"/>
  <c r="Z128" i="9"/>
  <c r="Y128" i="9"/>
  <c r="X128" i="9"/>
  <c r="W128" i="9"/>
  <c r="V128" i="9"/>
  <c r="U128" i="9"/>
  <c r="T128" i="9"/>
  <c r="Q128" i="9"/>
  <c r="P128" i="9"/>
  <c r="O128" i="9"/>
  <c r="M128" i="9"/>
  <c r="K128" i="9"/>
  <c r="J128" i="9"/>
  <c r="I128" i="9"/>
  <c r="BG127" i="9"/>
  <c r="BE127" i="9"/>
  <c r="BD127" i="9"/>
  <c r="BC127" i="9"/>
  <c r="BB127" i="9"/>
  <c r="BA127" i="9"/>
  <c r="AZ127" i="9"/>
  <c r="AY127" i="9"/>
  <c r="AX127" i="9"/>
  <c r="AW127" i="9"/>
  <c r="AV127" i="9"/>
  <c r="AU127" i="9"/>
  <c r="AT127" i="9"/>
  <c r="AS127" i="9"/>
  <c r="AR127" i="9"/>
  <c r="AQ127" i="9"/>
  <c r="AP127" i="9"/>
  <c r="AO127" i="9"/>
  <c r="AI127" i="9"/>
  <c r="AH127" i="9"/>
  <c r="AD127" i="9"/>
  <c r="AB127" i="9"/>
  <c r="AA127" i="9"/>
  <c r="Z127" i="9"/>
  <c r="Y127" i="9"/>
  <c r="X127" i="9"/>
  <c r="W127" i="9"/>
  <c r="V127" i="9"/>
  <c r="U127" i="9"/>
  <c r="T127" i="9"/>
  <c r="Q127" i="9"/>
  <c r="P127" i="9"/>
  <c r="O127" i="9"/>
  <c r="M127" i="9"/>
  <c r="K127" i="9"/>
  <c r="J127" i="9"/>
  <c r="I127" i="9"/>
  <c r="BG126" i="9"/>
  <c r="BE126" i="9"/>
  <c r="BD126" i="9"/>
  <c r="BC126" i="9"/>
  <c r="BB126" i="9"/>
  <c r="BA126" i="9"/>
  <c r="AZ126" i="9"/>
  <c r="AY126" i="9"/>
  <c r="AX126" i="9"/>
  <c r="AW126" i="9"/>
  <c r="AV126" i="9"/>
  <c r="AU126" i="9"/>
  <c r="AT126" i="9"/>
  <c r="AS126" i="9"/>
  <c r="AR126" i="9"/>
  <c r="AQ126" i="9"/>
  <c r="AP126" i="9"/>
  <c r="AO126" i="9"/>
  <c r="AI126" i="9"/>
  <c r="AH126" i="9"/>
  <c r="AD126" i="9"/>
  <c r="AB126" i="9"/>
  <c r="AA126" i="9"/>
  <c r="Z126" i="9"/>
  <c r="Y126" i="9"/>
  <c r="X126" i="9"/>
  <c r="W126" i="9"/>
  <c r="V126" i="9"/>
  <c r="U126" i="9"/>
  <c r="T126" i="9"/>
  <c r="Q126" i="9"/>
  <c r="P126" i="9"/>
  <c r="O126" i="9"/>
  <c r="M126" i="9"/>
  <c r="K126" i="9"/>
  <c r="J126" i="9"/>
  <c r="I126" i="9"/>
  <c r="BG125" i="9"/>
  <c r="BE125" i="9"/>
  <c r="BD125" i="9"/>
  <c r="BC125" i="9"/>
  <c r="BB125" i="9"/>
  <c r="BA125" i="9"/>
  <c r="AZ125" i="9"/>
  <c r="AY125" i="9"/>
  <c r="AX125" i="9"/>
  <c r="AW125" i="9"/>
  <c r="AV125" i="9"/>
  <c r="AU125" i="9"/>
  <c r="AT125" i="9"/>
  <c r="AS125" i="9"/>
  <c r="AR125" i="9"/>
  <c r="AQ125" i="9"/>
  <c r="AP125" i="9"/>
  <c r="AO125" i="9"/>
  <c r="AI125" i="9"/>
  <c r="AH125" i="9"/>
  <c r="AD125" i="9"/>
  <c r="AB125" i="9"/>
  <c r="AA125" i="9"/>
  <c r="Z125" i="9"/>
  <c r="Y125" i="9"/>
  <c r="X125" i="9"/>
  <c r="W125" i="9"/>
  <c r="V125" i="9"/>
  <c r="U125" i="9"/>
  <c r="T125" i="9"/>
  <c r="Q125" i="9"/>
  <c r="P125" i="9"/>
  <c r="O125" i="9"/>
  <c r="M125" i="9"/>
  <c r="K125" i="9"/>
  <c r="J125" i="9"/>
  <c r="I125" i="9"/>
  <c r="BG124" i="9"/>
  <c r="BE124" i="9"/>
  <c r="BD124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I124" i="9"/>
  <c r="AH124" i="9"/>
  <c r="AD124" i="9"/>
  <c r="AB124" i="9"/>
  <c r="AA124" i="9"/>
  <c r="Z124" i="9"/>
  <c r="Y124" i="9"/>
  <c r="X124" i="9"/>
  <c r="W124" i="9"/>
  <c r="V124" i="9"/>
  <c r="U124" i="9"/>
  <c r="T124" i="9"/>
  <c r="Q124" i="9"/>
  <c r="P124" i="9"/>
  <c r="O124" i="9"/>
  <c r="M124" i="9"/>
  <c r="K124" i="9"/>
  <c r="J124" i="9"/>
  <c r="I124" i="9"/>
  <c r="BG123" i="9"/>
  <c r="BE123" i="9"/>
  <c r="BD123" i="9"/>
  <c r="BC123" i="9"/>
  <c r="BB123" i="9"/>
  <c r="BA123" i="9"/>
  <c r="AZ123" i="9"/>
  <c r="AY123" i="9"/>
  <c r="AX123" i="9"/>
  <c r="AW123" i="9"/>
  <c r="AV123" i="9"/>
  <c r="AU123" i="9"/>
  <c r="AT123" i="9"/>
  <c r="AS123" i="9"/>
  <c r="AR123" i="9"/>
  <c r="AQ123" i="9"/>
  <c r="AP123" i="9"/>
  <c r="AO123" i="9"/>
  <c r="AI123" i="9"/>
  <c r="AH123" i="9"/>
  <c r="AD123" i="9"/>
  <c r="AB123" i="9"/>
  <c r="AA123" i="9"/>
  <c r="Z123" i="9"/>
  <c r="Y123" i="9"/>
  <c r="X123" i="9"/>
  <c r="W123" i="9"/>
  <c r="V123" i="9"/>
  <c r="U123" i="9"/>
  <c r="T123" i="9"/>
  <c r="Q123" i="9"/>
  <c r="P123" i="9"/>
  <c r="O123" i="9"/>
  <c r="M123" i="9"/>
  <c r="K123" i="9"/>
  <c r="J123" i="9"/>
  <c r="I123" i="9"/>
  <c r="BG122" i="9"/>
  <c r="BE122" i="9"/>
  <c r="BD122" i="9"/>
  <c r="BC122" i="9"/>
  <c r="BB122" i="9"/>
  <c r="BA122" i="9"/>
  <c r="AZ122" i="9"/>
  <c r="AY122" i="9"/>
  <c r="AX122" i="9"/>
  <c r="AW122" i="9"/>
  <c r="AV122" i="9"/>
  <c r="AU122" i="9"/>
  <c r="AT122" i="9"/>
  <c r="AS122" i="9"/>
  <c r="AR122" i="9"/>
  <c r="AQ122" i="9"/>
  <c r="AP122" i="9"/>
  <c r="AO122" i="9"/>
  <c r="AI122" i="9"/>
  <c r="AH122" i="9"/>
  <c r="AD122" i="9"/>
  <c r="AB122" i="9"/>
  <c r="AA122" i="9"/>
  <c r="Z122" i="9"/>
  <c r="Y122" i="9"/>
  <c r="X122" i="9"/>
  <c r="W122" i="9"/>
  <c r="V122" i="9"/>
  <c r="U122" i="9"/>
  <c r="T122" i="9"/>
  <c r="Q122" i="9"/>
  <c r="P122" i="9"/>
  <c r="O122" i="9"/>
  <c r="M122" i="9"/>
  <c r="K122" i="9"/>
  <c r="J122" i="9"/>
  <c r="I122" i="9"/>
  <c r="BG121" i="9"/>
  <c r="BE121" i="9"/>
  <c r="BD121" i="9"/>
  <c r="BC121" i="9"/>
  <c r="BB121" i="9"/>
  <c r="BA121" i="9"/>
  <c r="AZ121" i="9"/>
  <c r="AY121" i="9"/>
  <c r="AX121" i="9"/>
  <c r="AW121" i="9"/>
  <c r="AV121" i="9"/>
  <c r="AU121" i="9"/>
  <c r="AT121" i="9"/>
  <c r="AS121" i="9"/>
  <c r="AR121" i="9"/>
  <c r="AQ121" i="9"/>
  <c r="AP121" i="9"/>
  <c r="AO121" i="9"/>
  <c r="AI121" i="9"/>
  <c r="AH121" i="9"/>
  <c r="AD121" i="9"/>
  <c r="AB121" i="9"/>
  <c r="AA121" i="9"/>
  <c r="Z121" i="9"/>
  <c r="Y121" i="9"/>
  <c r="X121" i="9"/>
  <c r="W121" i="9"/>
  <c r="V121" i="9"/>
  <c r="U121" i="9"/>
  <c r="T121" i="9"/>
  <c r="Q121" i="9"/>
  <c r="P121" i="9"/>
  <c r="O121" i="9"/>
  <c r="M121" i="9"/>
  <c r="K121" i="9"/>
  <c r="J121" i="9"/>
  <c r="I121" i="9"/>
  <c r="BG120" i="9"/>
  <c r="BE120" i="9"/>
  <c r="BD120" i="9"/>
  <c r="BC120" i="9"/>
  <c r="BB120" i="9"/>
  <c r="BA120" i="9"/>
  <c r="AZ120" i="9"/>
  <c r="AY120" i="9"/>
  <c r="AX120" i="9"/>
  <c r="AW120" i="9"/>
  <c r="AV120" i="9"/>
  <c r="AU120" i="9"/>
  <c r="AT120" i="9"/>
  <c r="AS120" i="9"/>
  <c r="AR120" i="9"/>
  <c r="AQ120" i="9"/>
  <c r="AP120" i="9"/>
  <c r="AO120" i="9"/>
  <c r="AI120" i="9"/>
  <c r="AH120" i="9"/>
  <c r="AD120" i="9"/>
  <c r="AB120" i="9"/>
  <c r="AA120" i="9"/>
  <c r="Z120" i="9"/>
  <c r="Y120" i="9"/>
  <c r="X120" i="9"/>
  <c r="W120" i="9"/>
  <c r="V120" i="9"/>
  <c r="U120" i="9"/>
  <c r="T120" i="9"/>
  <c r="Q120" i="9"/>
  <c r="P120" i="9"/>
  <c r="O120" i="9"/>
  <c r="M120" i="9"/>
  <c r="K120" i="9"/>
  <c r="J120" i="9"/>
  <c r="I120" i="9"/>
  <c r="BG119" i="9"/>
  <c r="BE119" i="9"/>
  <c r="BD119" i="9"/>
  <c r="BC119" i="9"/>
  <c r="BB119" i="9"/>
  <c r="BA119" i="9"/>
  <c r="AZ119" i="9"/>
  <c r="AY119" i="9"/>
  <c r="AX119" i="9"/>
  <c r="AW119" i="9"/>
  <c r="AV119" i="9"/>
  <c r="AU119" i="9"/>
  <c r="AT119" i="9"/>
  <c r="AS119" i="9"/>
  <c r="AR119" i="9"/>
  <c r="AQ119" i="9"/>
  <c r="AP119" i="9"/>
  <c r="AO119" i="9"/>
  <c r="AI119" i="9"/>
  <c r="AH119" i="9"/>
  <c r="AD119" i="9"/>
  <c r="AB119" i="9"/>
  <c r="AA119" i="9"/>
  <c r="Z119" i="9"/>
  <c r="Y119" i="9"/>
  <c r="X119" i="9"/>
  <c r="W119" i="9"/>
  <c r="V119" i="9"/>
  <c r="U119" i="9"/>
  <c r="T119" i="9"/>
  <c r="Q119" i="9"/>
  <c r="P119" i="9"/>
  <c r="O119" i="9"/>
  <c r="M119" i="9"/>
  <c r="K119" i="9"/>
  <c r="J119" i="9"/>
  <c r="I119" i="9"/>
  <c r="BG118" i="9"/>
  <c r="BE118" i="9"/>
  <c r="BD118" i="9"/>
  <c r="BC118" i="9"/>
  <c r="BB118" i="9"/>
  <c r="BA118" i="9"/>
  <c r="AZ118" i="9"/>
  <c r="AY118" i="9"/>
  <c r="AX118" i="9"/>
  <c r="AW118" i="9"/>
  <c r="AV118" i="9"/>
  <c r="AU118" i="9"/>
  <c r="AT118" i="9"/>
  <c r="AS118" i="9"/>
  <c r="AR118" i="9"/>
  <c r="AQ118" i="9"/>
  <c r="AP118" i="9"/>
  <c r="AO118" i="9"/>
  <c r="AI118" i="9"/>
  <c r="AH118" i="9"/>
  <c r="AD118" i="9"/>
  <c r="AB118" i="9"/>
  <c r="AA118" i="9"/>
  <c r="Z118" i="9"/>
  <c r="Y118" i="9"/>
  <c r="X118" i="9"/>
  <c r="W118" i="9"/>
  <c r="V118" i="9"/>
  <c r="U118" i="9"/>
  <c r="T118" i="9"/>
  <c r="Q118" i="9"/>
  <c r="P118" i="9"/>
  <c r="O118" i="9"/>
  <c r="M118" i="9"/>
  <c r="K118" i="9"/>
  <c r="J118" i="9"/>
  <c r="I118" i="9"/>
  <c r="BG117" i="9"/>
  <c r="BE117" i="9"/>
  <c r="BD117" i="9"/>
  <c r="BC117" i="9"/>
  <c r="BB117" i="9"/>
  <c r="BA117" i="9"/>
  <c r="AZ117" i="9"/>
  <c r="AY117" i="9"/>
  <c r="AX117" i="9"/>
  <c r="AW117" i="9"/>
  <c r="AV117" i="9"/>
  <c r="AU117" i="9"/>
  <c r="AT117" i="9"/>
  <c r="AS117" i="9"/>
  <c r="AR117" i="9"/>
  <c r="AQ117" i="9"/>
  <c r="AP117" i="9"/>
  <c r="AO117" i="9"/>
  <c r="AI117" i="9"/>
  <c r="AH117" i="9"/>
  <c r="AD117" i="9"/>
  <c r="AB117" i="9"/>
  <c r="AA117" i="9"/>
  <c r="Z117" i="9"/>
  <c r="Y117" i="9"/>
  <c r="X117" i="9"/>
  <c r="W117" i="9"/>
  <c r="V117" i="9"/>
  <c r="U117" i="9"/>
  <c r="T117" i="9"/>
  <c r="Q117" i="9"/>
  <c r="P117" i="9"/>
  <c r="O117" i="9"/>
  <c r="M117" i="9"/>
  <c r="K117" i="9"/>
  <c r="J117" i="9"/>
  <c r="I117" i="9"/>
  <c r="BG116" i="9"/>
  <c r="BE116" i="9"/>
  <c r="BD116" i="9"/>
  <c r="BC116" i="9"/>
  <c r="BB116" i="9"/>
  <c r="BA116" i="9"/>
  <c r="AZ116" i="9"/>
  <c r="AY116" i="9"/>
  <c r="AX116" i="9"/>
  <c r="AW116" i="9"/>
  <c r="AV116" i="9"/>
  <c r="AU116" i="9"/>
  <c r="AT116" i="9"/>
  <c r="AS116" i="9"/>
  <c r="AR116" i="9"/>
  <c r="AQ116" i="9"/>
  <c r="AP116" i="9"/>
  <c r="AO116" i="9"/>
  <c r="AI116" i="9"/>
  <c r="AH116" i="9"/>
  <c r="AD116" i="9"/>
  <c r="AB116" i="9"/>
  <c r="AA116" i="9"/>
  <c r="Z116" i="9"/>
  <c r="Y116" i="9"/>
  <c r="X116" i="9"/>
  <c r="W116" i="9"/>
  <c r="V116" i="9"/>
  <c r="U116" i="9"/>
  <c r="T116" i="9"/>
  <c r="Q116" i="9"/>
  <c r="P116" i="9"/>
  <c r="O116" i="9"/>
  <c r="M116" i="9"/>
  <c r="K116" i="9"/>
  <c r="J116" i="9"/>
  <c r="I116" i="9"/>
  <c r="BG115" i="9"/>
  <c r="BE115" i="9"/>
  <c r="BD115" i="9"/>
  <c r="BC115" i="9"/>
  <c r="BB115" i="9"/>
  <c r="BA115" i="9"/>
  <c r="AZ115" i="9"/>
  <c r="AY115" i="9"/>
  <c r="AX115" i="9"/>
  <c r="AW115" i="9"/>
  <c r="AV115" i="9"/>
  <c r="AU115" i="9"/>
  <c r="AT115" i="9"/>
  <c r="AS115" i="9"/>
  <c r="AR115" i="9"/>
  <c r="AQ115" i="9"/>
  <c r="AP115" i="9"/>
  <c r="AO115" i="9"/>
  <c r="AI115" i="9"/>
  <c r="AH115" i="9"/>
  <c r="AD115" i="9"/>
  <c r="AB115" i="9"/>
  <c r="AA115" i="9"/>
  <c r="Z115" i="9"/>
  <c r="Y115" i="9"/>
  <c r="X115" i="9"/>
  <c r="W115" i="9"/>
  <c r="V115" i="9"/>
  <c r="U115" i="9"/>
  <c r="T115" i="9"/>
  <c r="Q115" i="9"/>
  <c r="P115" i="9"/>
  <c r="O115" i="9"/>
  <c r="M115" i="9"/>
  <c r="K115" i="9"/>
  <c r="J115" i="9"/>
  <c r="I115" i="9"/>
  <c r="BG114" i="9"/>
  <c r="BE114" i="9"/>
  <c r="BD114" i="9"/>
  <c r="BC114" i="9"/>
  <c r="BB114" i="9"/>
  <c r="BA114" i="9"/>
  <c r="AZ114" i="9"/>
  <c r="AY114" i="9"/>
  <c r="AX114" i="9"/>
  <c r="AW114" i="9"/>
  <c r="AV114" i="9"/>
  <c r="AU114" i="9"/>
  <c r="AT114" i="9"/>
  <c r="AS114" i="9"/>
  <c r="AR114" i="9"/>
  <c r="AQ114" i="9"/>
  <c r="AP114" i="9"/>
  <c r="AO114" i="9"/>
  <c r="AI114" i="9"/>
  <c r="AH114" i="9"/>
  <c r="AD114" i="9"/>
  <c r="AB114" i="9"/>
  <c r="AA114" i="9"/>
  <c r="Z114" i="9"/>
  <c r="Y114" i="9"/>
  <c r="X114" i="9"/>
  <c r="W114" i="9"/>
  <c r="V114" i="9"/>
  <c r="U114" i="9"/>
  <c r="T114" i="9"/>
  <c r="Q114" i="9"/>
  <c r="P114" i="9"/>
  <c r="O114" i="9"/>
  <c r="M114" i="9"/>
  <c r="K114" i="9"/>
  <c r="J114" i="9"/>
  <c r="I114" i="9"/>
  <c r="BG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I113" i="9"/>
  <c r="AH113" i="9"/>
  <c r="AD113" i="9"/>
  <c r="AB113" i="9"/>
  <c r="AA113" i="9"/>
  <c r="Z113" i="9"/>
  <c r="Y113" i="9"/>
  <c r="X113" i="9"/>
  <c r="W113" i="9"/>
  <c r="V113" i="9"/>
  <c r="U113" i="9"/>
  <c r="T113" i="9"/>
  <c r="Q113" i="9"/>
  <c r="P113" i="9"/>
  <c r="O113" i="9"/>
  <c r="M113" i="9"/>
  <c r="N113" i="9" s="1"/>
  <c r="K113" i="9"/>
  <c r="J113" i="9"/>
  <c r="I113" i="9"/>
  <c r="BG112" i="9"/>
  <c r="BE112" i="9"/>
  <c r="BD112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I112" i="9"/>
  <c r="AH112" i="9"/>
  <c r="AD112" i="9"/>
  <c r="AB112" i="9"/>
  <c r="AA112" i="9"/>
  <c r="Z112" i="9"/>
  <c r="Y112" i="9"/>
  <c r="X112" i="9"/>
  <c r="W112" i="9"/>
  <c r="V112" i="9"/>
  <c r="U112" i="9"/>
  <c r="T112" i="9"/>
  <c r="Q112" i="9"/>
  <c r="P112" i="9"/>
  <c r="O112" i="9"/>
  <c r="M112" i="9"/>
  <c r="K112" i="9"/>
  <c r="J112" i="9"/>
  <c r="I112" i="9"/>
  <c r="BG111" i="9"/>
  <c r="BE111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I111" i="9"/>
  <c r="AH111" i="9"/>
  <c r="AD111" i="9"/>
  <c r="AB111" i="9"/>
  <c r="AA111" i="9"/>
  <c r="Z111" i="9"/>
  <c r="Y111" i="9"/>
  <c r="X111" i="9"/>
  <c r="W111" i="9"/>
  <c r="V111" i="9"/>
  <c r="U111" i="9"/>
  <c r="T111" i="9"/>
  <c r="Q111" i="9"/>
  <c r="P111" i="9"/>
  <c r="O111" i="9"/>
  <c r="M111" i="9"/>
  <c r="K111" i="9"/>
  <c r="J111" i="9"/>
  <c r="I111" i="9"/>
  <c r="BG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I110" i="9"/>
  <c r="AH110" i="9"/>
  <c r="AD110" i="9"/>
  <c r="AB110" i="9"/>
  <c r="AA110" i="9"/>
  <c r="Z110" i="9"/>
  <c r="Y110" i="9"/>
  <c r="X110" i="9"/>
  <c r="W110" i="9"/>
  <c r="V110" i="9"/>
  <c r="U110" i="9"/>
  <c r="T110" i="9"/>
  <c r="Q110" i="9"/>
  <c r="P110" i="9"/>
  <c r="O110" i="9"/>
  <c r="M110" i="9"/>
  <c r="K110" i="9"/>
  <c r="J110" i="9"/>
  <c r="I110" i="9"/>
  <c r="BG109" i="9"/>
  <c r="BE109" i="9"/>
  <c r="BD109" i="9"/>
  <c r="BC109" i="9"/>
  <c r="BB109" i="9"/>
  <c r="BA109" i="9"/>
  <c r="AZ109" i="9"/>
  <c r="AY109" i="9"/>
  <c r="AX109" i="9"/>
  <c r="AW109" i="9"/>
  <c r="AV109" i="9"/>
  <c r="AU109" i="9"/>
  <c r="AT109" i="9"/>
  <c r="AS109" i="9"/>
  <c r="AR109" i="9"/>
  <c r="AQ109" i="9"/>
  <c r="AP109" i="9"/>
  <c r="AO109" i="9"/>
  <c r="AI109" i="9"/>
  <c r="AH109" i="9"/>
  <c r="AD109" i="9"/>
  <c r="AB109" i="9"/>
  <c r="AA109" i="9"/>
  <c r="Z109" i="9"/>
  <c r="Y109" i="9"/>
  <c r="X109" i="9"/>
  <c r="W109" i="9"/>
  <c r="V109" i="9"/>
  <c r="U109" i="9"/>
  <c r="T109" i="9"/>
  <c r="Q109" i="9"/>
  <c r="P109" i="9"/>
  <c r="O109" i="9"/>
  <c r="M109" i="9"/>
  <c r="K109" i="9"/>
  <c r="J109" i="9"/>
  <c r="I109" i="9"/>
  <c r="BG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I108" i="9"/>
  <c r="AH108" i="9"/>
  <c r="AD108" i="9"/>
  <c r="AB108" i="9"/>
  <c r="AA108" i="9"/>
  <c r="Z108" i="9"/>
  <c r="Y108" i="9"/>
  <c r="X108" i="9"/>
  <c r="W108" i="9"/>
  <c r="V108" i="9"/>
  <c r="U108" i="9"/>
  <c r="T108" i="9"/>
  <c r="Q108" i="9"/>
  <c r="P108" i="9"/>
  <c r="O108" i="9"/>
  <c r="M108" i="9"/>
  <c r="K108" i="9"/>
  <c r="J108" i="9"/>
  <c r="I108" i="9"/>
  <c r="BG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I107" i="9"/>
  <c r="AH107" i="9"/>
  <c r="AD107" i="9"/>
  <c r="AB107" i="9"/>
  <c r="AA107" i="9"/>
  <c r="Z107" i="9"/>
  <c r="Y107" i="9"/>
  <c r="X107" i="9"/>
  <c r="W107" i="9"/>
  <c r="V107" i="9"/>
  <c r="U107" i="9"/>
  <c r="T107" i="9"/>
  <c r="Q107" i="9"/>
  <c r="P107" i="9"/>
  <c r="O107" i="9"/>
  <c r="M107" i="9"/>
  <c r="K107" i="9"/>
  <c r="J107" i="9"/>
  <c r="I107" i="9"/>
  <c r="BG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I106" i="9"/>
  <c r="AH106" i="9"/>
  <c r="AD106" i="9"/>
  <c r="AB106" i="9"/>
  <c r="AA106" i="9"/>
  <c r="Z106" i="9"/>
  <c r="Y106" i="9"/>
  <c r="X106" i="9"/>
  <c r="W106" i="9"/>
  <c r="V106" i="9"/>
  <c r="U106" i="9"/>
  <c r="T106" i="9"/>
  <c r="Q106" i="9"/>
  <c r="P106" i="9"/>
  <c r="O106" i="9"/>
  <c r="M106" i="9"/>
  <c r="K106" i="9"/>
  <c r="J106" i="9"/>
  <c r="I106" i="9"/>
  <c r="BG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I105" i="9"/>
  <c r="AH105" i="9"/>
  <c r="AD105" i="9"/>
  <c r="AB105" i="9"/>
  <c r="AA105" i="9"/>
  <c r="Z105" i="9"/>
  <c r="Y105" i="9"/>
  <c r="X105" i="9"/>
  <c r="W105" i="9"/>
  <c r="V105" i="9"/>
  <c r="U105" i="9"/>
  <c r="T105" i="9"/>
  <c r="Q105" i="9"/>
  <c r="P105" i="9"/>
  <c r="O105" i="9"/>
  <c r="M105" i="9"/>
  <c r="K105" i="9"/>
  <c r="J105" i="9"/>
  <c r="I105" i="9"/>
  <c r="BG104" i="9"/>
  <c r="BE104" i="9"/>
  <c r="BD104" i="9"/>
  <c r="BC104" i="9"/>
  <c r="BB104" i="9"/>
  <c r="BA104" i="9"/>
  <c r="AZ104" i="9"/>
  <c r="AY104" i="9"/>
  <c r="AX104" i="9"/>
  <c r="AW104" i="9"/>
  <c r="AV104" i="9"/>
  <c r="AU104" i="9"/>
  <c r="AT104" i="9"/>
  <c r="AS104" i="9"/>
  <c r="AR104" i="9"/>
  <c r="AQ104" i="9"/>
  <c r="AP104" i="9"/>
  <c r="AO104" i="9"/>
  <c r="AI104" i="9"/>
  <c r="AH104" i="9"/>
  <c r="AD104" i="9"/>
  <c r="AB104" i="9"/>
  <c r="AA104" i="9"/>
  <c r="Z104" i="9"/>
  <c r="Y104" i="9"/>
  <c r="X104" i="9"/>
  <c r="W104" i="9"/>
  <c r="V104" i="9"/>
  <c r="U104" i="9"/>
  <c r="T104" i="9"/>
  <c r="Q104" i="9"/>
  <c r="P104" i="9"/>
  <c r="O104" i="9"/>
  <c r="M104" i="9"/>
  <c r="K104" i="9"/>
  <c r="J104" i="9"/>
  <c r="I104" i="9"/>
  <c r="BG103" i="9"/>
  <c r="BE103" i="9"/>
  <c r="BD103" i="9"/>
  <c r="BC103" i="9"/>
  <c r="BB103" i="9"/>
  <c r="BA103" i="9"/>
  <c r="AZ103" i="9"/>
  <c r="AY103" i="9"/>
  <c r="AX103" i="9"/>
  <c r="AW103" i="9"/>
  <c r="AV103" i="9"/>
  <c r="AU103" i="9"/>
  <c r="AT103" i="9"/>
  <c r="AS103" i="9"/>
  <c r="AR103" i="9"/>
  <c r="AQ103" i="9"/>
  <c r="AP103" i="9"/>
  <c r="AO103" i="9"/>
  <c r="AI103" i="9"/>
  <c r="AH103" i="9"/>
  <c r="AD103" i="9"/>
  <c r="AB103" i="9"/>
  <c r="AA103" i="9"/>
  <c r="Z103" i="9"/>
  <c r="Y103" i="9"/>
  <c r="X103" i="9"/>
  <c r="W103" i="9"/>
  <c r="V103" i="9"/>
  <c r="U103" i="9"/>
  <c r="T103" i="9"/>
  <c r="Q103" i="9"/>
  <c r="P103" i="9"/>
  <c r="O103" i="9"/>
  <c r="M103" i="9"/>
  <c r="K103" i="9"/>
  <c r="J103" i="9"/>
  <c r="I103" i="9"/>
  <c r="BG102" i="9"/>
  <c r="BE102" i="9"/>
  <c r="BD102" i="9"/>
  <c r="BC102" i="9"/>
  <c r="BB102" i="9"/>
  <c r="BA102" i="9"/>
  <c r="AZ102" i="9"/>
  <c r="AY102" i="9"/>
  <c r="AX102" i="9"/>
  <c r="AW102" i="9"/>
  <c r="AV102" i="9"/>
  <c r="AU102" i="9"/>
  <c r="AT102" i="9"/>
  <c r="AS102" i="9"/>
  <c r="AR102" i="9"/>
  <c r="AQ102" i="9"/>
  <c r="AP102" i="9"/>
  <c r="AO102" i="9"/>
  <c r="AI102" i="9"/>
  <c r="AH102" i="9"/>
  <c r="AD102" i="9"/>
  <c r="AB102" i="9"/>
  <c r="AA102" i="9"/>
  <c r="Z102" i="9"/>
  <c r="Y102" i="9"/>
  <c r="X102" i="9"/>
  <c r="W102" i="9"/>
  <c r="V102" i="9"/>
  <c r="U102" i="9"/>
  <c r="T102" i="9"/>
  <c r="Q102" i="9"/>
  <c r="P102" i="9"/>
  <c r="O102" i="9"/>
  <c r="M102" i="9"/>
  <c r="K102" i="9"/>
  <c r="J102" i="9"/>
  <c r="I102" i="9"/>
  <c r="BG101" i="9"/>
  <c r="BE101" i="9"/>
  <c r="BD101" i="9"/>
  <c r="BC101" i="9"/>
  <c r="BB101" i="9"/>
  <c r="BA101" i="9"/>
  <c r="AZ101" i="9"/>
  <c r="AY101" i="9"/>
  <c r="AX101" i="9"/>
  <c r="AW101" i="9"/>
  <c r="AV101" i="9"/>
  <c r="AU101" i="9"/>
  <c r="AT101" i="9"/>
  <c r="AS101" i="9"/>
  <c r="AR101" i="9"/>
  <c r="AQ101" i="9"/>
  <c r="AP101" i="9"/>
  <c r="AO101" i="9"/>
  <c r="AI101" i="9"/>
  <c r="AH101" i="9"/>
  <c r="AD101" i="9"/>
  <c r="AB101" i="9"/>
  <c r="AA101" i="9"/>
  <c r="Z101" i="9"/>
  <c r="Y101" i="9"/>
  <c r="X101" i="9"/>
  <c r="W101" i="9"/>
  <c r="V101" i="9"/>
  <c r="U101" i="9"/>
  <c r="T101" i="9"/>
  <c r="Q101" i="9"/>
  <c r="P101" i="9"/>
  <c r="O101" i="9"/>
  <c r="M101" i="9"/>
  <c r="K101" i="9"/>
  <c r="J101" i="9"/>
  <c r="I101" i="9"/>
  <c r="BG100" i="9"/>
  <c r="BE100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I100" i="9"/>
  <c r="AH100" i="9"/>
  <c r="AD100" i="9"/>
  <c r="AB100" i="9"/>
  <c r="AA100" i="9"/>
  <c r="Z100" i="9"/>
  <c r="Y100" i="9"/>
  <c r="X100" i="9"/>
  <c r="W100" i="9"/>
  <c r="V100" i="9"/>
  <c r="U100" i="9"/>
  <c r="T100" i="9"/>
  <c r="Q100" i="9"/>
  <c r="P100" i="9"/>
  <c r="O100" i="9"/>
  <c r="M100" i="9"/>
  <c r="K100" i="9"/>
  <c r="J100" i="9"/>
  <c r="I100" i="9"/>
  <c r="BG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I99" i="9"/>
  <c r="AH99" i="9"/>
  <c r="AD99" i="9"/>
  <c r="AB99" i="9"/>
  <c r="AA99" i="9"/>
  <c r="Z99" i="9"/>
  <c r="Y99" i="9"/>
  <c r="X99" i="9"/>
  <c r="W99" i="9"/>
  <c r="V99" i="9"/>
  <c r="U99" i="9"/>
  <c r="T99" i="9"/>
  <c r="Q99" i="9"/>
  <c r="P99" i="9"/>
  <c r="O99" i="9"/>
  <c r="M99" i="9"/>
  <c r="K99" i="9"/>
  <c r="J99" i="9"/>
  <c r="I99" i="9"/>
  <c r="BG98" i="9"/>
  <c r="BE98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I98" i="9"/>
  <c r="AH98" i="9"/>
  <c r="AD98" i="9"/>
  <c r="AB98" i="9"/>
  <c r="AA98" i="9"/>
  <c r="Z98" i="9"/>
  <c r="Y98" i="9"/>
  <c r="X98" i="9"/>
  <c r="W98" i="9"/>
  <c r="V98" i="9"/>
  <c r="U98" i="9"/>
  <c r="T98" i="9"/>
  <c r="Q98" i="9"/>
  <c r="P98" i="9"/>
  <c r="O98" i="9"/>
  <c r="M98" i="9"/>
  <c r="K98" i="9"/>
  <c r="J98" i="9"/>
  <c r="I98" i="9"/>
  <c r="BG97" i="9"/>
  <c r="BE97" i="9"/>
  <c r="BD97" i="9"/>
  <c r="BC97" i="9"/>
  <c r="BB97" i="9"/>
  <c r="BA97" i="9"/>
  <c r="AZ97" i="9"/>
  <c r="AY97" i="9"/>
  <c r="AX97" i="9"/>
  <c r="AW97" i="9"/>
  <c r="AV97" i="9"/>
  <c r="AU97" i="9"/>
  <c r="AT97" i="9"/>
  <c r="AS97" i="9"/>
  <c r="AR97" i="9"/>
  <c r="AQ97" i="9"/>
  <c r="AP97" i="9"/>
  <c r="AO97" i="9"/>
  <c r="AI97" i="9"/>
  <c r="AH97" i="9"/>
  <c r="AD97" i="9"/>
  <c r="AB97" i="9"/>
  <c r="AA97" i="9"/>
  <c r="Z97" i="9"/>
  <c r="Y97" i="9"/>
  <c r="X97" i="9"/>
  <c r="W97" i="9"/>
  <c r="V97" i="9"/>
  <c r="U97" i="9"/>
  <c r="T97" i="9"/>
  <c r="Q97" i="9"/>
  <c r="P97" i="9"/>
  <c r="O97" i="9"/>
  <c r="M97" i="9"/>
  <c r="K97" i="9"/>
  <c r="J97" i="9"/>
  <c r="I97" i="9"/>
  <c r="BG96" i="9"/>
  <c r="BE96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I96" i="9"/>
  <c r="AH96" i="9"/>
  <c r="AD96" i="9"/>
  <c r="AB96" i="9"/>
  <c r="AA96" i="9"/>
  <c r="Z96" i="9"/>
  <c r="Y96" i="9"/>
  <c r="X96" i="9"/>
  <c r="W96" i="9"/>
  <c r="V96" i="9"/>
  <c r="U96" i="9"/>
  <c r="T96" i="9"/>
  <c r="Q96" i="9"/>
  <c r="P96" i="9"/>
  <c r="O96" i="9"/>
  <c r="M96" i="9"/>
  <c r="K96" i="9"/>
  <c r="J96" i="9"/>
  <c r="I96" i="9"/>
  <c r="BG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I95" i="9"/>
  <c r="AH95" i="9"/>
  <c r="AD95" i="9"/>
  <c r="AB95" i="9"/>
  <c r="AA95" i="9"/>
  <c r="Z95" i="9"/>
  <c r="Y95" i="9"/>
  <c r="X95" i="9"/>
  <c r="W95" i="9"/>
  <c r="V95" i="9"/>
  <c r="U95" i="9"/>
  <c r="T95" i="9"/>
  <c r="Q95" i="9"/>
  <c r="P95" i="9"/>
  <c r="O95" i="9"/>
  <c r="M95" i="9"/>
  <c r="K95" i="9"/>
  <c r="J95" i="9"/>
  <c r="I95" i="9"/>
  <c r="BG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I94" i="9"/>
  <c r="AH94" i="9"/>
  <c r="AD94" i="9"/>
  <c r="AB94" i="9"/>
  <c r="AA94" i="9"/>
  <c r="Z94" i="9"/>
  <c r="Y94" i="9"/>
  <c r="X94" i="9"/>
  <c r="W94" i="9"/>
  <c r="V94" i="9"/>
  <c r="U94" i="9"/>
  <c r="T94" i="9"/>
  <c r="Q94" i="9"/>
  <c r="P94" i="9"/>
  <c r="O94" i="9"/>
  <c r="M94" i="9"/>
  <c r="K94" i="9"/>
  <c r="J94" i="9"/>
  <c r="I94" i="9"/>
  <c r="BG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I93" i="9"/>
  <c r="AH93" i="9"/>
  <c r="AD93" i="9"/>
  <c r="AB93" i="9"/>
  <c r="AA93" i="9"/>
  <c r="Z93" i="9"/>
  <c r="Y93" i="9"/>
  <c r="X93" i="9"/>
  <c r="W93" i="9"/>
  <c r="V93" i="9"/>
  <c r="U93" i="9"/>
  <c r="T93" i="9"/>
  <c r="Q93" i="9"/>
  <c r="P93" i="9"/>
  <c r="O93" i="9"/>
  <c r="M93" i="9"/>
  <c r="K93" i="9"/>
  <c r="J93" i="9"/>
  <c r="I93" i="9"/>
  <c r="BG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I92" i="9"/>
  <c r="AH92" i="9"/>
  <c r="AD92" i="9"/>
  <c r="AB92" i="9"/>
  <c r="AA92" i="9"/>
  <c r="Z92" i="9"/>
  <c r="Y92" i="9"/>
  <c r="X92" i="9"/>
  <c r="W92" i="9"/>
  <c r="V92" i="9"/>
  <c r="U92" i="9"/>
  <c r="T92" i="9"/>
  <c r="Q92" i="9"/>
  <c r="P92" i="9"/>
  <c r="O92" i="9"/>
  <c r="M92" i="9"/>
  <c r="K92" i="9"/>
  <c r="J92" i="9"/>
  <c r="I92" i="9"/>
  <c r="BG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I91" i="9"/>
  <c r="AH91" i="9"/>
  <c r="AD91" i="9"/>
  <c r="AB91" i="9"/>
  <c r="AA91" i="9"/>
  <c r="Z91" i="9"/>
  <c r="Y91" i="9"/>
  <c r="X91" i="9"/>
  <c r="W91" i="9"/>
  <c r="V91" i="9"/>
  <c r="U91" i="9"/>
  <c r="T91" i="9"/>
  <c r="Q91" i="9"/>
  <c r="P91" i="9"/>
  <c r="O91" i="9"/>
  <c r="M91" i="9"/>
  <c r="K91" i="9"/>
  <c r="J91" i="9"/>
  <c r="I91" i="9"/>
  <c r="BG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I90" i="9"/>
  <c r="AH90" i="9"/>
  <c r="AD90" i="9"/>
  <c r="AB90" i="9"/>
  <c r="AA90" i="9"/>
  <c r="Z90" i="9"/>
  <c r="Y90" i="9"/>
  <c r="X90" i="9"/>
  <c r="W90" i="9"/>
  <c r="V90" i="9"/>
  <c r="U90" i="9"/>
  <c r="T90" i="9"/>
  <c r="Q90" i="9"/>
  <c r="P90" i="9"/>
  <c r="O90" i="9"/>
  <c r="M90" i="9"/>
  <c r="K90" i="9"/>
  <c r="J90" i="9"/>
  <c r="I90" i="9"/>
  <c r="BG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I89" i="9"/>
  <c r="AH89" i="9"/>
  <c r="AD89" i="9"/>
  <c r="AB89" i="9"/>
  <c r="AA89" i="9"/>
  <c r="Z89" i="9"/>
  <c r="Y89" i="9"/>
  <c r="X89" i="9"/>
  <c r="W89" i="9"/>
  <c r="V89" i="9"/>
  <c r="U89" i="9"/>
  <c r="T89" i="9"/>
  <c r="Q89" i="9"/>
  <c r="P89" i="9"/>
  <c r="O89" i="9"/>
  <c r="M89" i="9"/>
  <c r="K89" i="9"/>
  <c r="J89" i="9"/>
  <c r="I89" i="9"/>
  <c r="BG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I88" i="9"/>
  <c r="AH88" i="9"/>
  <c r="AD88" i="9"/>
  <c r="AB88" i="9"/>
  <c r="AA88" i="9"/>
  <c r="Z88" i="9"/>
  <c r="Y88" i="9"/>
  <c r="X88" i="9"/>
  <c r="W88" i="9"/>
  <c r="V88" i="9"/>
  <c r="U88" i="9"/>
  <c r="T88" i="9"/>
  <c r="Q88" i="9"/>
  <c r="P88" i="9"/>
  <c r="O88" i="9"/>
  <c r="M88" i="9"/>
  <c r="K88" i="9"/>
  <c r="J88" i="9"/>
  <c r="I88" i="9"/>
  <c r="BG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I87" i="9"/>
  <c r="AH87" i="9"/>
  <c r="AD87" i="9"/>
  <c r="AB87" i="9"/>
  <c r="AA87" i="9"/>
  <c r="Z87" i="9"/>
  <c r="Y87" i="9"/>
  <c r="X87" i="9"/>
  <c r="W87" i="9"/>
  <c r="V87" i="9"/>
  <c r="U87" i="9"/>
  <c r="T87" i="9"/>
  <c r="Q87" i="9"/>
  <c r="P87" i="9"/>
  <c r="O87" i="9"/>
  <c r="M87" i="9"/>
  <c r="K87" i="9"/>
  <c r="J87" i="9"/>
  <c r="I87" i="9"/>
  <c r="BG86" i="9"/>
  <c r="BE86" i="9"/>
  <c r="BD86" i="9"/>
  <c r="BC86" i="9"/>
  <c r="BB86" i="9"/>
  <c r="BA86" i="9"/>
  <c r="AZ86" i="9"/>
  <c r="AY86" i="9"/>
  <c r="AX86" i="9"/>
  <c r="AW86" i="9"/>
  <c r="AV86" i="9"/>
  <c r="AU86" i="9"/>
  <c r="AT86" i="9"/>
  <c r="AS86" i="9"/>
  <c r="AR86" i="9"/>
  <c r="AQ86" i="9"/>
  <c r="AP86" i="9"/>
  <c r="AO86" i="9"/>
  <c r="AI86" i="9"/>
  <c r="AH86" i="9"/>
  <c r="AD86" i="9"/>
  <c r="AB86" i="9"/>
  <c r="AA86" i="9"/>
  <c r="Z86" i="9"/>
  <c r="Y86" i="9"/>
  <c r="X86" i="9"/>
  <c r="W86" i="9"/>
  <c r="V86" i="9"/>
  <c r="U86" i="9"/>
  <c r="T86" i="9"/>
  <c r="Q86" i="9"/>
  <c r="P86" i="9"/>
  <c r="O86" i="9"/>
  <c r="M86" i="9"/>
  <c r="K86" i="9"/>
  <c r="J86" i="9"/>
  <c r="I86" i="9"/>
  <c r="BG85" i="9"/>
  <c r="BE85" i="9"/>
  <c r="BD85" i="9"/>
  <c r="BC85" i="9"/>
  <c r="BB85" i="9"/>
  <c r="BA85" i="9"/>
  <c r="AZ85" i="9"/>
  <c r="AY85" i="9"/>
  <c r="AX85" i="9"/>
  <c r="AW85" i="9"/>
  <c r="AV85" i="9"/>
  <c r="AU85" i="9"/>
  <c r="AT85" i="9"/>
  <c r="AS85" i="9"/>
  <c r="AR85" i="9"/>
  <c r="AQ85" i="9"/>
  <c r="AP85" i="9"/>
  <c r="AO85" i="9"/>
  <c r="AI85" i="9"/>
  <c r="AH85" i="9"/>
  <c r="AD85" i="9"/>
  <c r="AB85" i="9"/>
  <c r="AA85" i="9"/>
  <c r="Z85" i="9"/>
  <c r="Y85" i="9"/>
  <c r="X85" i="9"/>
  <c r="W85" i="9"/>
  <c r="V85" i="9"/>
  <c r="U85" i="9"/>
  <c r="T85" i="9"/>
  <c r="Q85" i="9"/>
  <c r="P85" i="9"/>
  <c r="O85" i="9"/>
  <c r="M85" i="9"/>
  <c r="K85" i="9"/>
  <c r="J85" i="9"/>
  <c r="I85" i="9"/>
  <c r="BG84" i="9"/>
  <c r="BE84" i="9"/>
  <c r="BD84" i="9"/>
  <c r="BC84" i="9"/>
  <c r="BB84" i="9"/>
  <c r="BA84" i="9"/>
  <c r="AZ84" i="9"/>
  <c r="AY84" i="9"/>
  <c r="AX84" i="9"/>
  <c r="AW84" i="9"/>
  <c r="AV84" i="9"/>
  <c r="AU84" i="9"/>
  <c r="AT84" i="9"/>
  <c r="AS84" i="9"/>
  <c r="AR84" i="9"/>
  <c r="AQ84" i="9"/>
  <c r="AP84" i="9"/>
  <c r="AO84" i="9"/>
  <c r="AI84" i="9"/>
  <c r="AH84" i="9"/>
  <c r="AD84" i="9"/>
  <c r="AB84" i="9"/>
  <c r="AA84" i="9"/>
  <c r="Z84" i="9"/>
  <c r="Y84" i="9"/>
  <c r="X84" i="9"/>
  <c r="W84" i="9"/>
  <c r="V84" i="9"/>
  <c r="U84" i="9"/>
  <c r="T84" i="9"/>
  <c r="Q84" i="9"/>
  <c r="P84" i="9"/>
  <c r="O84" i="9"/>
  <c r="M84" i="9"/>
  <c r="K84" i="9"/>
  <c r="J84" i="9"/>
  <c r="I84" i="9"/>
  <c r="BG83" i="9"/>
  <c r="BE83" i="9"/>
  <c r="BD83" i="9"/>
  <c r="BC83" i="9"/>
  <c r="BB83" i="9"/>
  <c r="BA83" i="9"/>
  <c r="AZ83" i="9"/>
  <c r="AY83" i="9"/>
  <c r="AX83" i="9"/>
  <c r="AW83" i="9"/>
  <c r="AV83" i="9"/>
  <c r="AU83" i="9"/>
  <c r="AT83" i="9"/>
  <c r="AS83" i="9"/>
  <c r="AR83" i="9"/>
  <c r="AQ83" i="9"/>
  <c r="AP83" i="9"/>
  <c r="AO83" i="9"/>
  <c r="AI83" i="9"/>
  <c r="AH83" i="9"/>
  <c r="AD83" i="9"/>
  <c r="AB83" i="9"/>
  <c r="AA83" i="9"/>
  <c r="Z83" i="9"/>
  <c r="Y83" i="9"/>
  <c r="X83" i="9"/>
  <c r="W83" i="9"/>
  <c r="V83" i="9"/>
  <c r="U83" i="9"/>
  <c r="T83" i="9"/>
  <c r="Q83" i="9"/>
  <c r="P83" i="9"/>
  <c r="O83" i="9"/>
  <c r="M83" i="9"/>
  <c r="K83" i="9"/>
  <c r="J83" i="9"/>
  <c r="I83" i="9"/>
  <c r="BG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I82" i="9"/>
  <c r="AH82" i="9"/>
  <c r="AD82" i="9"/>
  <c r="AB82" i="9"/>
  <c r="AA82" i="9"/>
  <c r="Z82" i="9"/>
  <c r="Y82" i="9"/>
  <c r="X82" i="9"/>
  <c r="W82" i="9"/>
  <c r="V82" i="9"/>
  <c r="U82" i="9"/>
  <c r="T82" i="9"/>
  <c r="Q82" i="9"/>
  <c r="P82" i="9"/>
  <c r="O82" i="9"/>
  <c r="M82" i="9"/>
  <c r="K82" i="9"/>
  <c r="J82" i="9"/>
  <c r="I82" i="9"/>
  <c r="BG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I81" i="9"/>
  <c r="AH81" i="9"/>
  <c r="AD81" i="9"/>
  <c r="AB81" i="9"/>
  <c r="AA81" i="9"/>
  <c r="Z81" i="9"/>
  <c r="Y81" i="9"/>
  <c r="X81" i="9"/>
  <c r="W81" i="9"/>
  <c r="V81" i="9"/>
  <c r="U81" i="9"/>
  <c r="T81" i="9"/>
  <c r="Q81" i="9"/>
  <c r="P81" i="9"/>
  <c r="O81" i="9"/>
  <c r="M81" i="9"/>
  <c r="K81" i="9"/>
  <c r="J81" i="9"/>
  <c r="I81" i="9"/>
  <c r="BG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I80" i="9"/>
  <c r="AH80" i="9"/>
  <c r="AD80" i="9"/>
  <c r="AB80" i="9"/>
  <c r="AA80" i="9"/>
  <c r="Z80" i="9"/>
  <c r="Y80" i="9"/>
  <c r="X80" i="9"/>
  <c r="W80" i="9"/>
  <c r="V80" i="9"/>
  <c r="U80" i="9"/>
  <c r="T80" i="9"/>
  <c r="Q80" i="9"/>
  <c r="P80" i="9"/>
  <c r="O80" i="9"/>
  <c r="M80" i="9"/>
  <c r="K80" i="9"/>
  <c r="J80" i="9"/>
  <c r="I80" i="9"/>
  <c r="BG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I79" i="9"/>
  <c r="AH79" i="9"/>
  <c r="AD79" i="9"/>
  <c r="AB79" i="9"/>
  <c r="AA79" i="9"/>
  <c r="Z79" i="9"/>
  <c r="Y79" i="9"/>
  <c r="X79" i="9"/>
  <c r="W79" i="9"/>
  <c r="V79" i="9"/>
  <c r="U79" i="9"/>
  <c r="T79" i="9"/>
  <c r="Q79" i="9"/>
  <c r="P79" i="9"/>
  <c r="O79" i="9"/>
  <c r="M79" i="9"/>
  <c r="K79" i="9"/>
  <c r="J79" i="9"/>
  <c r="I79" i="9"/>
  <c r="BG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I78" i="9"/>
  <c r="AH78" i="9"/>
  <c r="AD78" i="9"/>
  <c r="AB78" i="9"/>
  <c r="AA78" i="9"/>
  <c r="Z78" i="9"/>
  <c r="Y78" i="9"/>
  <c r="X78" i="9"/>
  <c r="W78" i="9"/>
  <c r="V78" i="9"/>
  <c r="U78" i="9"/>
  <c r="T78" i="9"/>
  <c r="Q78" i="9"/>
  <c r="P78" i="9"/>
  <c r="O78" i="9"/>
  <c r="M78" i="9"/>
  <c r="K78" i="9"/>
  <c r="J78" i="9"/>
  <c r="I78" i="9"/>
  <c r="BG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I77" i="9"/>
  <c r="AH77" i="9"/>
  <c r="AD77" i="9"/>
  <c r="AB77" i="9"/>
  <c r="AA77" i="9"/>
  <c r="Z77" i="9"/>
  <c r="Y77" i="9"/>
  <c r="X77" i="9"/>
  <c r="W77" i="9"/>
  <c r="V77" i="9"/>
  <c r="U77" i="9"/>
  <c r="T77" i="9"/>
  <c r="Q77" i="9"/>
  <c r="P77" i="9"/>
  <c r="O77" i="9"/>
  <c r="M77" i="9"/>
  <c r="K77" i="9"/>
  <c r="J77" i="9"/>
  <c r="I77" i="9"/>
  <c r="BG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I76" i="9"/>
  <c r="AH76" i="9"/>
  <c r="AD76" i="9"/>
  <c r="AB76" i="9"/>
  <c r="AA76" i="9"/>
  <c r="Z76" i="9"/>
  <c r="Y76" i="9"/>
  <c r="X76" i="9"/>
  <c r="W76" i="9"/>
  <c r="V76" i="9"/>
  <c r="U76" i="9"/>
  <c r="T76" i="9"/>
  <c r="Q76" i="9"/>
  <c r="P76" i="9"/>
  <c r="O76" i="9"/>
  <c r="M76" i="9"/>
  <c r="K76" i="9"/>
  <c r="J76" i="9"/>
  <c r="I76" i="9"/>
  <c r="BG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I75" i="9"/>
  <c r="AH75" i="9"/>
  <c r="AD75" i="9"/>
  <c r="AB75" i="9"/>
  <c r="AA75" i="9"/>
  <c r="Z75" i="9"/>
  <c r="Y75" i="9"/>
  <c r="X75" i="9"/>
  <c r="W75" i="9"/>
  <c r="V75" i="9"/>
  <c r="U75" i="9"/>
  <c r="T75" i="9"/>
  <c r="Q75" i="9"/>
  <c r="P75" i="9"/>
  <c r="O75" i="9"/>
  <c r="M75" i="9"/>
  <c r="K75" i="9"/>
  <c r="J75" i="9"/>
  <c r="I75" i="9"/>
  <c r="BG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I74" i="9"/>
  <c r="AH74" i="9"/>
  <c r="AD74" i="9"/>
  <c r="AB74" i="9"/>
  <c r="AA74" i="9"/>
  <c r="Z74" i="9"/>
  <c r="Y74" i="9"/>
  <c r="X74" i="9"/>
  <c r="W74" i="9"/>
  <c r="V74" i="9"/>
  <c r="U74" i="9"/>
  <c r="T74" i="9"/>
  <c r="Q74" i="9"/>
  <c r="P74" i="9"/>
  <c r="O74" i="9"/>
  <c r="M74" i="9"/>
  <c r="K74" i="9"/>
  <c r="J74" i="9"/>
  <c r="I74" i="9"/>
  <c r="BG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I73" i="9"/>
  <c r="AH73" i="9"/>
  <c r="AD73" i="9"/>
  <c r="AB73" i="9"/>
  <c r="AA73" i="9"/>
  <c r="Z73" i="9"/>
  <c r="Y73" i="9"/>
  <c r="X73" i="9"/>
  <c r="W73" i="9"/>
  <c r="V73" i="9"/>
  <c r="U73" i="9"/>
  <c r="T73" i="9"/>
  <c r="Q73" i="9"/>
  <c r="P73" i="9"/>
  <c r="O73" i="9"/>
  <c r="M73" i="9"/>
  <c r="K73" i="9"/>
  <c r="J73" i="9"/>
  <c r="I73" i="9"/>
  <c r="BG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I72" i="9"/>
  <c r="AH72" i="9"/>
  <c r="AD72" i="9"/>
  <c r="AB72" i="9"/>
  <c r="AA72" i="9"/>
  <c r="Z72" i="9"/>
  <c r="Y72" i="9"/>
  <c r="X72" i="9"/>
  <c r="W72" i="9"/>
  <c r="V72" i="9"/>
  <c r="U72" i="9"/>
  <c r="T72" i="9"/>
  <c r="Q72" i="9"/>
  <c r="P72" i="9"/>
  <c r="O72" i="9"/>
  <c r="M72" i="9"/>
  <c r="K72" i="9"/>
  <c r="J72" i="9"/>
  <c r="I72" i="9"/>
  <c r="BG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I71" i="9"/>
  <c r="AH71" i="9"/>
  <c r="AD71" i="9"/>
  <c r="AB71" i="9"/>
  <c r="AA71" i="9"/>
  <c r="Z71" i="9"/>
  <c r="Y71" i="9"/>
  <c r="X71" i="9"/>
  <c r="W71" i="9"/>
  <c r="V71" i="9"/>
  <c r="U71" i="9"/>
  <c r="T71" i="9"/>
  <c r="Q71" i="9"/>
  <c r="P71" i="9"/>
  <c r="O71" i="9"/>
  <c r="M71" i="9"/>
  <c r="K71" i="9"/>
  <c r="J71" i="9"/>
  <c r="I71" i="9"/>
  <c r="BG70" i="9"/>
  <c r="BE70" i="9"/>
  <c r="BD70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I70" i="9"/>
  <c r="AH70" i="9"/>
  <c r="AD70" i="9"/>
  <c r="AB70" i="9"/>
  <c r="AA70" i="9"/>
  <c r="Z70" i="9"/>
  <c r="Y70" i="9"/>
  <c r="X70" i="9"/>
  <c r="W70" i="9"/>
  <c r="V70" i="9"/>
  <c r="U70" i="9"/>
  <c r="T70" i="9"/>
  <c r="Q70" i="9"/>
  <c r="P70" i="9"/>
  <c r="O70" i="9"/>
  <c r="M70" i="9"/>
  <c r="K70" i="9"/>
  <c r="J70" i="9"/>
  <c r="I70" i="9"/>
  <c r="BG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I69" i="9"/>
  <c r="AH69" i="9"/>
  <c r="AD69" i="9"/>
  <c r="AB69" i="9"/>
  <c r="AA69" i="9"/>
  <c r="Z69" i="9"/>
  <c r="Y69" i="9"/>
  <c r="X69" i="9"/>
  <c r="W69" i="9"/>
  <c r="V69" i="9"/>
  <c r="U69" i="9"/>
  <c r="T69" i="9"/>
  <c r="Q69" i="9"/>
  <c r="P69" i="9"/>
  <c r="O69" i="9"/>
  <c r="M69" i="9"/>
  <c r="K69" i="9"/>
  <c r="J69" i="9"/>
  <c r="I69" i="9"/>
  <c r="BG68" i="9"/>
  <c r="BE68" i="9"/>
  <c r="BD68" i="9"/>
  <c r="BC68" i="9"/>
  <c r="BB68" i="9"/>
  <c r="BA68" i="9"/>
  <c r="AZ68" i="9"/>
  <c r="AY68" i="9"/>
  <c r="AX68" i="9"/>
  <c r="AW68" i="9"/>
  <c r="AV68" i="9"/>
  <c r="AU68" i="9"/>
  <c r="AT68" i="9"/>
  <c r="AS68" i="9"/>
  <c r="AR68" i="9"/>
  <c r="AQ68" i="9"/>
  <c r="AP68" i="9"/>
  <c r="AO68" i="9"/>
  <c r="AI68" i="9"/>
  <c r="AH68" i="9"/>
  <c r="AD68" i="9"/>
  <c r="AB68" i="9"/>
  <c r="AA68" i="9"/>
  <c r="Z68" i="9"/>
  <c r="Y68" i="9"/>
  <c r="X68" i="9"/>
  <c r="W68" i="9"/>
  <c r="V68" i="9"/>
  <c r="U68" i="9"/>
  <c r="T68" i="9"/>
  <c r="Q68" i="9"/>
  <c r="P68" i="9"/>
  <c r="O68" i="9"/>
  <c r="M68" i="9"/>
  <c r="K68" i="9"/>
  <c r="J68" i="9"/>
  <c r="I68" i="9"/>
  <c r="BG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I67" i="9"/>
  <c r="AH67" i="9"/>
  <c r="AD67" i="9"/>
  <c r="AB67" i="9"/>
  <c r="AA67" i="9"/>
  <c r="Z67" i="9"/>
  <c r="Y67" i="9"/>
  <c r="X67" i="9"/>
  <c r="W67" i="9"/>
  <c r="V67" i="9"/>
  <c r="U67" i="9"/>
  <c r="T67" i="9"/>
  <c r="Q67" i="9"/>
  <c r="P67" i="9"/>
  <c r="O67" i="9"/>
  <c r="M67" i="9"/>
  <c r="K67" i="9"/>
  <c r="J67" i="9"/>
  <c r="I67" i="9"/>
  <c r="BG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I66" i="9"/>
  <c r="AH66" i="9"/>
  <c r="AD66" i="9"/>
  <c r="AB66" i="9"/>
  <c r="AA66" i="9"/>
  <c r="Z66" i="9"/>
  <c r="Y66" i="9"/>
  <c r="X66" i="9"/>
  <c r="W66" i="9"/>
  <c r="V66" i="9"/>
  <c r="U66" i="9"/>
  <c r="T66" i="9"/>
  <c r="Q66" i="9"/>
  <c r="P66" i="9"/>
  <c r="O66" i="9"/>
  <c r="M66" i="9"/>
  <c r="K66" i="9"/>
  <c r="J66" i="9"/>
  <c r="I66" i="9"/>
  <c r="BG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I65" i="9"/>
  <c r="AH65" i="9"/>
  <c r="AD65" i="9"/>
  <c r="AB65" i="9"/>
  <c r="AA65" i="9"/>
  <c r="Z65" i="9"/>
  <c r="Y65" i="9"/>
  <c r="X65" i="9"/>
  <c r="W65" i="9"/>
  <c r="V65" i="9"/>
  <c r="U65" i="9"/>
  <c r="T65" i="9"/>
  <c r="Q65" i="9"/>
  <c r="P65" i="9"/>
  <c r="O65" i="9"/>
  <c r="M65" i="9"/>
  <c r="K65" i="9"/>
  <c r="J65" i="9"/>
  <c r="I65" i="9"/>
  <c r="BG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I64" i="9"/>
  <c r="AH64" i="9"/>
  <c r="AD64" i="9"/>
  <c r="AB64" i="9"/>
  <c r="AA64" i="9"/>
  <c r="Z64" i="9"/>
  <c r="Y64" i="9"/>
  <c r="X64" i="9"/>
  <c r="W64" i="9"/>
  <c r="V64" i="9"/>
  <c r="U64" i="9"/>
  <c r="T64" i="9"/>
  <c r="Q64" i="9"/>
  <c r="P64" i="9"/>
  <c r="O64" i="9"/>
  <c r="M64" i="9"/>
  <c r="K64" i="9"/>
  <c r="J64" i="9"/>
  <c r="I64" i="9"/>
  <c r="BG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I63" i="9"/>
  <c r="AH63" i="9"/>
  <c r="AD63" i="9"/>
  <c r="AB63" i="9"/>
  <c r="AA63" i="9"/>
  <c r="Z63" i="9"/>
  <c r="Y63" i="9"/>
  <c r="X63" i="9"/>
  <c r="W63" i="9"/>
  <c r="V63" i="9"/>
  <c r="U63" i="9"/>
  <c r="T63" i="9"/>
  <c r="Q63" i="9"/>
  <c r="P63" i="9"/>
  <c r="O63" i="9"/>
  <c r="M63" i="9"/>
  <c r="K63" i="9"/>
  <c r="J63" i="9"/>
  <c r="I63" i="9"/>
  <c r="BG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I62" i="9"/>
  <c r="AH62" i="9"/>
  <c r="AD62" i="9"/>
  <c r="AB62" i="9"/>
  <c r="AA62" i="9"/>
  <c r="Z62" i="9"/>
  <c r="Y62" i="9"/>
  <c r="X62" i="9"/>
  <c r="W62" i="9"/>
  <c r="V62" i="9"/>
  <c r="U62" i="9"/>
  <c r="T62" i="9"/>
  <c r="Q62" i="9"/>
  <c r="P62" i="9"/>
  <c r="O62" i="9"/>
  <c r="M62" i="9"/>
  <c r="K62" i="9"/>
  <c r="J62" i="9"/>
  <c r="I62" i="9"/>
  <c r="BG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I61" i="9"/>
  <c r="AH61" i="9"/>
  <c r="AD61" i="9"/>
  <c r="AB61" i="9"/>
  <c r="AA61" i="9"/>
  <c r="Z61" i="9"/>
  <c r="Y61" i="9"/>
  <c r="X61" i="9"/>
  <c r="W61" i="9"/>
  <c r="V61" i="9"/>
  <c r="U61" i="9"/>
  <c r="T61" i="9"/>
  <c r="Q61" i="9"/>
  <c r="P61" i="9"/>
  <c r="O61" i="9"/>
  <c r="M61" i="9"/>
  <c r="K61" i="9"/>
  <c r="J61" i="9"/>
  <c r="I61" i="9"/>
  <c r="BG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I60" i="9"/>
  <c r="AH60" i="9"/>
  <c r="AD60" i="9"/>
  <c r="AB60" i="9"/>
  <c r="AA60" i="9"/>
  <c r="Z60" i="9"/>
  <c r="Y60" i="9"/>
  <c r="X60" i="9"/>
  <c r="W60" i="9"/>
  <c r="V60" i="9"/>
  <c r="U60" i="9"/>
  <c r="T60" i="9"/>
  <c r="Q60" i="9"/>
  <c r="P60" i="9"/>
  <c r="O60" i="9"/>
  <c r="M60" i="9"/>
  <c r="K60" i="9"/>
  <c r="J60" i="9"/>
  <c r="I60" i="9"/>
  <c r="BG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I59" i="9"/>
  <c r="AH59" i="9"/>
  <c r="AD59" i="9"/>
  <c r="AB59" i="9"/>
  <c r="AA59" i="9"/>
  <c r="Z59" i="9"/>
  <c r="Y59" i="9"/>
  <c r="X59" i="9"/>
  <c r="W59" i="9"/>
  <c r="V59" i="9"/>
  <c r="U59" i="9"/>
  <c r="T59" i="9"/>
  <c r="Q59" i="9"/>
  <c r="P59" i="9"/>
  <c r="O59" i="9"/>
  <c r="M59" i="9"/>
  <c r="K59" i="9"/>
  <c r="J59" i="9"/>
  <c r="I59" i="9"/>
  <c r="BG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I58" i="9"/>
  <c r="AH58" i="9"/>
  <c r="AD58" i="9"/>
  <c r="AB58" i="9"/>
  <c r="AA58" i="9"/>
  <c r="Z58" i="9"/>
  <c r="Y58" i="9"/>
  <c r="X58" i="9"/>
  <c r="W58" i="9"/>
  <c r="V58" i="9"/>
  <c r="U58" i="9"/>
  <c r="T58" i="9"/>
  <c r="Q58" i="9"/>
  <c r="P58" i="9"/>
  <c r="O58" i="9"/>
  <c r="M58" i="9"/>
  <c r="K58" i="9"/>
  <c r="J58" i="9"/>
  <c r="I58" i="9"/>
  <c r="BG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I57" i="9"/>
  <c r="AH57" i="9"/>
  <c r="AD57" i="9"/>
  <c r="AB57" i="9"/>
  <c r="AA57" i="9"/>
  <c r="Z57" i="9"/>
  <c r="Y57" i="9"/>
  <c r="X57" i="9"/>
  <c r="W57" i="9"/>
  <c r="V57" i="9"/>
  <c r="U57" i="9"/>
  <c r="T57" i="9"/>
  <c r="Q57" i="9"/>
  <c r="P57" i="9"/>
  <c r="O57" i="9"/>
  <c r="M57" i="9"/>
  <c r="N57" i="9" s="1"/>
  <c r="K57" i="9"/>
  <c r="J57" i="9"/>
  <c r="I57" i="9"/>
  <c r="BG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I56" i="9"/>
  <c r="AH56" i="9"/>
  <c r="AD56" i="9"/>
  <c r="AB56" i="9"/>
  <c r="AA56" i="9"/>
  <c r="Z56" i="9"/>
  <c r="Y56" i="9"/>
  <c r="X56" i="9"/>
  <c r="W56" i="9"/>
  <c r="V56" i="9"/>
  <c r="U56" i="9"/>
  <c r="T56" i="9"/>
  <c r="Q56" i="9"/>
  <c r="P56" i="9"/>
  <c r="O56" i="9"/>
  <c r="M56" i="9"/>
  <c r="N56" i="9" s="1"/>
  <c r="K56" i="9"/>
  <c r="J56" i="9"/>
  <c r="I56" i="9"/>
  <c r="BG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I55" i="9"/>
  <c r="AH55" i="9"/>
  <c r="AD55" i="9"/>
  <c r="AB55" i="9"/>
  <c r="AA55" i="9"/>
  <c r="Z55" i="9"/>
  <c r="Y55" i="9"/>
  <c r="X55" i="9"/>
  <c r="W55" i="9"/>
  <c r="V55" i="9"/>
  <c r="U55" i="9"/>
  <c r="T55" i="9"/>
  <c r="Q55" i="9"/>
  <c r="P55" i="9"/>
  <c r="O55" i="9"/>
  <c r="M55" i="9"/>
  <c r="N55" i="9" s="1"/>
  <c r="K55" i="9"/>
  <c r="J55" i="9"/>
  <c r="I55" i="9"/>
  <c r="BG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I54" i="9"/>
  <c r="AH54" i="9"/>
  <c r="AD54" i="9"/>
  <c r="AB54" i="9"/>
  <c r="AA54" i="9"/>
  <c r="Z54" i="9"/>
  <c r="Y54" i="9"/>
  <c r="X54" i="9"/>
  <c r="W54" i="9"/>
  <c r="V54" i="9"/>
  <c r="U54" i="9"/>
  <c r="T54" i="9"/>
  <c r="Q54" i="9"/>
  <c r="P54" i="9"/>
  <c r="O54" i="9"/>
  <c r="M54" i="9"/>
  <c r="N54" i="9" s="1"/>
  <c r="K54" i="9"/>
  <c r="J54" i="9"/>
  <c r="I54" i="9"/>
  <c r="BG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I53" i="9"/>
  <c r="AH53" i="9"/>
  <c r="AD53" i="9"/>
  <c r="AB53" i="9"/>
  <c r="AA53" i="9"/>
  <c r="Z53" i="9"/>
  <c r="Y53" i="9"/>
  <c r="X53" i="9"/>
  <c r="W53" i="9"/>
  <c r="V53" i="9"/>
  <c r="U53" i="9"/>
  <c r="T53" i="9"/>
  <c r="Q53" i="9"/>
  <c r="P53" i="9"/>
  <c r="O53" i="9"/>
  <c r="M53" i="9"/>
  <c r="K53" i="9"/>
  <c r="J53" i="9"/>
  <c r="I53" i="9"/>
  <c r="BG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I52" i="9"/>
  <c r="AH52" i="9"/>
  <c r="AD52" i="9"/>
  <c r="AB52" i="9"/>
  <c r="AA52" i="9"/>
  <c r="Z52" i="9"/>
  <c r="Y52" i="9"/>
  <c r="X52" i="9"/>
  <c r="W52" i="9"/>
  <c r="V52" i="9"/>
  <c r="U52" i="9"/>
  <c r="T52" i="9"/>
  <c r="Q52" i="9"/>
  <c r="P52" i="9"/>
  <c r="O52" i="9"/>
  <c r="M52" i="9"/>
  <c r="K52" i="9"/>
  <c r="J52" i="9"/>
  <c r="I52" i="9"/>
  <c r="BG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I51" i="9"/>
  <c r="AH51" i="9"/>
  <c r="AD51" i="9"/>
  <c r="AB51" i="9"/>
  <c r="AA51" i="9"/>
  <c r="Z51" i="9"/>
  <c r="Y51" i="9"/>
  <c r="X51" i="9"/>
  <c r="W51" i="9"/>
  <c r="V51" i="9"/>
  <c r="U51" i="9"/>
  <c r="T51" i="9"/>
  <c r="Q51" i="9"/>
  <c r="P51" i="9"/>
  <c r="O51" i="9"/>
  <c r="M51" i="9"/>
  <c r="K51" i="9"/>
  <c r="J51" i="9"/>
  <c r="I51" i="9"/>
  <c r="BG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I50" i="9"/>
  <c r="AH50" i="9"/>
  <c r="AD50" i="9"/>
  <c r="AB50" i="9"/>
  <c r="AA50" i="9"/>
  <c r="Z50" i="9"/>
  <c r="Y50" i="9"/>
  <c r="X50" i="9"/>
  <c r="W50" i="9"/>
  <c r="V50" i="9"/>
  <c r="U50" i="9"/>
  <c r="T50" i="9"/>
  <c r="Q50" i="9"/>
  <c r="P50" i="9"/>
  <c r="O50" i="9"/>
  <c r="M50" i="9"/>
  <c r="K50" i="9"/>
  <c r="J50" i="9"/>
  <c r="I50" i="9"/>
  <c r="BG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I49" i="9"/>
  <c r="AH49" i="9"/>
  <c r="AD49" i="9"/>
  <c r="AB49" i="9"/>
  <c r="AA49" i="9"/>
  <c r="Z49" i="9"/>
  <c r="Y49" i="9"/>
  <c r="X49" i="9"/>
  <c r="W49" i="9"/>
  <c r="V49" i="9"/>
  <c r="U49" i="9"/>
  <c r="T49" i="9"/>
  <c r="Q49" i="9"/>
  <c r="P49" i="9"/>
  <c r="O49" i="9"/>
  <c r="M49" i="9"/>
  <c r="K49" i="9"/>
  <c r="J49" i="9"/>
  <c r="I49" i="9"/>
  <c r="BG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I48" i="9"/>
  <c r="AH48" i="9"/>
  <c r="AD48" i="9"/>
  <c r="AB48" i="9"/>
  <c r="AA48" i="9"/>
  <c r="Z48" i="9"/>
  <c r="Y48" i="9"/>
  <c r="X48" i="9"/>
  <c r="W48" i="9"/>
  <c r="V48" i="9"/>
  <c r="U48" i="9"/>
  <c r="T48" i="9"/>
  <c r="Q48" i="9"/>
  <c r="P48" i="9"/>
  <c r="O48" i="9"/>
  <c r="M48" i="9"/>
  <c r="K48" i="9"/>
  <c r="J48" i="9"/>
  <c r="I48" i="9"/>
  <c r="BG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I47" i="9"/>
  <c r="AH47" i="9"/>
  <c r="AD47" i="9"/>
  <c r="AB47" i="9"/>
  <c r="AA47" i="9"/>
  <c r="Z47" i="9"/>
  <c r="Y47" i="9"/>
  <c r="X47" i="9"/>
  <c r="W47" i="9"/>
  <c r="V47" i="9"/>
  <c r="U47" i="9"/>
  <c r="T47" i="9"/>
  <c r="Q47" i="9"/>
  <c r="P47" i="9"/>
  <c r="O47" i="9"/>
  <c r="M47" i="9"/>
  <c r="N47" i="9" s="1"/>
  <c r="K47" i="9"/>
  <c r="J47" i="9"/>
  <c r="I47" i="9"/>
  <c r="BG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I46" i="9"/>
  <c r="AH46" i="9"/>
  <c r="AD46" i="9"/>
  <c r="AB46" i="9"/>
  <c r="AA46" i="9"/>
  <c r="Z46" i="9"/>
  <c r="Y46" i="9"/>
  <c r="X46" i="9"/>
  <c r="W46" i="9"/>
  <c r="V46" i="9"/>
  <c r="U46" i="9"/>
  <c r="T46" i="9"/>
  <c r="Q46" i="9"/>
  <c r="P46" i="9"/>
  <c r="O46" i="9"/>
  <c r="M46" i="9"/>
  <c r="K46" i="9"/>
  <c r="J46" i="9"/>
  <c r="I46" i="9"/>
  <c r="BG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I45" i="9"/>
  <c r="AH45" i="9"/>
  <c r="AD45" i="9"/>
  <c r="AB45" i="9"/>
  <c r="AA45" i="9"/>
  <c r="Z45" i="9"/>
  <c r="Y45" i="9"/>
  <c r="X45" i="9"/>
  <c r="W45" i="9"/>
  <c r="V45" i="9"/>
  <c r="U45" i="9"/>
  <c r="T45" i="9"/>
  <c r="Q45" i="9"/>
  <c r="P45" i="9"/>
  <c r="O45" i="9"/>
  <c r="M45" i="9"/>
  <c r="K45" i="9"/>
  <c r="J45" i="9"/>
  <c r="I45" i="9"/>
  <c r="BG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I44" i="9"/>
  <c r="AH44" i="9"/>
  <c r="AD44" i="9"/>
  <c r="AB44" i="9"/>
  <c r="AA44" i="9"/>
  <c r="Z44" i="9"/>
  <c r="Y44" i="9"/>
  <c r="X44" i="9"/>
  <c r="W44" i="9"/>
  <c r="V44" i="9"/>
  <c r="U44" i="9"/>
  <c r="T44" i="9"/>
  <c r="Q44" i="9"/>
  <c r="P44" i="9"/>
  <c r="O44" i="9"/>
  <c r="M44" i="9"/>
  <c r="K44" i="9"/>
  <c r="J44" i="9"/>
  <c r="I44" i="9"/>
  <c r="BG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I43" i="9"/>
  <c r="AH43" i="9"/>
  <c r="AD43" i="9"/>
  <c r="AB43" i="9"/>
  <c r="AA43" i="9"/>
  <c r="Z43" i="9"/>
  <c r="Y43" i="9"/>
  <c r="X43" i="9"/>
  <c r="W43" i="9"/>
  <c r="V43" i="9"/>
  <c r="U43" i="9"/>
  <c r="T43" i="9"/>
  <c r="Q43" i="9"/>
  <c r="P43" i="9"/>
  <c r="O43" i="9"/>
  <c r="M43" i="9"/>
  <c r="K43" i="9"/>
  <c r="J43" i="9"/>
  <c r="I43" i="9"/>
  <c r="BG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I42" i="9"/>
  <c r="AH42" i="9"/>
  <c r="AD42" i="9"/>
  <c r="AB42" i="9"/>
  <c r="AA42" i="9"/>
  <c r="Z42" i="9"/>
  <c r="Y42" i="9"/>
  <c r="X42" i="9"/>
  <c r="W42" i="9"/>
  <c r="V42" i="9"/>
  <c r="U42" i="9"/>
  <c r="T42" i="9"/>
  <c r="Q42" i="9"/>
  <c r="P42" i="9"/>
  <c r="O42" i="9"/>
  <c r="M42" i="9"/>
  <c r="K42" i="9"/>
  <c r="J42" i="9"/>
  <c r="I42" i="9"/>
  <c r="BG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I41" i="9"/>
  <c r="AH41" i="9"/>
  <c r="AD41" i="9"/>
  <c r="AB41" i="9"/>
  <c r="AA41" i="9"/>
  <c r="Z41" i="9"/>
  <c r="Y41" i="9"/>
  <c r="X41" i="9"/>
  <c r="W41" i="9"/>
  <c r="V41" i="9"/>
  <c r="U41" i="9"/>
  <c r="T41" i="9"/>
  <c r="Q41" i="9"/>
  <c r="P41" i="9"/>
  <c r="O41" i="9"/>
  <c r="M41" i="9"/>
  <c r="K41" i="9"/>
  <c r="J41" i="9"/>
  <c r="I41" i="9"/>
  <c r="BG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I40" i="9"/>
  <c r="AH40" i="9"/>
  <c r="AD40" i="9"/>
  <c r="AB40" i="9"/>
  <c r="AA40" i="9"/>
  <c r="Z40" i="9"/>
  <c r="Y40" i="9"/>
  <c r="X40" i="9"/>
  <c r="W40" i="9"/>
  <c r="V40" i="9"/>
  <c r="U40" i="9"/>
  <c r="T40" i="9"/>
  <c r="Q40" i="9"/>
  <c r="P40" i="9"/>
  <c r="O40" i="9"/>
  <c r="M40" i="9"/>
  <c r="K40" i="9"/>
  <c r="J40" i="9"/>
  <c r="I40" i="9"/>
  <c r="BG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I39" i="9"/>
  <c r="AH39" i="9"/>
  <c r="AD39" i="9"/>
  <c r="AB39" i="9"/>
  <c r="AA39" i="9"/>
  <c r="Z39" i="9"/>
  <c r="Y39" i="9"/>
  <c r="X39" i="9"/>
  <c r="W39" i="9"/>
  <c r="V39" i="9"/>
  <c r="U39" i="9"/>
  <c r="T39" i="9"/>
  <c r="Q39" i="9"/>
  <c r="P39" i="9"/>
  <c r="O39" i="9"/>
  <c r="M39" i="9"/>
  <c r="N39" i="9" s="1"/>
  <c r="K39" i="9"/>
  <c r="J39" i="9"/>
  <c r="I39" i="9"/>
  <c r="BG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I38" i="9"/>
  <c r="AH38" i="9"/>
  <c r="AD38" i="9"/>
  <c r="AB38" i="9"/>
  <c r="AA38" i="9"/>
  <c r="Z38" i="9"/>
  <c r="Y38" i="9"/>
  <c r="X38" i="9"/>
  <c r="W38" i="9"/>
  <c r="V38" i="9"/>
  <c r="U38" i="9"/>
  <c r="T38" i="9"/>
  <c r="Q38" i="9"/>
  <c r="P38" i="9"/>
  <c r="O38" i="9"/>
  <c r="M38" i="9"/>
  <c r="N38" i="9" s="1"/>
  <c r="K38" i="9"/>
  <c r="J38" i="9"/>
  <c r="I38" i="9"/>
  <c r="BG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I37" i="9"/>
  <c r="AH37" i="9"/>
  <c r="AD37" i="9"/>
  <c r="AB37" i="9"/>
  <c r="AA37" i="9"/>
  <c r="Z37" i="9"/>
  <c r="Y37" i="9"/>
  <c r="X37" i="9"/>
  <c r="W37" i="9"/>
  <c r="V37" i="9"/>
  <c r="U37" i="9"/>
  <c r="T37" i="9"/>
  <c r="Q37" i="9"/>
  <c r="P37" i="9"/>
  <c r="O37" i="9"/>
  <c r="M37" i="9"/>
  <c r="K37" i="9"/>
  <c r="J37" i="9"/>
  <c r="I37" i="9"/>
  <c r="BG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I36" i="9"/>
  <c r="AH36" i="9"/>
  <c r="AD36" i="9"/>
  <c r="AB36" i="9"/>
  <c r="AA36" i="9"/>
  <c r="Z36" i="9"/>
  <c r="Y36" i="9"/>
  <c r="X36" i="9"/>
  <c r="W36" i="9"/>
  <c r="V36" i="9"/>
  <c r="U36" i="9"/>
  <c r="T36" i="9"/>
  <c r="Q36" i="9"/>
  <c r="P36" i="9"/>
  <c r="O36" i="9"/>
  <c r="M36" i="9"/>
  <c r="N36" i="9" s="1"/>
  <c r="K36" i="9"/>
  <c r="J36" i="9"/>
  <c r="I36" i="9"/>
  <c r="BG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I35" i="9"/>
  <c r="AH35" i="9"/>
  <c r="AD35" i="9"/>
  <c r="AB35" i="9"/>
  <c r="AA35" i="9"/>
  <c r="Z35" i="9"/>
  <c r="Y35" i="9"/>
  <c r="X35" i="9"/>
  <c r="W35" i="9"/>
  <c r="V35" i="9"/>
  <c r="U35" i="9"/>
  <c r="T35" i="9"/>
  <c r="Q35" i="9"/>
  <c r="P35" i="9"/>
  <c r="O35" i="9"/>
  <c r="M35" i="9"/>
  <c r="K35" i="9"/>
  <c r="J35" i="9"/>
  <c r="I35" i="9"/>
  <c r="BG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I34" i="9"/>
  <c r="AH34" i="9"/>
  <c r="AD34" i="9"/>
  <c r="AB34" i="9"/>
  <c r="AA34" i="9"/>
  <c r="Z34" i="9"/>
  <c r="Y34" i="9"/>
  <c r="X34" i="9"/>
  <c r="W34" i="9"/>
  <c r="V34" i="9"/>
  <c r="U34" i="9"/>
  <c r="T34" i="9"/>
  <c r="Q34" i="9"/>
  <c r="P34" i="9"/>
  <c r="O34" i="9"/>
  <c r="M34" i="9"/>
  <c r="K34" i="9"/>
  <c r="J34" i="9"/>
  <c r="I34" i="9"/>
  <c r="BG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I33" i="9"/>
  <c r="AH33" i="9"/>
  <c r="AD33" i="9"/>
  <c r="AB33" i="9"/>
  <c r="AA33" i="9"/>
  <c r="Z33" i="9"/>
  <c r="Y33" i="9"/>
  <c r="X33" i="9"/>
  <c r="W33" i="9"/>
  <c r="V33" i="9"/>
  <c r="U33" i="9"/>
  <c r="T33" i="9"/>
  <c r="Q33" i="9"/>
  <c r="P33" i="9"/>
  <c r="O33" i="9"/>
  <c r="M33" i="9"/>
  <c r="K33" i="9"/>
  <c r="J33" i="9"/>
  <c r="I33" i="9"/>
  <c r="BG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I32" i="9"/>
  <c r="AH32" i="9"/>
  <c r="AD32" i="9"/>
  <c r="AB32" i="9"/>
  <c r="AA32" i="9"/>
  <c r="Z32" i="9"/>
  <c r="Y32" i="9"/>
  <c r="X32" i="9"/>
  <c r="W32" i="9"/>
  <c r="V32" i="9"/>
  <c r="U32" i="9"/>
  <c r="T32" i="9"/>
  <c r="Q32" i="9"/>
  <c r="P32" i="9"/>
  <c r="O32" i="9"/>
  <c r="M32" i="9"/>
  <c r="K32" i="9"/>
  <c r="J32" i="9"/>
  <c r="I32" i="9"/>
  <c r="BG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I31" i="9"/>
  <c r="AH31" i="9"/>
  <c r="AD31" i="9"/>
  <c r="AB31" i="9"/>
  <c r="AA31" i="9"/>
  <c r="Z31" i="9"/>
  <c r="Y31" i="9"/>
  <c r="X31" i="9"/>
  <c r="W31" i="9"/>
  <c r="V31" i="9"/>
  <c r="U31" i="9"/>
  <c r="T31" i="9"/>
  <c r="Q31" i="9"/>
  <c r="P31" i="9"/>
  <c r="O31" i="9"/>
  <c r="M31" i="9"/>
  <c r="K31" i="9"/>
  <c r="J31" i="9"/>
  <c r="I31" i="9"/>
  <c r="BG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I30" i="9"/>
  <c r="AH30" i="9"/>
  <c r="AD30" i="9"/>
  <c r="AB30" i="9"/>
  <c r="AA30" i="9"/>
  <c r="Z30" i="9"/>
  <c r="Y30" i="9"/>
  <c r="X30" i="9"/>
  <c r="W30" i="9"/>
  <c r="V30" i="9"/>
  <c r="U30" i="9"/>
  <c r="T30" i="9"/>
  <c r="Q30" i="9"/>
  <c r="P30" i="9"/>
  <c r="O30" i="9"/>
  <c r="M30" i="9"/>
  <c r="K30" i="9"/>
  <c r="J30" i="9"/>
  <c r="I30" i="9"/>
  <c r="BG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I29" i="9"/>
  <c r="AH29" i="9"/>
  <c r="AD29" i="9"/>
  <c r="AB29" i="9"/>
  <c r="AA29" i="9"/>
  <c r="Z29" i="9"/>
  <c r="Y29" i="9"/>
  <c r="X29" i="9"/>
  <c r="W29" i="9"/>
  <c r="V29" i="9"/>
  <c r="U29" i="9"/>
  <c r="T29" i="9"/>
  <c r="Q29" i="9"/>
  <c r="P29" i="9"/>
  <c r="O29" i="9"/>
  <c r="M29" i="9"/>
  <c r="K29" i="9"/>
  <c r="J29" i="9"/>
  <c r="I29" i="9"/>
  <c r="BG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I28" i="9"/>
  <c r="AH28" i="9"/>
  <c r="AD28" i="9"/>
  <c r="AB28" i="9"/>
  <c r="AA28" i="9"/>
  <c r="Z28" i="9"/>
  <c r="Y28" i="9"/>
  <c r="X28" i="9"/>
  <c r="W28" i="9"/>
  <c r="V28" i="9"/>
  <c r="U28" i="9"/>
  <c r="T28" i="9"/>
  <c r="Q28" i="9"/>
  <c r="P28" i="9"/>
  <c r="O28" i="9"/>
  <c r="M28" i="9"/>
  <c r="K28" i="9"/>
  <c r="J28" i="9"/>
  <c r="I28" i="9"/>
  <c r="BG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I27" i="9"/>
  <c r="AH27" i="9"/>
  <c r="AD27" i="9"/>
  <c r="AB27" i="9"/>
  <c r="AA27" i="9"/>
  <c r="Z27" i="9"/>
  <c r="Y27" i="9"/>
  <c r="X27" i="9"/>
  <c r="W27" i="9"/>
  <c r="V27" i="9"/>
  <c r="U27" i="9"/>
  <c r="T27" i="9"/>
  <c r="Q27" i="9"/>
  <c r="P27" i="9"/>
  <c r="O27" i="9"/>
  <c r="M27" i="9"/>
  <c r="N27" i="9" s="1"/>
  <c r="K27" i="9"/>
  <c r="J27" i="9"/>
  <c r="I27" i="9"/>
  <c r="BG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I26" i="9"/>
  <c r="AH26" i="9"/>
  <c r="AD26" i="9"/>
  <c r="AB26" i="9"/>
  <c r="AA26" i="9"/>
  <c r="Z26" i="9"/>
  <c r="Y26" i="9"/>
  <c r="X26" i="9"/>
  <c r="W26" i="9"/>
  <c r="V26" i="9"/>
  <c r="U26" i="9"/>
  <c r="T26" i="9"/>
  <c r="Q26" i="9"/>
  <c r="P26" i="9"/>
  <c r="O26" i="9"/>
  <c r="M26" i="9"/>
  <c r="K26" i="9"/>
  <c r="J26" i="9"/>
  <c r="I26" i="9"/>
  <c r="BG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I25" i="9"/>
  <c r="AH25" i="9"/>
  <c r="AD25" i="9"/>
  <c r="AB25" i="9"/>
  <c r="AA25" i="9"/>
  <c r="Z25" i="9"/>
  <c r="Y25" i="9"/>
  <c r="X25" i="9"/>
  <c r="W25" i="9"/>
  <c r="V25" i="9"/>
  <c r="U25" i="9"/>
  <c r="T25" i="9"/>
  <c r="Q25" i="9"/>
  <c r="P25" i="9"/>
  <c r="O25" i="9"/>
  <c r="M25" i="9"/>
  <c r="K25" i="9"/>
  <c r="J25" i="9"/>
  <c r="I25" i="9"/>
  <c r="BG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I24" i="9"/>
  <c r="AH24" i="9"/>
  <c r="AD24" i="9"/>
  <c r="AB24" i="9"/>
  <c r="AA24" i="9"/>
  <c r="Z24" i="9"/>
  <c r="Y24" i="9"/>
  <c r="X24" i="9"/>
  <c r="W24" i="9"/>
  <c r="V24" i="9"/>
  <c r="U24" i="9"/>
  <c r="T24" i="9"/>
  <c r="Q24" i="9"/>
  <c r="P24" i="9"/>
  <c r="O24" i="9"/>
  <c r="M24" i="9"/>
  <c r="K24" i="9"/>
  <c r="J24" i="9"/>
  <c r="I24" i="9"/>
  <c r="BG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I23" i="9"/>
  <c r="AH23" i="9"/>
  <c r="AD23" i="9"/>
  <c r="AB23" i="9"/>
  <c r="AA23" i="9"/>
  <c r="Z23" i="9"/>
  <c r="Y23" i="9"/>
  <c r="X23" i="9"/>
  <c r="W23" i="9"/>
  <c r="V23" i="9"/>
  <c r="U23" i="9"/>
  <c r="T23" i="9"/>
  <c r="Q23" i="9"/>
  <c r="P23" i="9"/>
  <c r="O23" i="9"/>
  <c r="M23" i="9"/>
  <c r="N23" i="9" s="1"/>
  <c r="K23" i="9"/>
  <c r="J23" i="9"/>
  <c r="I23" i="9"/>
  <c r="BG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I22" i="9"/>
  <c r="AH22" i="9"/>
  <c r="AD22" i="9"/>
  <c r="AB22" i="9"/>
  <c r="AA22" i="9"/>
  <c r="Z22" i="9"/>
  <c r="Y22" i="9"/>
  <c r="X22" i="9"/>
  <c r="W22" i="9"/>
  <c r="V22" i="9"/>
  <c r="U22" i="9"/>
  <c r="T22" i="9"/>
  <c r="Q22" i="9"/>
  <c r="P22" i="9"/>
  <c r="O22" i="9"/>
  <c r="M22" i="9"/>
  <c r="N22" i="9" s="1"/>
  <c r="K22" i="9"/>
  <c r="J22" i="9"/>
  <c r="I22" i="9"/>
  <c r="BG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I21" i="9"/>
  <c r="AH21" i="9"/>
  <c r="AD21" i="9"/>
  <c r="AB21" i="9"/>
  <c r="AA21" i="9"/>
  <c r="Z21" i="9"/>
  <c r="Y21" i="9"/>
  <c r="X21" i="9"/>
  <c r="W21" i="9"/>
  <c r="V21" i="9"/>
  <c r="U21" i="9"/>
  <c r="T21" i="9"/>
  <c r="Q21" i="9"/>
  <c r="P21" i="9"/>
  <c r="O21" i="9"/>
  <c r="M21" i="9"/>
  <c r="N21" i="9" s="1"/>
  <c r="K21" i="9"/>
  <c r="J21" i="9"/>
  <c r="I21" i="9"/>
  <c r="BG20" i="9"/>
  <c r="BE20" i="9"/>
  <c r="BD20" i="9"/>
  <c r="BC20" i="9"/>
  <c r="BB20" i="9"/>
  <c r="BA20" i="9"/>
  <c r="AZ20" i="9"/>
  <c r="AY20" i="9"/>
  <c r="AW20" i="9"/>
  <c r="AV20" i="9"/>
  <c r="AU20" i="9"/>
  <c r="AT20" i="9"/>
  <c r="AS20" i="9"/>
  <c r="AR20" i="9"/>
  <c r="AQ20" i="9"/>
  <c r="AP20" i="9"/>
  <c r="AO20" i="9"/>
  <c r="AI20" i="9"/>
  <c r="AH20" i="9"/>
  <c r="AD20" i="9"/>
  <c r="AB20" i="9"/>
  <c r="AA20" i="9"/>
  <c r="Z20" i="9"/>
  <c r="Y20" i="9"/>
  <c r="X20" i="9"/>
  <c r="W20" i="9"/>
  <c r="V20" i="9"/>
  <c r="U20" i="9"/>
  <c r="T20" i="9"/>
  <c r="Q20" i="9"/>
  <c r="P20" i="9"/>
  <c r="O20" i="9"/>
  <c r="M20" i="9"/>
  <c r="K20" i="9"/>
  <c r="J20" i="9"/>
  <c r="I20" i="9"/>
  <c r="BG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I19" i="9"/>
  <c r="AH19" i="9"/>
  <c r="AD19" i="9"/>
  <c r="AB19" i="9"/>
  <c r="AA19" i="9"/>
  <c r="Z19" i="9"/>
  <c r="Y19" i="9"/>
  <c r="X19" i="9"/>
  <c r="W19" i="9"/>
  <c r="V19" i="9"/>
  <c r="U19" i="9"/>
  <c r="T19" i="9"/>
  <c r="Q19" i="9"/>
  <c r="P19" i="9"/>
  <c r="O19" i="9"/>
  <c r="M19" i="9"/>
  <c r="K19" i="9"/>
  <c r="J19" i="9"/>
  <c r="I19" i="9"/>
  <c r="BG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I18" i="9"/>
  <c r="AH18" i="9"/>
  <c r="AD18" i="9"/>
  <c r="AB18" i="9"/>
  <c r="AA18" i="9"/>
  <c r="Z18" i="9"/>
  <c r="Y18" i="9"/>
  <c r="X18" i="9"/>
  <c r="W18" i="9"/>
  <c r="V18" i="9"/>
  <c r="U18" i="9"/>
  <c r="T18" i="9"/>
  <c r="Q18" i="9"/>
  <c r="P18" i="9"/>
  <c r="O18" i="9"/>
  <c r="M18" i="9"/>
  <c r="K18" i="9"/>
  <c r="J18" i="9"/>
  <c r="I18" i="9"/>
  <c r="BG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I17" i="9"/>
  <c r="AH17" i="9"/>
  <c r="AD17" i="9"/>
  <c r="AB17" i="9"/>
  <c r="AA17" i="9"/>
  <c r="Z17" i="9"/>
  <c r="Y17" i="9"/>
  <c r="X17" i="9"/>
  <c r="W17" i="9"/>
  <c r="V17" i="9"/>
  <c r="U17" i="9"/>
  <c r="T17" i="9"/>
  <c r="Q17" i="9"/>
  <c r="P17" i="9"/>
  <c r="O17" i="9"/>
  <c r="M17" i="9"/>
  <c r="K17" i="9"/>
  <c r="J17" i="9"/>
  <c r="I17" i="9"/>
  <c r="BG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I16" i="9"/>
  <c r="AH16" i="9"/>
  <c r="AD16" i="9"/>
  <c r="AB16" i="9"/>
  <c r="AA16" i="9"/>
  <c r="Z16" i="9"/>
  <c r="Y16" i="9"/>
  <c r="X16" i="9"/>
  <c r="W16" i="9"/>
  <c r="V16" i="9"/>
  <c r="U16" i="9"/>
  <c r="T16" i="9"/>
  <c r="Q16" i="9"/>
  <c r="P16" i="9"/>
  <c r="O16" i="9"/>
  <c r="M16" i="9"/>
  <c r="N16" i="9" s="1"/>
  <c r="K16" i="9"/>
  <c r="J16" i="9"/>
  <c r="I16" i="9"/>
  <c r="BG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I15" i="9"/>
  <c r="AH15" i="9"/>
  <c r="AD15" i="9"/>
  <c r="AB15" i="9"/>
  <c r="AA15" i="9"/>
  <c r="Z15" i="9"/>
  <c r="Y15" i="9"/>
  <c r="X15" i="9"/>
  <c r="W15" i="9"/>
  <c r="V15" i="9"/>
  <c r="U15" i="9"/>
  <c r="T15" i="9"/>
  <c r="Q15" i="9"/>
  <c r="P15" i="9"/>
  <c r="O15" i="9"/>
  <c r="M15" i="9"/>
  <c r="N15" i="9" s="1"/>
  <c r="K15" i="9"/>
  <c r="J15" i="9"/>
  <c r="I15" i="9"/>
  <c r="BG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I14" i="9"/>
  <c r="AH14" i="9"/>
  <c r="AD14" i="9"/>
  <c r="AB14" i="9"/>
  <c r="AA14" i="9"/>
  <c r="Z14" i="9"/>
  <c r="Y14" i="9"/>
  <c r="X14" i="9"/>
  <c r="W14" i="9"/>
  <c r="V14" i="9"/>
  <c r="U14" i="9"/>
  <c r="T14" i="9"/>
  <c r="Q14" i="9"/>
  <c r="P14" i="9"/>
  <c r="O14" i="9"/>
  <c r="M14" i="9"/>
  <c r="K14" i="9"/>
  <c r="J14" i="9"/>
  <c r="I14" i="9"/>
  <c r="BG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I13" i="9"/>
  <c r="AH13" i="9"/>
  <c r="AD13" i="9"/>
  <c r="AB13" i="9"/>
  <c r="AA13" i="9"/>
  <c r="Z13" i="9"/>
  <c r="Y13" i="9"/>
  <c r="X13" i="9"/>
  <c r="W13" i="9"/>
  <c r="V13" i="9"/>
  <c r="U13" i="9"/>
  <c r="T13" i="9"/>
  <c r="Q13" i="9"/>
  <c r="P13" i="9"/>
  <c r="O13" i="9"/>
  <c r="M13" i="9"/>
  <c r="K13" i="9"/>
  <c r="J13" i="9"/>
  <c r="I13" i="9"/>
  <c r="H161" i="9"/>
  <c r="G161" i="9"/>
  <c r="F161" i="9"/>
  <c r="E161" i="9"/>
  <c r="H160" i="9"/>
  <c r="G160" i="9"/>
  <c r="F160" i="9"/>
  <c r="E160" i="9"/>
  <c r="H159" i="9"/>
  <c r="G159" i="9"/>
  <c r="F159" i="9"/>
  <c r="E159" i="9"/>
  <c r="H158" i="9"/>
  <c r="G158" i="9"/>
  <c r="F158" i="9"/>
  <c r="E158" i="9"/>
  <c r="H157" i="9"/>
  <c r="G157" i="9"/>
  <c r="F157" i="9"/>
  <c r="E157" i="9"/>
  <c r="H156" i="9"/>
  <c r="G156" i="9"/>
  <c r="F156" i="9"/>
  <c r="E156" i="9"/>
  <c r="H155" i="9"/>
  <c r="G155" i="9"/>
  <c r="F155" i="9"/>
  <c r="E155" i="9"/>
  <c r="H154" i="9"/>
  <c r="G154" i="9"/>
  <c r="F154" i="9"/>
  <c r="E154" i="9"/>
  <c r="H153" i="9"/>
  <c r="G153" i="9"/>
  <c r="F153" i="9"/>
  <c r="E153" i="9"/>
  <c r="H152" i="9"/>
  <c r="G152" i="9"/>
  <c r="F152" i="9"/>
  <c r="E152" i="9"/>
  <c r="H151" i="9"/>
  <c r="G151" i="9"/>
  <c r="F151" i="9"/>
  <c r="E151" i="9"/>
  <c r="H150" i="9"/>
  <c r="G150" i="9"/>
  <c r="F150" i="9"/>
  <c r="E150" i="9"/>
  <c r="H149" i="9"/>
  <c r="G149" i="9"/>
  <c r="F149" i="9"/>
  <c r="E149" i="9"/>
  <c r="H148" i="9"/>
  <c r="G148" i="9"/>
  <c r="F148" i="9"/>
  <c r="E148" i="9"/>
  <c r="H147" i="9"/>
  <c r="G147" i="9"/>
  <c r="F147" i="9"/>
  <c r="E147" i="9"/>
  <c r="H146" i="9"/>
  <c r="G146" i="9"/>
  <c r="F146" i="9"/>
  <c r="E146" i="9"/>
  <c r="H145" i="9"/>
  <c r="G145" i="9"/>
  <c r="F145" i="9"/>
  <c r="E145" i="9"/>
  <c r="H144" i="9"/>
  <c r="G144" i="9"/>
  <c r="F144" i="9"/>
  <c r="E144" i="9"/>
  <c r="H143" i="9"/>
  <c r="G143" i="9"/>
  <c r="F143" i="9"/>
  <c r="E143" i="9"/>
  <c r="H142" i="9"/>
  <c r="G142" i="9"/>
  <c r="F142" i="9"/>
  <c r="E142" i="9"/>
  <c r="H141" i="9"/>
  <c r="G141" i="9"/>
  <c r="F141" i="9"/>
  <c r="E141" i="9"/>
  <c r="H140" i="9"/>
  <c r="G140" i="9"/>
  <c r="F140" i="9"/>
  <c r="E140" i="9"/>
  <c r="H139" i="9"/>
  <c r="G139" i="9"/>
  <c r="F139" i="9"/>
  <c r="E139" i="9"/>
  <c r="H138" i="9"/>
  <c r="G138" i="9"/>
  <c r="F138" i="9"/>
  <c r="E138" i="9"/>
  <c r="H137" i="9"/>
  <c r="G137" i="9"/>
  <c r="F137" i="9"/>
  <c r="E137" i="9"/>
  <c r="H136" i="9"/>
  <c r="G136" i="9"/>
  <c r="F136" i="9"/>
  <c r="E136" i="9"/>
  <c r="H135" i="9"/>
  <c r="G135" i="9"/>
  <c r="F135" i="9"/>
  <c r="E135" i="9"/>
  <c r="H134" i="9"/>
  <c r="G134" i="9"/>
  <c r="F134" i="9"/>
  <c r="E134" i="9"/>
  <c r="H133" i="9"/>
  <c r="G133" i="9"/>
  <c r="F133" i="9"/>
  <c r="E133" i="9"/>
  <c r="H132" i="9"/>
  <c r="G132" i="9"/>
  <c r="F132" i="9"/>
  <c r="E132" i="9"/>
  <c r="H131" i="9"/>
  <c r="G131" i="9"/>
  <c r="F131" i="9"/>
  <c r="E131" i="9"/>
  <c r="H130" i="9"/>
  <c r="G130" i="9"/>
  <c r="F130" i="9"/>
  <c r="E130" i="9"/>
  <c r="H129" i="9"/>
  <c r="G129" i="9"/>
  <c r="F129" i="9"/>
  <c r="E129" i="9"/>
  <c r="H128" i="9"/>
  <c r="G128" i="9"/>
  <c r="F128" i="9"/>
  <c r="E128" i="9"/>
  <c r="H127" i="9"/>
  <c r="G127" i="9"/>
  <c r="F127" i="9"/>
  <c r="E127" i="9"/>
  <c r="H126" i="9"/>
  <c r="G126" i="9"/>
  <c r="F126" i="9"/>
  <c r="E126" i="9"/>
  <c r="H125" i="9"/>
  <c r="G125" i="9"/>
  <c r="F125" i="9"/>
  <c r="E125" i="9"/>
  <c r="H124" i="9"/>
  <c r="G124" i="9"/>
  <c r="F124" i="9"/>
  <c r="E124" i="9"/>
  <c r="H123" i="9"/>
  <c r="G123" i="9"/>
  <c r="F123" i="9"/>
  <c r="E123" i="9"/>
  <c r="H122" i="9"/>
  <c r="G122" i="9"/>
  <c r="F122" i="9"/>
  <c r="E122" i="9"/>
  <c r="H121" i="9"/>
  <c r="G121" i="9"/>
  <c r="F121" i="9"/>
  <c r="E121" i="9"/>
  <c r="H120" i="9"/>
  <c r="G120" i="9"/>
  <c r="F120" i="9"/>
  <c r="E120" i="9"/>
  <c r="H119" i="9"/>
  <c r="G119" i="9"/>
  <c r="F119" i="9"/>
  <c r="E119" i="9"/>
  <c r="H118" i="9"/>
  <c r="G118" i="9"/>
  <c r="F118" i="9"/>
  <c r="E118" i="9"/>
  <c r="H117" i="9"/>
  <c r="G117" i="9"/>
  <c r="F117" i="9"/>
  <c r="E117" i="9"/>
  <c r="H116" i="9"/>
  <c r="G116" i="9"/>
  <c r="F116" i="9"/>
  <c r="E116" i="9"/>
  <c r="H115" i="9"/>
  <c r="G115" i="9"/>
  <c r="F115" i="9"/>
  <c r="E115" i="9"/>
  <c r="H114" i="9"/>
  <c r="G114" i="9"/>
  <c r="F114" i="9"/>
  <c r="E114" i="9"/>
  <c r="H113" i="9"/>
  <c r="G113" i="9"/>
  <c r="F113" i="9"/>
  <c r="E113" i="9"/>
  <c r="H112" i="9"/>
  <c r="G112" i="9"/>
  <c r="F112" i="9"/>
  <c r="E112" i="9"/>
  <c r="H111" i="9"/>
  <c r="G111" i="9"/>
  <c r="F111" i="9"/>
  <c r="E111" i="9"/>
  <c r="H110" i="9"/>
  <c r="G110" i="9"/>
  <c r="F110" i="9"/>
  <c r="E110" i="9"/>
  <c r="H109" i="9"/>
  <c r="G109" i="9"/>
  <c r="F109" i="9"/>
  <c r="E109" i="9"/>
  <c r="H108" i="9"/>
  <c r="G108" i="9"/>
  <c r="F108" i="9"/>
  <c r="E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71" i="10"/>
  <c r="G171" i="10"/>
  <c r="F171" i="10"/>
  <c r="E171" i="10"/>
  <c r="H170" i="10"/>
  <c r="G170" i="10"/>
  <c r="F170" i="10"/>
  <c r="E170" i="10"/>
  <c r="H169" i="10"/>
  <c r="G169" i="10"/>
  <c r="F169" i="10"/>
  <c r="E169" i="10"/>
  <c r="H168" i="10"/>
  <c r="G168" i="10"/>
  <c r="F168" i="10"/>
  <c r="E168" i="10"/>
  <c r="H167" i="10"/>
  <c r="G167" i="10"/>
  <c r="F167" i="10"/>
  <c r="E167" i="10"/>
  <c r="G166" i="10"/>
  <c r="F166" i="10"/>
  <c r="E166" i="10"/>
  <c r="D166" i="10"/>
  <c r="G165" i="10"/>
  <c r="F165" i="10"/>
  <c r="E165" i="10"/>
  <c r="D165" i="10"/>
  <c r="G164" i="10"/>
  <c r="F164" i="10"/>
  <c r="E164" i="10"/>
  <c r="D164" i="10"/>
  <c r="G163" i="10"/>
  <c r="F163" i="10"/>
  <c r="E163" i="10"/>
  <c r="D163" i="10"/>
  <c r="G162" i="10"/>
  <c r="F162" i="10"/>
  <c r="E162" i="10"/>
  <c r="D162" i="10"/>
  <c r="G161" i="10"/>
  <c r="F161" i="10"/>
  <c r="E161" i="10"/>
  <c r="D161" i="10"/>
  <c r="G160" i="10"/>
  <c r="F160" i="10"/>
  <c r="E160" i="10"/>
  <c r="D160" i="10"/>
  <c r="G159" i="10"/>
  <c r="F159" i="10"/>
  <c r="E159" i="10"/>
  <c r="D159" i="10"/>
  <c r="G158" i="10"/>
  <c r="F158" i="10"/>
  <c r="E158" i="10"/>
  <c r="D158" i="10"/>
  <c r="G157" i="10"/>
  <c r="F157" i="10"/>
  <c r="E157" i="10"/>
  <c r="D157" i="10"/>
  <c r="G156" i="10"/>
  <c r="F156" i="10"/>
  <c r="E156" i="10"/>
  <c r="D156" i="10"/>
  <c r="G155" i="10"/>
  <c r="F155" i="10"/>
  <c r="E155" i="10"/>
  <c r="D155" i="10"/>
  <c r="G154" i="10"/>
  <c r="F154" i="10"/>
  <c r="E154" i="10"/>
  <c r="D154" i="10"/>
  <c r="G153" i="10"/>
  <c r="F153" i="10"/>
  <c r="E153" i="10"/>
  <c r="D153" i="10"/>
  <c r="G152" i="10"/>
  <c r="F152" i="10"/>
  <c r="E152" i="10"/>
  <c r="D152" i="10"/>
  <c r="G151" i="10"/>
  <c r="F151" i="10"/>
  <c r="E151" i="10"/>
  <c r="D151" i="10"/>
  <c r="G150" i="10"/>
  <c r="F150" i="10"/>
  <c r="E150" i="10"/>
  <c r="D150" i="10"/>
  <c r="G149" i="10"/>
  <c r="F149" i="10"/>
  <c r="E149" i="10"/>
  <c r="D149" i="10"/>
  <c r="G148" i="10"/>
  <c r="F148" i="10"/>
  <c r="E148" i="10"/>
  <c r="D148" i="10"/>
  <c r="G147" i="10"/>
  <c r="F147" i="10"/>
  <c r="E147" i="10"/>
  <c r="D147" i="10"/>
  <c r="G146" i="10"/>
  <c r="F146" i="10"/>
  <c r="E146" i="10"/>
  <c r="D146" i="10"/>
  <c r="G145" i="10"/>
  <c r="F145" i="10"/>
  <c r="E145" i="10"/>
  <c r="D145" i="10"/>
  <c r="G144" i="10"/>
  <c r="F144" i="10"/>
  <c r="E144" i="10"/>
  <c r="D144" i="10"/>
  <c r="G143" i="10"/>
  <c r="F143" i="10"/>
  <c r="E143" i="10"/>
  <c r="D143" i="10"/>
  <c r="G142" i="10"/>
  <c r="F142" i="10"/>
  <c r="E142" i="10"/>
  <c r="D142" i="10"/>
  <c r="G141" i="10"/>
  <c r="F141" i="10"/>
  <c r="E141" i="10"/>
  <c r="D141" i="10"/>
  <c r="H140" i="10"/>
  <c r="G140" i="10"/>
  <c r="F140" i="10"/>
  <c r="E140" i="10"/>
  <c r="H139" i="10"/>
  <c r="G139" i="10"/>
  <c r="F139" i="10"/>
  <c r="E139" i="10"/>
  <c r="H138" i="10"/>
  <c r="G138" i="10"/>
  <c r="F138" i="10"/>
  <c r="E138" i="10"/>
  <c r="H137" i="10"/>
  <c r="G137" i="10"/>
  <c r="F137" i="10"/>
  <c r="E137" i="10"/>
  <c r="H136" i="10"/>
  <c r="G136" i="10"/>
  <c r="F136" i="10"/>
  <c r="E136" i="10"/>
  <c r="H135" i="10"/>
  <c r="G135" i="10"/>
  <c r="F135" i="10"/>
  <c r="E135" i="10"/>
  <c r="H134" i="10"/>
  <c r="G134" i="10"/>
  <c r="F134" i="10"/>
  <c r="E134" i="10"/>
  <c r="H133" i="10"/>
  <c r="G133" i="10"/>
  <c r="F133" i="10"/>
  <c r="E133" i="10"/>
  <c r="H132" i="10"/>
  <c r="G132" i="10"/>
  <c r="F132" i="10"/>
  <c r="E132" i="10"/>
  <c r="H131" i="10"/>
  <c r="G131" i="10"/>
  <c r="F131" i="10"/>
  <c r="E131" i="10"/>
  <c r="H130" i="10"/>
  <c r="G130" i="10"/>
  <c r="F130" i="10"/>
  <c r="E130" i="10"/>
  <c r="H129" i="10"/>
  <c r="G129" i="10"/>
  <c r="F129" i="10"/>
  <c r="E129" i="10"/>
  <c r="H128" i="10"/>
  <c r="G128" i="10"/>
  <c r="F128" i="10"/>
  <c r="E128" i="10"/>
  <c r="H127" i="10"/>
  <c r="G127" i="10"/>
  <c r="F127" i="10"/>
  <c r="E127" i="10"/>
  <c r="H126" i="10"/>
  <c r="G126" i="10"/>
  <c r="F126" i="10"/>
  <c r="E126" i="10"/>
  <c r="H125" i="10"/>
  <c r="G125" i="10"/>
  <c r="F125" i="10"/>
  <c r="E125" i="10"/>
  <c r="H124" i="10"/>
  <c r="G124" i="10"/>
  <c r="F124" i="10"/>
  <c r="E124" i="10"/>
  <c r="H123" i="10"/>
  <c r="G123" i="10"/>
  <c r="F123" i="10"/>
  <c r="E123" i="10"/>
  <c r="H122" i="10"/>
  <c r="G122" i="10"/>
  <c r="F122" i="10"/>
  <c r="E122" i="10"/>
  <c r="H121" i="10"/>
  <c r="G121" i="10"/>
  <c r="F121" i="10"/>
  <c r="E121" i="10"/>
  <c r="H120" i="10"/>
  <c r="G120" i="10"/>
  <c r="F120" i="10"/>
  <c r="E120" i="10"/>
  <c r="H119" i="10"/>
  <c r="G119" i="10"/>
  <c r="F119" i="10"/>
  <c r="E119" i="10"/>
  <c r="H118" i="10"/>
  <c r="G118" i="10"/>
  <c r="F118" i="10"/>
  <c r="E118" i="10"/>
  <c r="H117" i="10"/>
  <c r="G117" i="10"/>
  <c r="F117" i="10"/>
  <c r="E117" i="10"/>
  <c r="H116" i="10"/>
  <c r="G116" i="10"/>
  <c r="F116" i="10"/>
  <c r="E116" i="10"/>
  <c r="H115" i="10"/>
  <c r="G115" i="10"/>
  <c r="F115" i="10"/>
  <c r="E115" i="10"/>
  <c r="H114" i="10"/>
  <c r="G114" i="10"/>
  <c r="F114" i="10"/>
  <c r="E114" i="10"/>
  <c r="H113" i="10"/>
  <c r="G113" i="10"/>
  <c r="F113" i="10"/>
  <c r="E113" i="10"/>
  <c r="H112" i="10"/>
  <c r="G112" i="10"/>
  <c r="F112" i="10"/>
  <c r="E112" i="10"/>
  <c r="H111" i="10"/>
  <c r="G111" i="10"/>
  <c r="F111" i="10"/>
  <c r="E111" i="10"/>
  <c r="H110" i="10"/>
  <c r="G110" i="10"/>
  <c r="F110" i="10"/>
  <c r="E110" i="10"/>
  <c r="H109" i="10"/>
  <c r="G109" i="10"/>
  <c r="F109" i="10"/>
  <c r="E109" i="10"/>
  <c r="H108" i="10"/>
  <c r="G108" i="10"/>
  <c r="F108" i="10"/>
  <c r="E108" i="10"/>
  <c r="H107" i="10"/>
  <c r="G107" i="10"/>
  <c r="F107" i="10"/>
  <c r="E107" i="10"/>
  <c r="H106" i="10"/>
  <c r="G106" i="10"/>
  <c r="F106" i="10"/>
  <c r="E106" i="10"/>
  <c r="H105" i="10"/>
  <c r="G105" i="10"/>
  <c r="F105" i="10"/>
  <c r="E105" i="10"/>
  <c r="H104" i="10"/>
  <c r="G104" i="10"/>
  <c r="F104" i="10"/>
  <c r="E104" i="10"/>
  <c r="H103" i="10"/>
  <c r="G103" i="10"/>
  <c r="F103" i="10"/>
  <c r="E103" i="10"/>
  <c r="H102" i="10"/>
  <c r="G102" i="10"/>
  <c r="F102" i="10"/>
  <c r="E102" i="10"/>
  <c r="H101" i="10"/>
  <c r="G101" i="10"/>
  <c r="F101" i="10"/>
  <c r="E101" i="10"/>
  <c r="H100" i="10"/>
  <c r="G100" i="10"/>
  <c r="F100" i="10"/>
  <c r="E100" i="10"/>
  <c r="H99" i="10"/>
  <c r="G99" i="10"/>
  <c r="F99" i="10"/>
  <c r="E99" i="10"/>
  <c r="H98" i="10"/>
  <c r="G98" i="10"/>
  <c r="F98" i="10"/>
  <c r="E98" i="10"/>
  <c r="H97" i="10"/>
  <c r="G97" i="10"/>
  <c r="F97" i="10"/>
  <c r="E97" i="10"/>
  <c r="H96" i="10"/>
  <c r="G96" i="10"/>
  <c r="F96" i="10"/>
  <c r="E96" i="10"/>
  <c r="H95" i="10"/>
  <c r="G95" i="10"/>
  <c r="F95" i="10"/>
  <c r="E95" i="10"/>
  <c r="H94" i="10"/>
  <c r="G94" i="10"/>
  <c r="F94" i="10"/>
  <c r="E94" i="10"/>
  <c r="H93" i="10"/>
  <c r="G93" i="10"/>
  <c r="F93" i="10"/>
  <c r="E93" i="10"/>
  <c r="H92" i="10"/>
  <c r="G92" i="10"/>
  <c r="F92" i="10"/>
  <c r="E92" i="10"/>
  <c r="H91" i="10"/>
  <c r="G91" i="10"/>
  <c r="F91" i="10"/>
  <c r="E91" i="10"/>
  <c r="H90" i="10"/>
  <c r="G90" i="10"/>
  <c r="F90" i="10"/>
  <c r="E90" i="10"/>
  <c r="H89" i="10"/>
  <c r="G89" i="10"/>
  <c r="F89" i="10"/>
  <c r="E89" i="10"/>
  <c r="H88" i="10"/>
  <c r="G88" i="10"/>
  <c r="F88" i="10"/>
  <c r="E88" i="10"/>
  <c r="H87" i="10"/>
  <c r="G87" i="10"/>
  <c r="F87" i="10"/>
  <c r="E87" i="10"/>
  <c r="H86" i="10"/>
  <c r="G86" i="10"/>
  <c r="F86" i="10"/>
  <c r="E86" i="10"/>
  <c r="H85" i="10"/>
  <c r="G85" i="10"/>
  <c r="F85" i="10"/>
  <c r="E85" i="10"/>
  <c r="H84" i="10"/>
  <c r="G84" i="10"/>
  <c r="F84" i="10"/>
  <c r="E84" i="10"/>
  <c r="H83" i="10"/>
  <c r="G83" i="10"/>
  <c r="F83" i="10"/>
  <c r="E83" i="10"/>
  <c r="H82" i="10"/>
  <c r="G82" i="10"/>
  <c r="F82" i="10"/>
  <c r="E82" i="10"/>
  <c r="H81" i="10"/>
  <c r="G81" i="10"/>
  <c r="F81" i="10"/>
  <c r="E81" i="10"/>
  <c r="H80" i="10"/>
  <c r="G80" i="10"/>
  <c r="F80" i="10"/>
  <c r="E80" i="10"/>
  <c r="H79" i="10"/>
  <c r="G79" i="10"/>
  <c r="F79" i="10"/>
  <c r="E79" i="10"/>
  <c r="H78" i="10"/>
  <c r="G78" i="10"/>
  <c r="F78" i="10"/>
  <c r="E78" i="10"/>
  <c r="H77" i="10"/>
  <c r="G77" i="10"/>
  <c r="F77" i="10"/>
  <c r="E77" i="10"/>
  <c r="H76" i="10"/>
  <c r="G76" i="10"/>
  <c r="F76" i="10"/>
  <c r="E76" i="10"/>
  <c r="H75" i="10"/>
  <c r="G75" i="10"/>
  <c r="F75" i="10"/>
  <c r="E75" i="10"/>
  <c r="H74" i="10"/>
  <c r="G74" i="10"/>
  <c r="F74" i="10"/>
  <c r="E74" i="10"/>
  <c r="H73" i="10"/>
  <c r="G73" i="10"/>
  <c r="F73" i="10"/>
  <c r="E73" i="10"/>
  <c r="H72" i="10"/>
  <c r="G72" i="10"/>
  <c r="F72" i="10"/>
  <c r="E72" i="10"/>
  <c r="H71" i="10"/>
  <c r="G71" i="10"/>
  <c r="F71" i="10"/>
  <c r="E71" i="10"/>
  <c r="H70" i="10"/>
  <c r="G70" i="10"/>
  <c r="F70" i="10"/>
  <c r="E70" i="10"/>
  <c r="H69" i="10"/>
  <c r="G69" i="10"/>
  <c r="F69" i="10"/>
  <c r="E69" i="10"/>
  <c r="H68" i="10"/>
  <c r="G68" i="10"/>
  <c r="F68" i="10"/>
  <c r="E68" i="10"/>
  <c r="H67" i="10"/>
  <c r="G67" i="10"/>
  <c r="F67" i="10"/>
  <c r="E67" i="10"/>
  <c r="H66" i="10"/>
  <c r="G66" i="10"/>
  <c r="F66" i="10"/>
  <c r="E66" i="10"/>
  <c r="H65" i="10"/>
  <c r="G65" i="10"/>
  <c r="F65" i="10"/>
  <c r="E65" i="10"/>
  <c r="H64" i="10"/>
  <c r="G64" i="10"/>
  <c r="F64" i="10"/>
  <c r="E64" i="10"/>
  <c r="H63" i="10"/>
  <c r="G63" i="10"/>
  <c r="F63" i="10"/>
  <c r="E63" i="10"/>
  <c r="H62" i="10"/>
  <c r="G62" i="10"/>
  <c r="F62" i="10"/>
  <c r="E62" i="10"/>
  <c r="H61" i="10"/>
  <c r="G61" i="10"/>
  <c r="F61" i="10"/>
  <c r="E61" i="10"/>
  <c r="H60" i="10"/>
  <c r="G60" i="10"/>
  <c r="F60" i="10"/>
  <c r="E60" i="10"/>
  <c r="H59" i="10"/>
  <c r="G59" i="10"/>
  <c r="F59" i="10"/>
  <c r="E59" i="10"/>
  <c r="H58" i="10"/>
  <c r="G58" i="10"/>
  <c r="F58" i="10"/>
  <c r="E58" i="10"/>
  <c r="H57" i="10"/>
  <c r="G57" i="10"/>
  <c r="F57" i="10"/>
  <c r="E57" i="10"/>
  <c r="H56" i="10"/>
  <c r="G56" i="10"/>
  <c r="F56" i="10"/>
  <c r="E56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H52" i="10"/>
  <c r="G52" i="10"/>
  <c r="F52" i="10"/>
  <c r="E52" i="10"/>
  <c r="H51" i="10"/>
  <c r="G51" i="10"/>
  <c r="F51" i="10"/>
  <c r="E51" i="10"/>
  <c r="H50" i="10"/>
  <c r="G50" i="10"/>
  <c r="F50" i="10"/>
  <c r="E50" i="10"/>
  <c r="H49" i="10"/>
  <c r="G49" i="10"/>
  <c r="F49" i="10"/>
  <c r="E49" i="10"/>
  <c r="H48" i="10"/>
  <c r="G48" i="10"/>
  <c r="F48" i="10"/>
  <c r="E48" i="10"/>
  <c r="H47" i="10"/>
  <c r="G47" i="10"/>
  <c r="F47" i="10"/>
  <c r="E47" i="10"/>
  <c r="H46" i="10"/>
  <c r="G46" i="10"/>
  <c r="F46" i="10"/>
  <c r="E46" i="10"/>
  <c r="H45" i="10"/>
  <c r="G45" i="10"/>
  <c r="F45" i="10"/>
  <c r="E45" i="10"/>
  <c r="H44" i="10"/>
  <c r="G44" i="10"/>
  <c r="F44" i="10"/>
  <c r="E44" i="10"/>
  <c r="H43" i="10"/>
  <c r="G43" i="10"/>
  <c r="F43" i="10"/>
  <c r="E43" i="10"/>
  <c r="H42" i="10"/>
  <c r="G42" i="10"/>
  <c r="F42" i="10"/>
  <c r="E42" i="10"/>
  <c r="H41" i="10"/>
  <c r="G41" i="10"/>
  <c r="F41" i="10"/>
  <c r="E41" i="10"/>
  <c r="H40" i="10"/>
  <c r="G40" i="10"/>
  <c r="F40" i="10"/>
  <c r="E40" i="10"/>
  <c r="H39" i="10"/>
  <c r="G39" i="10"/>
  <c r="F39" i="10"/>
  <c r="E39" i="10"/>
  <c r="H38" i="10"/>
  <c r="G38" i="10"/>
  <c r="F38" i="10"/>
  <c r="E38" i="10"/>
  <c r="H37" i="10"/>
  <c r="G37" i="10"/>
  <c r="F37" i="10"/>
  <c r="E37" i="10"/>
  <c r="H36" i="10"/>
  <c r="G36" i="10"/>
  <c r="F36" i="10"/>
  <c r="E36" i="10"/>
  <c r="H35" i="10"/>
  <c r="G35" i="10"/>
  <c r="F35" i="10"/>
  <c r="E35" i="10"/>
  <c r="H34" i="10"/>
  <c r="G34" i="10"/>
  <c r="F34" i="10"/>
  <c r="E34" i="10"/>
  <c r="H33" i="10"/>
  <c r="G33" i="10"/>
  <c r="F33" i="10"/>
  <c r="E33" i="10"/>
  <c r="H32" i="10"/>
  <c r="G32" i="10"/>
  <c r="F32" i="10"/>
  <c r="E32" i="10"/>
  <c r="H31" i="10"/>
  <c r="G31" i="10"/>
  <c r="F31" i="10"/>
  <c r="E31" i="10"/>
  <c r="H30" i="10"/>
  <c r="G30" i="10"/>
  <c r="F30" i="10"/>
  <c r="E30" i="10"/>
  <c r="H29" i="10"/>
  <c r="G29" i="10"/>
  <c r="F29" i="10"/>
  <c r="E29" i="10"/>
  <c r="H28" i="10"/>
  <c r="G28" i="10"/>
  <c r="F28" i="10"/>
  <c r="E28" i="10"/>
  <c r="H27" i="10"/>
  <c r="G27" i="10"/>
  <c r="F27" i="10"/>
  <c r="E27" i="10"/>
  <c r="H26" i="10"/>
  <c r="G26" i="10"/>
  <c r="F26" i="10"/>
  <c r="E26" i="10"/>
  <c r="H25" i="10"/>
  <c r="G25" i="10"/>
  <c r="F25" i="10"/>
  <c r="E25" i="10"/>
  <c r="H24" i="10"/>
  <c r="G24" i="10"/>
  <c r="F24" i="10"/>
  <c r="E24" i="10"/>
  <c r="H23" i="10"/>
  <c r="G23" i="10"/>
  <c r="F23" i="10"/>
  <c r="E23" i="10"/>
  <c r="H22" i="10"/>
  <c r="G22" i="10"/>
  <c r="F22" i="10"/>
  <c r="E22" i="10"/>
  <c r="H21" i="10"/>
  <c r="G21" i="10"/>
  <c r="F21" i="10"/>
  <c r="E21" i="10"/>
  <c r="H20" i="10"/>
  <c r="G20" i="10"/>
  <c r="F20" i="10"/>
  <c r="E20" i="10"/>
  <c r="H172" i="11"/>
  <c r="G172" i="11"/>
  <c r="F172" i="11"/>
  <c r="E172" i="11"/>
  <c r="H171" i="11"/>
  <c r="G171" i="11"/>
  <c r="F171" i="11"/>
  <c r="E171" i="11"/>
  <c r="H170" i="11"/>
  <c r="G170" i="11"/>
  <c r="F170" i="11"/>
  <c r="E170" i="11"/>
  <c r="H169" i="11"/>
  <c r="G169" i="11"/>
  <c r="F169" i="11"/>
  <c r="E169" i="11"/>
  <c r="H168" i="11"/>
  <c r="G168" i="11"/>
  <c r="F168" i="11"/>
  <c r="E168" i="11"/>
  <c r="H167" i="11"/>
  <c r="G167" i="11"/>
  <c r="F167" i="11"/>
  <c r="E167" i="11"/>
  <c r="H166" i="11"/>
  <c r="G166" i="11"/>
  <c r="F166" i="11"/>
  <c r="E166" i="11"/>
  <c r="H165" i="11"/>
  <c r="G165" i="11"/>
  <c r="F165" i="11"/>
  <c r="E165" i="11"/>
  <c r="H164" i="11"/>
  <c r="G164" i="11"/>
  <c r="F164" i="11"/>
  <c r="E164" i="11"/>
  <c r="H163" i="11"/>
  <c r="G163" i="11"/>
  <c r="F163" i="11"/>
  <c r="E163" i="11"/>
  <c r="H162" i="11"/>
  <c r="G162" i="11"/>
  <c r="F162" i="11"/>
  <c r="E162" i="11"/>
  <c r="H161" i="11"/>
  <c r="G161" i="11"/>
  <c r="F161" i="11"/>
  <c r="E161" i="11"/>
  <c r="H160" i="11"/>
  <c r="G160" i="11"/>
  <c r="F160" i="11"/>
  <c r="E160" i="11"/>
  <c r="H159" i="11"/>
  <c r="G159" i="11"/>
  <c r="F159" i="11"/>
  <c r="E159" i="11"/>
  <c r="H158" i="11"/>
  <c r="G158" i="11"/>
  <c r="F158" i="11"/>
  <c r="E158" i="11"/>
  <c r="H157" i="11"/>
  <c r="G157" i="11"/>
  <c r="F157" i="11"/>
  <c r="E157" i="11"/>
  <c r="H156" i="11"/>
  <c r="G156" i="11"/>
  <c r="F156" i="11"/>
  <c r="E156" i="11"/>
  <c r="H155" i="11"/>
  <c r="G155" i="11"/>
  <c r="F155" i="11"/>
  <c r="E155" i="11"/>
  <c r="H154" i="11"/>
  <c r="G154" i="11"/>
  <c r="F154" i="11"/>
  <c r="E154" i="11"/>
  <c r="H153" i="11"/>
  <c r="G153" i="11"/>
  <c r="F153" i="11"/>
  <c r="E153" i="11"/>
  <c r="H152" i="11"/>
  <c r="G152" i="11"/>
  <c r="F152" i="11"/>
  <c r="E152" i="11"/>
  <c r="H151" i="11"/>
  <c r="G151" i="11"/>
  <c r="F151" i="11"/>
  <c r="E151" i="11"/>
  <c r="H150" i="11"/>
  <c r="G150" i="11"/>
  <c r="F150" i="11"/>
  <c r="E150" i="11"/>
  <c r="H149" i="11"/>
  <c r="G149" i="11"/>
  <c r="F149" i="11"/>
  <c r="E149" i="11"/>
  <c r="H148" i="11"/>
  <c r="G148" i="11"/>
  <c r="F148" i="11"/>
  <c r="E148" i="11"/>
  <c r="H147" i="11"/>
  <c r="G147" i="11"/>
  <c r="F147" i="11"/>
  <c r="E147" i="11"/>
  <c r="H146" i="11"/>
  <c r="G146" i="11"/>
  <c r="F146" i="11"/>
  <c r="E146" i="11"/>
  <c r="H145" i="11"/>
  <c r="G145" i="11"/>
  <c r="F145" i="11"/>
  <c r="E145" i="11"/>
  <c r="H144" i="11"/>
  <c r="G144" i="11"/>
  <c r="F144" i="11"/>
  <c r="E144" i="11"/>
  <c r="H143" i="11"/>
  <c r="G143" i="11"/>
  <c r="F143" i="11"/>
  <c r="E143" i="11"/>
  <c r="H142" i="11"/>
  <c r="G142" i="11"/>
  <c r="F142" i="11"/>
  <c r="E142" i="11"/>
  <c r="H141" i="11"/>
  <c r="G141" i="11"/>
  <c r="F141" i="11"/>
  <c r="E141" i="11"/>
  <c r="H140" i="11"/>
  <c r="G140" i="11"/>
  <c r="F140" i="11"/>
  <c r="E140" i="11"/>
  <c r="H139" i="11"/>
  <c r="G139" i="11"/>
  <c r="F139" i="11"/>
  <c r="E139" i="11"/>
  <c r="H138" i="11"/>
  <c r="G138" i="11"/>
  <c r="F138" i="11"/>
  <c r="E138" i="11"/>
  <c r="H137" i="11"/>
  <c r="G137" i="11"/>
  <c r="F137" i="11"/>
  <c r="E137" i="11"/>
  <c r="H136" i="11"/>
  <c r="G136" i="11"/>
  <c r="F136" i="11"/>
  <c r="E136" i="11"/>
  <c r="H135" i="11"/>
  <c r="G135" i="11"/>
  <c r="F135" i="11"/>
  <c r="E135" i="11"/>
  <c r="H134" i="11"/>
  <c r="G134" i="11"/>
  <c r="F134" i="11"/>
  <c r="E134" i="11"/>
  <c r="H133" i="11"/>
  <c r="G133" i="11"/>
  <c r="F133" i="11"/>
  <c r="E133" i="11"/>
  <c r="H132" i="11"/>
  <c r="G132" i="11"/>
  <c r="F132" i="11"/>
  <c r="E132" i="11"/>
  <c r="H131" i="11"/>
  <c r="G131" i="11"/>
  <c r="F131" i="11"/>
  <c r="E131" i="11"/>
  <c r="H130" i="11"/>
  <c r="G130" i="11"/>
  <c r="F130" i="11"/>
  <c r="E130" i="11"/>
  <c r="H129" i="11"/>
  <c r="G129" i="11"/>
  <c r="F129" i="11"/>
  <c r="E129" i="11"/>
  <c r="H128" i="11"/>
  <c r="G128" i="11"/>
  <c r="F128" i="11"/>
  <c r="E128" i="11"/>
  <c r="H127" i="11"/>
  <c r="G127" i="11"/>
  <c r="F127" i="11"/>
  <c r="E127" i="11"/>
  <c r="H126" i="11"/>
  <c r="G126" i="11"/>
  <c r="F126" i="11"/>
  <c r="E126" i="11"/>
  <c r="H125" i="11"/>
  <c r="G125" i="11"/>
  <c r="F125" i="11"/>
  <c r="E125" i="11"/>
  <c r="H124" i="11"/>
  <c r="G124" i="11"/>
  <c r="F124" i="11"/>
  <c r="E124" i="11"/>
  <c r="H123" i="11"/>
  <c r="G123" i="11"/>
  <c r="F123" i="11"/>
  <c r="E123" i="11"/>
  <c r="H122" i="11"/>
  <c r="G122" i="11"/>
  <c r="F122" i="11"/>
  <c r="E122" i="11"/>
  <c r="H121" i="11"/>
  <c r="G121" i="11"/>
  <c r="F121" i="11"/>
  <c r="E121" i="11"/>
  <c r="H120" i="11"/>
  <c r="G120" i="11"/>
  <c r="F120" i="11"/>
  <c r="E120" i="11"/>
  <c r="H118" i="11"/>
  <c r="G118" i="11"/>
  <c r="F118" i="11"/>
  <c r="E118" i="11"/>
  <c r="H117" i="11"/>
  <c r="G117" i="11"/>
  <c r="F117" i="11"/>
  <c r="E117" i="11"/>
  <c r="H116" i="11"/>
  <c r="G116" i="11"/>
  <c r="F116" i="11"/>
  <c r="E116" i="11"/>
  <c r="H115" i="11"/>
  <c r="G115" i="11"/>
  <c r="F115" i="11"/>
  <c r="E115" i="11"/>
  <c r="H114" i="11"/>
  <c r="G114" i="11"/>
  <c r="F114" i="11"/>
  <c r="E114" i="11"/>
  <c r="H113" i="11"/>
  <c r="G113" i="11"/>
  <c r="F113" i="11"/>
  <c r="E113" i="11"/>
  <c r="H112" i="11"/>
  <c r="G112" i="11"/>
  <c r="F112" i="11"/>
  <c r="E112" i="11"/>
  <c r="H111" i="11"/>
  <c r="G111" i="11"/>
  <c r="F111" i="11"/>
  <c r="E111" i="11"/>
  <c r="H110" i="11"/>
  <c r="G110" i="11"/>
  <c r="F110" i="11"/>
  <c r="E110" i="11"/>
  <c r="H109" i="11"/>
  <c r="G109" i="11"/>
  <c r="F109" i="11"/>
  <c r="E109" i="11"/>
  <c r="H108" i="11"/>
  <c r="G108" i="11"/>
  <c r="F108" i="11"/>
  <c r="E108" i="11"/>
  <c r="H107" i="11"/>
  <c r="G107" i="11"/>
  <c r="F107" i="11"/>
  <c r="E107" i="11"/>
  <c r="H106" i="11"/>
  <c r="G106" i="11"/>
  <c r="F106" i="11"/>
  <c r="E106" i="11"/>
  <c r="H105" i="11"/>
  <c r="G105" i="11"/>
  <c r="F105" i="11"/>
  <c r="E105" i="11"/>
  <c r="H104" i="11"/>
  <c r="G104" i="11"/>
  <c r="F104" i="11"/>
  <c r="E104" i="11"/>
  <c r="H103" i="11"/>
  <c r="G103" i="11"/>
  <c r="F103" i="11"/>
  <c r="E103" i="11"/>
  <c r="H102" i="11"/>
  <c r="G102" i="11"/>
  <c r="F102" i="11"/>
  <c r="E102" i="11"/>
  <c r="H101" i="11"/>
  <c r="G101" i="11"/>
  <c r="F101" i="11"/>
  <c r="E101" i="11"/>
  <c r="H100" i="11"/>
  <c r="G100" i="11"/>
  <c r="F100" i="11"/>
  <c r="E100" i="11"/>
  <c r="H99" i="11"/>
  <c r="G99" i="11"/>
  <c r="F99" i="11"/>
  <c r="E99" i="11"/>
  <c r="H98" i="11"/>
  <c r="G98" i="11"/>
  <c r="F98" i="11"/>
  <c r="E98" i="11"/>
  <c r="H97" i="11"/>
  <c r="G97" i="11"/>
  <c r="F97" i="11"/>
  <c r="E97" i="11"/>
  <c r="H96" i="11"/>
  <c r="G96" i="11"/>
  <c r="F96" i="11"/>
  <c r="E96" i="11"/>
  <c r="H95" i="11"/>
  <c r="G95" i="11"/>
  <c r="F95" i="11"/>
  <c r="E95" i="11"/>
  <c r="H94" i="11"/>
  <c r="G94" i="11"/>
  <c r="F94" i="11"/>
  <c r="E94" i="11"/>
  <c r="H93" i="11"/>
  <c r="G93" i="11"/>
  <c r="F93" i="11"/>
  <c r="E93" i="11"/>
  <c r="H92" i="11"/>
  <c r="G92" i="11"/>
  <c r="F92" i="11"/>
  <c r="E92" i="11"/>
  <c r="H91" i="11"/>
  <c r="G91" i="11"/>
  <c r="F91" i="11"/>
  <c r="E91" i="11"/>
  <c r="H90" i="11"/>
  <c r="G90" i="11"/>
  <c r="F90" i="11"/>
  <c r="E90" i="11"/>
  <c r="H89" i="11"/>
  <c r="G89" i="11"/>
  <c r="F89" i="11"/>
  <c r="E89" i="11"/>
  <c r="H88" i="11"/>
  <c r="G88" i="11"/>
  <c r="F88" i="11"/>
  <c r="E88" i="11"/>
  <c r="H87" i="11"/>
  <c r="G87" i="11"/>
  <c r="F87" i="11"/>
  <c r="E87" i="11"/>
  <c r="H86" i="11"/>
  <c r="G86" i="11"/>
  <c r="F86" i="11"/>
  <c r="E86" i="11"/>
  <c r="H85" i="11"/>
  <c r="G85" i="11"/>
  <c r="F85" i="11"/>
  <c r="E85" i="11"/>
  <c r="H84" i="11"/>
  <c r="G84" i="11"/>
  <c r="F84" i="11"/>
  <c r="E84" i="11"/>
  <c r="H83" i="11"/>
  <c r="G83" i="11"/>
  <c r="F83" i="11"/>
  <c r="E83" i="11"/>
  <c r="H82" i="11"/>
  <c r="G82" i="11"/>
  <c r="F82" i="11"/>
  <c r="E82" i="11"/>
  <c r="H81" i="11"/>
  <c r="G81" i="11"/>
  <c r="F81" i="11"/>
  <c r="E81" i="11"/>
  <c r="H80" i="11"/>
  <c r="G80" i="11"/>
  <c r="F80" i="11"/>
  <c r="E80" i="11"/>
  <c r="H79" i="11"/>
  <c r="G79" i="11"/>
  <c r="F79" i="11"/>
  <c r="E79" i="11"/>
  <c r="H78" i="11"/>
  <c r="G78" i="11"/>
  <c r="F78" i="11"/>
  <c r="E78" i="11"/>
  <c r="H77" i="11"/>
  <c r="G77" i="11"/>
  <c r="F77" i="11"/>
  <c r="E77" i="11"/>
  <c r="H76" i="11"/>
  <c r="G76" i="11"/>
  <c r="F76" i="11"/>
  <c r="E76" i="11"/>
  <c r="H75" i="11"/>
  <c r="G75" i="11"/>
  <c r="F75" i="11"/>
  <c r="E75" i="11"/>
  <c r="H74" i="11"/>
  <c r="G74" i="11"/>
  <c r="F74" i="11"/>
  <c r="E74" i="11"/>
  <c r="H73" i="11"/>
  <c r="G73" i="11"/>
  <c r="F73" i="11"/>
  <c r="E73" i="11"/>
  <c r="H72" i="11"/>
  <c r="G72" i="11"/>
  <c r="F72" i="11"/>
  <c r="E72" i="11"/>
  <c r="H71" i="11"/>
  <c r="G71" i="11"/>
  <c r="F71" i="11"/>
  <c r="E71" i="11"/>
  <c r="H70" i="11"/>
  <c r="G70" i="11"/>
  <c r="F70" i="11"/>
  <c r="E70" i="11"/>
  <c r="H69" i="11"/>
  <c r="G69" i="11"/>
  <c r="F69" i="11"/>
  <c r="E69" i="11"/>
  <c r="H68" i="11"/>
  <c r="G68" i="11"/>
  <c r="F68" i="11"/>
  <c r="E68" i="11"/>
  <c r="H67" i="11"/>
  <c r="G67" i="11"/>
  <c r="F67" i="11"/>
  <c r="E67" i="11"/>
  <c r="H66" i="11"/>
  <c r="G66" i="11"/>
  <c r="F66" i="11"/>
  <c r="E66" i="11"/>
  <c r="H65" i="11"/>
  <c r="G65" i="11"/>
  <c r="F65" i="11"/>
  <c r="E65" i="11"/>
  <c r="H64" i="11"/>
  <c r="G64" i="11"/>
  <c r="F64" i="11"/>
  <c r="E64" i="11"/>
  <c r="H63" i="11"/>
  <c r="G63" i="11"/>
  <c r="F63" i="11"/>
  <c r="E63" i="11"/>
  <c r="H62" i="11"/>
  <c r="G62" i="11"/>
  <c r="F62" i="11"/>
  <c r="E62" i="11"/>
  <c r="H61" i="11"/>
  <c r="G61" i="11"/>
  <c r="F61" i="11"/>
  <c r="E61" i="11"/>
  <c r="H60" i="11"/>
  <c r="G60" i="11"/>
  <c r="F60" i="11"/>
  <c r="E60" i="11"/>
  <c r="H59" i="11"/>
  <c r="G59" i="11"/>
  <c r="F59" i="11"/>
  <c r="E59" i="11"/>
  <c r="H58" i="11"/>
  <c r="G58" i="11"/>
  <c r="F58" i="11"/>
  <c r="E58" i="11"/>
  <c r="H57" i="11"/>
  <c r="G57" i="11"/>
  <c r="F57" i="11"/>
  <c r="E57" i="11"/>
  <c r="H56" i="11"/>
  <c r="G56" i="11"/>
  <c r="F56" i="11"/>
  <c r="E56" i="11"/>
  <c r="H55" i="11"/>
  <c r="G55" i="11"/>
  <c r="F55" i="11"/>
  <c r="E55" i="11"/>
  <c r="H54" i="11"/>
  <c r="G54" i="11"/>
  <c r="F54" i="11"/>
  <c r="E54" i="11"/>
  <c r="H53" i="11"/>
  <c r="G53" i="11"/>
  <c r="F53" i="11"/>
  <c r="E53" i="11"/>
  <c r="H52" i="11"/>
  <c r="G52" i="11"/>
  <c r="F52" i="11"/>
  <c r="E52" i="11"/>
  <c r="H51" i="11"/>
  <c r="G51" i="11"/>
  <c r="F51" i="11"/>
  <c r="E51" i="11"/>
  <c r="H50" i="11"/>
  <c r="G50" i="11"/>
  <c r="F50" i="11"/>
  <c r="E50" i="11"/>
  <c r="H49" i="11"/>
  <c r="G49" i="11"/>
  <c r="F49" i="11"/>
  <c r="E49" i="11"/>
  <c r="H48" i="11"/>
  <c r="G48" i="11"/>
  <c r="F48" i="11"/>
  <c r="E48" i="11"/>
  <c r="H47" i="11"/>
  <c r="G47" i="11"/>
  <c r="F47" i="11"/>
  <c r="E47" i="11"/>
  <c r="H46" i="11"/>
  <c r="G46" i="11"/>
  <c r="F46" i="11"/>
  <c r="E46" i="11"/>
  <c r="H45" i="11"/>
  <c r="G45" i="11"/>
  <c r="F45" i="11"/>
  <c r="E45" i="11"/>
  <c r="H44" i="11"/>
  <c r="G44" i="11"/>
  <c r="F44" i="11"/>
  <c r="E44" i="11"/>
  <c r="H43" i="11"/>
  <c r="G43" i="11"/>
  <c r="F43" i="11"/>
  <c r="E43" i="11"/>
  <c r="H42" i="11"/>
  <c r="G42" i="11"/>
  <c r="F42" i="11"/>
  <c r="E42" i="11"/>
  <c r="H41" i="11"/>
  <c r="G41" i="11"/>
  <c r="F41" i="11"/>
  <c r="E41" i="11"/>
  <c r="H40" i="11"/>
  <c r="G40" i="11"/>
  <c r="F40" i="11"/>
  <c r="E40" i="11"/>
  <c r="H39" i="11"/>
  <c r="G39" i="11"/>
  <c r="F39" i="11"/>
  <c r="E39" i="11"/>
  <c r="H38" i="11"/>
  <c r="G38" i="11"/>
  <c r="F38" i="11"/>
  <c r="E38" i="11"/>
  <c r="H37" i="11"/>
  <c r="G37" i="11"/>
  <c r="F37" i="11"/>
  <c r="E37" i="11"/>
  <c r="H36" i="11"/>
  <c r="G36" i="11"/>
  <c r="F36" i="11"/>
  <c r="E36" i="11"/>
  <c r="H35" i="11"/>
  <c r="G35" i="11"/>
  <c r="F35" i="11"/>
  <c r="E35" i="11"/>
  <c r="H34" i="11"/>
  <c r="G34" i="11"/>
  <c r="F34" i="11"/>
  <c r="E34" i="11"/>
  <c r="H33" i="11"/>
  <c r="G33" i="11"/>
  <c r="F33" i="11"/>
  <c r="E33" i="11"/>
  <c r="H32" i="11"/>
  <c r="G32" i="11"/>
  <c r="F32" i="11"/>
  <c r="E32" i="11"/>
  <c r="H31" i="11"/>
  <c r="G31" i="11"/>
  <c r="F31" i="11"/>
  <c r="E31" i="11"/>
  <c r="H30" i="11"/>
  <c r="G30" i="11"/>
  <c r="F30" i="11"/>
  <c r="E30" i="11"/>
  <c r="H29" i="11"/>
  <c r="G29" i="11"/>
  <c r="F29" i="11"/>
  <c r="E29" i="11"/>
  <c r="H28" i="11"/>
  <c r="G28" i="11"/>
  <c r="F28" i="11"/>
  <c r="E28" i="11"/>
  <c r="H27" i="11"/>
  <c r="G27" i="11"/>
  <c r="F27" i="11"/>
  <c r="E27" i="11"/>
  <c r="H26" i="11"/>
  <c r="G26" i="11"/>
  <c r="F26" i="11"/>
  <c r="E26" i="11"/>
  <c r="H25" i="11"/>
  <c r="G25" i="11"/>
  <c r="F25" i="11"/>
  <c r="E25" i="11"/>
  <c r="H24" i="11"/>
  <c r="G24" i="11"/>
  <c r="F24" i="11"/>
  <c r="E24" i="11"/>
  <c r="H23" i="11"/>
  <c r="G23" i="11"/>
  <c r="F23" i="11"/>
  <c r="E23" i="11"/>
  <c r="H22" i="11"/>
  <c r="G22" i="11"/>
  <c r="F22" i="11"/>
  <c r="E22" i="11"/>
  <c r="H21" i="11"/>
  <c r="G21" i="11"/>
  <c r="F21" i="11"/>
  <c r="E21" i="11"/>
  <c r="H20" i="11"/>
  <c r="G20" i="11"/>
  <c r="F20" i="11"/>
  <c r="E20" i="11"/>
  <c r="H168" i="3"/>
  <c r="G168" i="3"/>
  <c r="F168" i="3"/>
  <c r="E168" i="3"/>
  <c r="H167" i="3"/>
  <c r="G167" i="3"/>
  <c r="F167" i="3"/>
  <c r="E167" i="3"/>
  <c r="H166" i="3"/>
  <c r="G166" i="3"/>
  <c r="F166" i="3"/>
  <c r="E166" i="3"/>
  <c r="H165" i="3"/>
  <c r="G165" i="3"/>
  <c r="F165" i="3"/>
  <c r="E165" i="3"/>
  <c r="H164" i="3"/>
  <c r="G164" i="3"/>
  <c r="F164" i="3"/>
  <c r="E164" i="3"/>
  <c r="H163" i="3"/>
  <c r="G163" i="3"/>
  <c r="F163" i="3"/>
  <c r="E163" i="3"/>
  <c r="H162" i="3"/>
  <c r="G162" i="3"/>
  <c r="F162" i="3"/>
  <c r="E162" i="3"/>
  <c r="H161" i="3"/>
  <c r="G161" i="3"/>
  <c r="F161" i="3"/>
  <c r="E161" i="3"/>
  <c r="H160" i="3"/>
  <c r="G160" i="3"/>
  <c r="F160" i="3"/>
  <c r="E160" i="3"/>
  <c r="H159" i="3"/>
  <c r="G159" i="3"/>
  <c r="F159" i="3"/>
  <c r="E159" i="3"/>
  <c r="H158" i="3"/>
  <c r="G158" i="3"/>
  <c r="F158" i="3"/>
  <c r="E158" i="3"/>
  <c r="H157" i="3"/>
  <c r="G157" i="3"/>
  <c r="F157" i="3"/>
  <c r="E157" i="3"/>
  <c r="H156" i="3"/>
  <c r="G156" i="3"/>
  <c r="F156" i="3"/>
  <c r="E156" i="3"/>
  <c r="H155" i="3"/>
  <c r="G155" i="3"/>
  <c r="F155" i="3"/>
  <c r="E155" i="3"/>
  <c r="H154" i="3"/>
  <c r="G154" i="3"/>
  <c r="F154" i="3"/>
  <c r="E154" i="3"/>
  <c r="H153" i="3"/>
  <c r="G153" i="3"/>
  <c r="F153" i="3"/>
  <c r="E153" i="3"/>
  <c r="H152" i="3"/>
  <c r="G152" i="3"/>
  <c r="F152" i="3"/>
  <c r="E152" i="3"/>
  <c r="H151" i="3"/>
  <c r="G151" i="3"/>
  <c r="F151" i="3"/>
  <c r="E151" i="3"/>
  <c r="H150" i="3"/>
  <c r="G150" i="3"/>
  <c r="F150" i="3"/>
  <c r="E150" i="3"/>
  <c r="H149" i="3"/>
  <c r="G149" i="3"/>
  <c r="F149" i="3"/>
  <c r="E149" i="3"/>
  <c r="H148" i="3"/>
  <c r="G148" i="3"/>
  <c r="F148" i="3"/>
  <c r="E148" i="3"/>
  <c r="H147" i="3"/>
  <c r="G147" i="3"/>
  <c r="F147" i="3"/>
  <c r="E147" i="3"/>
  <c r="H146" i="3"/>
  <c r="G146" i="3"/>
  <c r="F146" i="3"/>
  <c r="E146" i="3"/>
  <c r="H145" i="3"/>
  <c r="G145" i="3"/>
  <c r="F145" i="3"/>
  <c r="E145" i="3"/>
  <c r="H144" i="3"/>
  <c r="G144" i="3"/>
  <c r="F144" i="3"/>
  <c r="E144" i="3"/>
  <c r="H143" i="3"/>
  <c r="G143" i="3"/>
  <c r="F143" i="3"/>
  <c r="E143" i="3"/>
  <c r="H142" i="3"/>
  <c r="G142" i="3"/>
  <c r="F142" i="3"/>
  <c r="E142" i="3"/>
  <c r="H141" i="3"/>
  <c r="G141" i="3"/>
  <c r="F141" i="3"/>
  <c r="E141" i="3"/>
  <c r="H140" i="3"/>
  <c r="G140" i="3"/>
  <c r="F140" i="3"/>
  <c r="E140" i="3"/>
  <c r="H139" i="3"/>
  <c r="G139" i="3"/>
  <c r="F139" i="3"/>
  <c r="E139" i="3"/>
  <c r="H138" i="3"/>
  <c r="G138" i="3"/>
  <c r="F138" i="3"/>
  <c r="E138" i="3"/>
  <c r="H137" i="3"/>
  <c r="G137" i="3"/>
  <c r="F137" i="3"/>
  <c r="E137" i="3"/>
  <c r="H136" i="3"/>
  <c r="G136" i="3"/>
  <c r="F136" i="3"/>
  <c r="E136" i="3"/>
  <c r="H135" i="3"/>
  <c r="G135" i="3"/>
  <c r="F135" i="3"/>
  <c r="E135" i="3"/>
  <c r="H134" i="3"/>
  <c r="G134" i="3"/>
  <c r="F134" i="3"/>
  <c r="E134" i="3"/>
  <c r="H133" i="3"/>
  <c r="G133" i="3"/>
  <c r="F133" i="3"/>
  <c r="E133" i="3"/>
  <c r="H132" i="3"/>
  <c r="G132" i="3"/>
  <c r="F132" i="3"/>
  <c r="E132" i="3"/>
  <c r="H131" i="3"/>
  <c r="G131" i="3"/>
  <c r="F131" i="3"/>
  <c r="E131" i="3"/>
  <c r="H130" i="3"/>
  <c r="G130" i="3"/>
  <c r="F130" i="3"/>
  <c r="E130" i="3"/>
  <c r="H129" i="3"/>
  <c r="G129" i="3"/>
  <c r="F129" i="3"/>
  <c r="E129" i="3"/>
  <c r="H128" i="3"/>
  <c r="G128" i="3"/>
  <c r="F128" i="3"/>
  <c r="E128" i="3"/>
  <c r="H127" i="3"/>
  <c r="G127" i="3"/>
  <c r="F127" i="3"/>
  <c r="E127" i="3"/>
  <c r="H126" i="3"/>
  <c r="G126" i="3"/>
  <c r="F126" i="3"/>
  <c r="E126" i="3"/>
  <c r="H125" i="3"/>
  <c r="G125" i="3"/>
  <c r="F125" i="3"/>
  <c r="E125" i="3"/>
  <c r="H124" i="3"/>
  <c r="G124" i="3"/>
  <c r="F124" i="3"/>
  <c r="E124" i="3"/>
  <c r="H123" i="3"/>
  <c r="G123" i="3"/>
  <c r="F123" i="3"/>
  <c r="E123" i="3"/>
  <c r="H122" i="3"/>
  <c r="G122" i="3"/>
  <c r="F122" i="3"/>
  <c r="E122" i="3"/>
  <c r="H121" i="3"/>
  <c r="G121" i="3"/>
  <c r="F121" i="3"/>
  <c r="E121" i="3"/>
  <c r="H120" i="3"/>
  <c r="G120" i="3"/>
  <c r="F120" i="3"/>
  <c r="E120" i="3"/>
  <c r="H119" i="3"/>
  <c r="G119" i="3"/>
  <c r="F119" i="3"/>
  <c r="E119" i="3"/>
  <c r="H118" i="3"/>
  <c r="G118" i="3"/>
  <c r="F118" i="3"/>
  <c r="E118" i="3"/>
  <c r="H117" i="3"/>
  <c r="G117" i="3"/>
  <c r="F117" i="3"/>
  <c r="E117" i="3"/>
  <c r="H116" i="3"/>
  <c r="G116" i="3"/>
  <c r="F116" i="3"/>
  <c r="E116" i="3"/>
  <c r="H115" i="3"/>
  <c r="G115" i="3"/>
  <c r="F115" i="3"/>
  <c r="E115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1" i="3"/>
  <c r="G111" i="3"/>
  <c r="F111" i="3"/>
  <c r="E111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7" i="3"/>
  <c r="G107" i="3"/>
  <c r="F107" i="3"/>
  <c r="E107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1" i="3"/>
  <c r="G101" i="3"/>
  <c r="F101" i="3"/>
  <c r="E101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H92" i="3"/>
  <c r="G92" i="3"/>
  <c r="F92" i="3"/>
  <c r="E92" i="3"/>
  <c r="H91" i="3"/>
  <c r="G91" i="3"/>
  <c r="F91" i="3"/>
  <c r="E91" i="3"/>
  <c r="H90" i="3"/>
  <c r="G90" i="3"/>
  <c r="F90" i="3"/>
  <c r="E90" i="3"/>
  <c r="H89" i="3"/>
  <c r="G89" i="3"/>
  <c r="F89" i="3"/>
  <c r="E89" i="3"/>
  <c r="H88" i="3"/>
  <c r="G88" i="3"/>
  <c r="F88" i="3"/>
  <c r="E88" i="3"/>
  <c r="H87" i="3"/>
  <c r="G87" i="3"/>
  <c r="F87" i="3"/>
  <c r="E87" i="3"/>
  <c r="H86" i="3"/>
  <c r="G86" i="3"/>
  <c r="F86" i="3"/>
  <c r="E86" i="3"/>
  <c r="H85" i="3"/>
  <c r="G85" i="3"/>
  <c r="F85" i="3"/>
  <c r="E85" i="3"/>
  <c r="H84" i="3"/>
  <c r="G84" i="3"/>
  <c r="F84" i="3"/>
  <c r="E84" i="3"/>
  <c r="H83" i="3"/>
  <c r="G83" i="3"/>
  <c r="F83" i="3"/>
  <c r="E83" i="3"/>
  <c r="H82" i="3"/>
  <c r="G82" i="3"/>
  <c r="F82" i="3"/>
  <c r="E82" i="3"/>
  <c r="H81" i="3"/>
  <c r="G81" i="3"/>
  <c r="F81" i="3"/>
  <c r="E81" i="3"/>
  <c r="H80" i="3"/>
  <c r="G80" i="3"/>
  <c r="F80" i="3"/>
  <c r="E80" i="3"/>
  <c r="H79" i="3"/>
  <c r="G79" i="3"/>
  <c r="F79" i="3"/>
  <c r="E79" i="3"/>
  <c r="H78" i="3"/>
  <c r="G78" i="3"/>
  <c r="F78" i="3"/>
  <c r="E78" i="3"/>
  <c r="H77" i="3"/>
  <c r="G77" i="3"/>
  <c r="F77" i="3"/>
  <c r="E77" i="3"/>
  <c r="H76" i="3"/>
  <c r="G76" i="3"/>
  <c r="F76" i="3"/>
  <c r="E76" i="3"/>
  <c r="H75" i="3"/>
  <c r="G75" i="3"/>
  <c r="F75" i="3"/>
  <c r="E75" i="3"/>
  <c r="H64" i="3"/>
  <c r="G64" i="3"/>
  <c r="F64" i="3"/>
  <c r="E64" i="3"/>
  <c r="H63" i="3"/>
  <c r="G63" i="3"/>
  <c r="F63" i="3"/>
  <c r="E63" i="3"/>
  <c r="H62" i="3"/>
  <c r="G62" i="3"/>
  <c r="F62" i="3"/>
  <c r="E62" i="3"/>
  <c r="H61" i="3"/>
  <c r="G61" i="3"/>
  <c r="F61" i="3"/>
  <c r="E61" i="3"/>
  <c r="H60" i="3"/>
  <c r="G60" i="3"/>
  <c r="F60" i="3"/>
  <c r="E60" i="3"/>
  <c r="H59" i="3"/>
  <c r="G59" i="3"/>
  <c r="F59" i="3"/>
  <c r="E59" i="3"/>
  <c r="H58" i="3"/>
  <c r="G58" i="3"/>
  <c r="F58" i="3"/>
  <c r="E58" i="3"/>
  <c r="H57" i="3"/>
  <c r="G57" i="3"/>
  <c r="F57" i="3"/>
  <c r="E57" i="3"/>
  <c r="H56" i="3"/>
  <c r="G56" i="3"/>
  <c r="F56" i="3"/>
  <c r="E56" i="3"/>
  <c r="H55" i="3"/>
  <c r="G55" i="3"/>
  <c r="F55" i="3"/>
  <c r="E55" i="3"/>
  <c r="H54" i="3"/>
  <c r="G54" i="3"/>
  <c r="F54" i="3"/>
  <c r="E54" i="3"/>
  <c r="H53" i="3"/>
  <c r="G53" i="3"/>
  <c r="F53" i="3"/>
  <c r="E53" i="3"/>
  <c r="H52" i="3"/>
  <c r="G52" i="3"/>
  <c r="F52" i="3"/>
  <c r="E52" i="3"/>
  <c r="H51" i="3"/>
  <c r="G51" i="3"/>
  <c r="F51" i="3"/>
  <c r="E51" i="3"/>
  <c r="H50" i="3"/>
  <c r="G50" i="3"/>
  <c r="F50" i="3"/>
  <c r="E50" i="3"/>
  <c r="H49" i="3"/>
  <c r="G49" i="3"/>
  <c r="F49" i="3"/>
  <c r="E49" i="3"/>
  <c r="H48" i="3"/>
  <c r="G48" i="3"/>
  <c r="F48" i="3"/>
  <c r="E48" i="3"/>
  <c r="H47" i="3"/>
  <c r="G47" i="3"/>
  <c r="F47" i="3"/>
  <c r="E47" i="3"/>
  <c r="H46" i="3"/>
  <c r="G46" i="3"/>
  <c r="F46" i="3"/>
  <c r="E46" i="3"/>
  <c r="H45" i="3"/>
  <c r="G45" i="3"/>
  <c r="F45" i="3"/>
  <c r="E45" i="3"/>
  <c r="H44" i="3"/>
  <c r="G44" i="3"/>
  <c r="F44" i="3"/>
  <c r="E44" i="3"/>
  <c r="H43" i="3"/>
  <c r="G43" i="3"/>
  <c r="F43" i="3"/>
  <c r="E43" i="3"/>
  <c r="H42" i="3"/>
  <c r="G42" i="3"/>
  <c r="F42" i="3"/>
  <c r="E42" i="3"/>
  <c r="H41" i="3"/>
  <c r="G41" i="3"/>
  <c r="F41" i="3"/>
  <c r="E41" i="3"/>
  <c r="H40" i="3"/>
  <c r="G40" i="3"/>
  <c r="F40" i="3"/>
  <c r="E40" i="3"/>
  <c r="H39" i="3"/>
  <c r="G39" i="3"/>
  <c r="F39" i="3"/>
  <c r="E39" i="3"/>
  <c r="H38" i="3"/>
  <c r="G38" i="3"/>
  <c r="F38" i="3"/>
  <c r="E38" i="3"/>
  <c r="H37" i="3"/>
  <c r="G37" i="3"/>
  <c r="F37" i="3"/>
  <c r="E37" i="3"/>
  <c r="H36" i="3"/>
  <c r="G36" i="3"/>
  <c r="F36" i="3"/>
  <c r="E36" i="3"/>
  <c r="H35" i="3"/>
  <c r="G35" i="3"/>
  <c r="F35" i="3"/>
  <c r="E35" i="3"/>
  <c r="H34" i="3"/>
  <c r="G34" i="3"/>
  <c r="F34" i="3"/>
  <c r="E34" i="3"/>
  <c r="H33" i="3"/>
  <c r="G33" i="3"/>
  <c r="F33" i="3"/>
  <c r="E33" i="3"/>
  <c r="H32" i="3"/>
  <c r="G32" i="3"/>
  <c r="F32" i="3"/>
  <c r="E32" i="3"/>
  <c r="H31" i="3"/>
  <c r="G31" i="3"/>
  <c r="F31" i="3"/>
  <c r="E31" i="3"/>
  <c r="H30" i="3"/>
  <c r="G30" i="3"/>
  <c r="F30" i="3"/>
  <c r="E30" i="3"/>
  <c r="H29" i="3"/>
  <c r="G29" i="3"/>
  <c r="F29" i="3"/>
  <c r="E29" i="3"/>
  <c r="H28" i="3"/>
  <c r="G28" i="3"/>
  <c r="F28" i="3"/>
  <c r="E28" i="3"/>
  <c r="H27" i="3"/>
  <c r="G27" i="3"/>
  <c r="F27" i="3"/>
  <c r="E27" i="3"/>
  <c r="H26" i="3"/>
  <c r="G26" i="3"/>
  <c r="F26" i="3"/>
  <c r="E26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R153" i="9" l="1"/>
  <c r="R160" i="9"/>
  <c r="R111" i="9"/>
  <c r="R115" i="9"/>
  <c r="R118" i="9"/>
  <c r="R122" i="9"/>
  <c r="R126" i="9"/>
  <c r="R130" i="9"/>
  <c r="R134" i="9"/>
  <c r="R138" i="9"/>
  <c r="L155" i="9"/>
  <c r="L158" i="9"/>
  <c r="L111" i="9"/>
  <c r="L115" i="9"/>
  <c r="L118" i="9"/>
  <c r="L122" i="9"/>
  <c r="L126" i="9"/>
  <c r="L130" i="9"/>
  <c r="L134" i="9"/>
  <c r="L138" i="9"/>
  <c r="L142" i="9"/>
  <c r="BH155" i="9"/>
  <c r="BH158" i="9"/>
  <c r="BH114" i="9"/>
  <c r="BH117" i="9"/>
  <c r="BH121" i="9"/>
  <c r="BH125" i="9"/>
  <c r="BH129" i="9"/>
  <c r="BH133" i="9"/>
  <c r="BH137" i="9"/>
  <c r="BH141" i="9"/>
  <c r="L14" i="9"/>
  <c r="R14" i="9"/>
  <c r="BH16" i="9"/>
  <c r="L18" i="9"/>
  <c r="R18" i="9"/>
  <c r="BH20" i="9"/>
  <c r="L22" i="9"/>
  <c r="R22" i="9"/>
  <c r="S22" i="9" s="1"/>
  <c r="AM22" i="9" s="1"/>
  <c r="L23" i="9"/>
  <c r="R23" i="9"/>
  <c r="S23" i="9" s="1"/>
  <c r="AM23" i="9" s="1"/>
  <c r="BH25" i="9"/>
  <c r="L27" i="9"/>
  <c r="R27" i="9"/>
  <c r="S27" i="9" s="1"/>
  <c r="AM27" i="9" s="1"/>
  <c r="BH29" i="9"/>
  <c r="L31" i="9"/>
  <c r="R31" i="9"/>
  <c r="R91" i="9"/>
  <c r="R95" i="9"/>
  <c r="R99" i="9"/>
  <c r="R103" i="9"/>
  <c r="R105" i="9"/>
  <c r="R109" i="9"/>
  <c r="BH33" i="9"/>
  <c r="L35" i="9"/>
  <c r="R35" i="9"/>
  <c r="BH37" i="9"/>
  <c r="L39" i="9"/>
  <c r="R39" i="9"/>
  <c r="S39" i="9" s="1"/>
  <c r="AM39" i="9" s="1"/>
  <c r="BH41" i="9"/>
  <c r="L43" i="9"/>
  <c r="R43" i="9"/>
  <c r="BH45" i="9"/>
  <c r="L47" i="9"/>
  <c r="R47" i="9"/>
  <c r="S47" i="9" s="1"/>
  <c r="AM47" i="9" s="1"/>
  <c r="BH49" i="9"/>
  <c r="L51" i="9"/>
  <c r="R51" i="9"/>
  <c r="BH53" i="9"/>
  <c r="L55" i="9"/>
  <c r="R55" i="9"/>
  <c r="S55" i="9" s="1"/>
  <c r="AM55" i="9" s="1"/>
  <c r="BH57" i="9"/>
  <c r="L59" i="9"/>
  <c r="R59" i="9"/>
  <c r="BH61" i="9"/>
  <c r="L63" i="9"/>
  <c r="R63" i="9"/>
  <c r="R142" i="9"/>
  <c r="BH145" i="9"/>
  <c r="L146" i="9"/>
  <c r="R146" i="9"/>
  <c r="BH149" i="9"/>
  <c r="L150" i="9"/>
  <c r="R150" i="9"/>
  <c r="L66" i="9"/>
  <c r="R66" i="9"/>
  <c r="BH68" i="9"/>
  <c r="L70" i="9"/>
  <c r="R70" i="9"/>
  <c r="BH72" i="9"/>
  <c r="L74" i="9"/>
  <c r="R74" i="9"/>
  <c r="BH76" i="9"/>
  <c r="L80" i="9"/>
  <c r="R80" i="9"/>
  <c r="BH81" i="9"/>
  <c r="L83" i="9"/>
  <c r="R83" i="9"/>
  <c r="L86" i="9"/>
  <c r="R86" i="9"/>
  <c r="BH87" i="9"/>
  <c r="L90" i="9"/>
  <c r="L93" i="9"/>
  <c r="BH94" i="9"/>
  <c r="L97" i="9"/>
  <c r="BH98" i="9"/>
  <c r="L101" i="9"/>
  <c r="BH102" i="9"/>
  <c r="L107" i="9"/>
  <c r="BH108" i="9"/>
  <c r="R113" i="9"/>
  <c r="S113" i="9" s="1"/>
  <c r="AM113" i="9" s="1"/>
  <c r="R116" i="9"/>
  <c r="R120" i="9"/>
  <c r="R124" i="9"/>
  <c r="R128" i="9"/>
  <c r="R132" i="9"/>
  <c r="R136" i="9"/>
  <c r="R140" i="9"/>
  <c r="R144" i="9"/>
  <c r="R148" i="9"/>
  <c r="L152" i="9"/>
  <c r="L156" i="9"/>
  <c r="L159" i="9"/>
  <c r="R161" i="9"/>
  <c r="BH111" i="9"/>
  <c r="L112" i="9"/>
  <c r="R112" i="9"/>
  <c r="BH115" i="9"/>
  <c r="BH118" i="9"/>
  <c r="L119" i="9"/>
  <c r="R119" i="9"/>
  <c r="BH122" i="9"/>
  <c r="L123" i="9"/>
  <c r="R123" i="9"/>
  <c r="BH126" i="9"/>
  <c r="L127" i="9"/>
  <c r="R127" i="9"/>
  <c r="BH130" i="9"/>
  <c r="L131" i="9"/>
  <c r="R131" i="9"/>
  <c r="BH134" i="9"/>
  <c r="L135" i="9"/>
  <c r="R135" i="9"/>
  <c r="BH138" i="9"/>
  <c r="L139" i="9"/>
  <c r="R139" i="9"/>
  <c r="BH142" i="9"/>
  <c r="L143" i="9"/>
  <c r="R143" i="9"/>
  <c r="BH146" i="9"/>
  <c r="L147" i="9"/>
  <c r="R147" i="9"/>
  <c r="BH150" i="9"/>
  <c r="L151" i="9"/>
  <c r="R151" i="9"/>
  <c r="R114" i="9"/>
  <c r="R117" i="9"/>
  <c r="R121" i="9"/>
  <c r="R125" i="9"/>
  <c r="R129" i="9"/>
  <c r="R133" i="9"/>
  <c r="R137" i="9"/>
  <c r="R141" i="9"/>
  <c r="R145" i="9"/>
  <c r="R149" i="9"/>
  <c r="L13" i="9"/>
  <c r="R13" i="9"/>
  <c r="BH15" i="9"/>
  <c r="L17" i="9"/>
  <c r="R17" i="9"/>
  <c r="BH19" i="9"/>
  <c r="L21" i="9"/>
  <c r="R21" i="9"/>
  <c r="S21" i="9" s="1"/>
  <c r="AM21" i="9" s="1"/>
  <c r="BH24" i="9"/>
  <c r="L26" i="9"/>
  <c r="R26" i="9"/>
  <c r="BH28" i="9"/>
  <c r="L30" i="9"/>
  <c r="R30" i="9"/>
  <c r="BH32" i="9"/>
  <c r="L34" i="9"/>
  <c r="R34" i="9"/>
  <c r="BH36" i="9"/>
  <c r="L38" i="9"/>
  <c r="R38" i="9"/>
  <c r="S38" i="9" s="1"/>
  <c r="AM38" i="9" s="1"/>
  <c r="BH40" i="9"/>
  <c r="L42" i="9"/>
  <c r="R42" i="9"/>
  <c r="BH44" i="9"/>
  <c r="L46" i="9"/>
  <c r="R46" i="9"/>
  <c r="BH48" i="9"/>
  <c r="L50" i="9"/>
  <c r="R50" i="9"/>
  <c r="BH52" i="9"/>
  <c r="L54" i="9"/>
  <c r="R54" i="9"/>
  <c r="S54" i="9" s="1"/>
  <c r="AM54" i="9" s="1"/>
  <c r="BH56" i="9"/>
  <c r="L58" i="9"/>
  <c r="R58" i="9"/>
  <c r="BH60" i="9"/>
  <c r="L62" i="9"/>
  <c r="R62" i="9"/>
  <c r="BH64" i="9"/>
  <c r="BH18" i="9"/>
  <c r="L20" i="9"/>
  <c r="R20" i="9"/>
  <c r="BH22" i="9"/>
  <c r="BH23" i="9"/>
  <c r="L25" i="9"/>
  <c r="R25" i="9"/>
  <c r="BH27" i="9"/>
  <c r="L29" i="9"/>
  <c r="R29" i="9"/>
  <c r="BH31" i="9"/>
  <c r="L33" i="9"/>
  <c r="R33" i="9"/>
  <c r="BH35" i="9"/>
  <c r="L37" i="9"/>
  <c r="R37" i="9"/>
  <c r="BH39" i="9"/>
  <c r="L41" i="9"/>
  <c r="R41" i="9"/>
  <c r="BH43" i="9"/>
  <c r="L45" i="9"/>
  <c r="R45" i="9"/>
  <c r="BH47" i="9"/>
  <c r="L49" i="9"/>
  <c r="R49" i="9"/>
  <c r="BH51" i="9"/>
  <c r="L53" i="9"/>
  <c r="R53" i="9"/>
  <c r="BH55" i="9"/>
  <c r="L57" i="9"/>
  <c r="R57" i="9"/>
  <c r="S57" i="9" s="1"/>
  <c r="AM57" i="9" s="1"/>
  <c r="BH59" i="9"/>
  <c r="L61" i="9"/>
  <c r="R61" i="9"/>
  <c r="BH63" i="9"/>
  <c r="BH66" i="9"/>
  <c r="L68" i="9"/>
  <c r="R68" i="9"/>
  <c r="BH70" i="9"/>
  <c r="L72" i="9"/>
  <c r="R72" i="9"/>
  <c r="BH74" i="9"/>
  <c r="L76" i="9"/>
  <c r="R76" i="9"/>
  <c r="L78" i="9"/>
  <c r="R78" i="9"/>
  <c r="BH79" i="9"/>
  <c r="BH82" i="9"/>
  <c r="L84" i="9"/>
  <c r="R84" i="9"/>
  <c r="BH85" i="9"/>
  <c r="L88" i="9"/>
  <c r="R88" i="9"/>
  <c r="BH14" i="9"/>
  <c r="L16" i="9"/>
  <c r="R16" i="9"/>
  <c r="S16" i="9" s="1"/>
  <c r="AM16" i="9" s="1"/>
  <c r="BH13" i="9"/>
  <c r="L15" i="9"/>
  <c r="R15" i="9"/>
  <c r="S15" i="9" s="1"/>
  <c r="AM15" i="9" s="1"/>
  <c r="BH17" i="9"/>
  <c r="L19" i="9"/>
  <c r="R19" i="9"/>
  <c r="BH21" i="9"/>
  <c r="L24" i="9"/>
  <c r="R24" i="9"/>
  <c r="BH26" i="9"/>
  <c r="L28" i="9"/>
  <c r="R28" i="9"/>
  <c r="BH30" i="9"/>
  <c r="L32" i="9"/>
  <c r="R32" i="9"/>
  <c r="BH34" i="9"/>
  <c r="L36" i="9"/>
  <c r="R36" i="9"/>
  <c r="S36" i="9" s="1"/>
  <c r="AM36" i="9" s="1"/>
  <c r="BH38" i="9"/>
  <c r="L40" i="9"/>
  <c r="R40" i="9"/>
  <c r="BH42" i="9"/>
  <c r="L44" i="9"/>
  <c r="R44" i="9"/>
  <c r="BH46" i="9"/>
  <c r="L48" i="9"/>
  <c r="R48" i="9"/>
  <c r="BH50" i="9"/>
  <c r="L52" i="9"/>
  <c r="R52" i="9"/>
  <c r="BH54" i="9"/>
  <c r="L56" i="9"/>
  <c r="R56" i="9"/>
  <c r="S56" i="9" s="1"/>
  <c r="AM56" i="9" s="1"/>
  <c r="BH58" i="9"/>
  <c r="L60" i="9"/>
  <c r="R60" i="9"/>
  <c r="BH62" i="9"/>
  <c r="L64" i="9"/>
  <c r="R64" i="9"/>
  <c r="BH65" i="9"/>
  <c r="L67" i="9"/>
  <c r="R67" i="9"/>
  <c r="BH69" i="9"/>
  <c r="L71" i="9"/>
  <c r="R71" i="9"/>
  <c r="BH73" i="9"/>
  <c r="L75" i="9"/>
  <c r="R75" i="9"/>
  <c r="BH77" i="9"/>
  <c r="L65" i="9"/>
  <c r="R65" i="9"/>
  <c r="BH67" i="9"/>
  <c r="L69" i="9"/>
  <c r="R69" i="9"/>
  <c r="BH71" i="9"/>
  <c r="L73" i="9"/>
  <c r="R73" i="9"/>
  <c r="BH75" i="9"/>
  <c r="L77" i="9"/>
  <c r="R77" i="9"/>
  <c r="L79" i="9"/>
  <c r="BH89" i="9"/>
  <c r="R90" i="9"/>
  <c r="L91" i="9"/>
  <c r="BH92" i="9"/>
  <c r="R93" i="9"/>
  <c r="L95" i="9"/>
  <c r="BH96" i="9"/>
  <c r="R97" i="9"/>
  <c r="L99" i="9"/>
  <c r="BH100" i="9"/>
  <c r="R101" i="9"/>
  <c r="L103" i="9"/>
  <c r="BH104" i="9"/>
  <c r="L105" i="9"/>
  <c r="BH106" i="9"/>
  <c r="R107" i="9"/>
  <c r="L109" i="9"/>
  <c r="BH110" i="9"/>
  <c r="BH113" i="9"/>
  <c r="L114" i="9"/>
  <c r="BH116" i="9"/>
  <c r="L117" i="9"/>
  <c r="BH120" i="9"/>
  <c r="L121" i="9"/>
  <c r="BH124" i="9"/>
  <c r="L125" i="9"/>
  <c r="BH128" i="9"/>
  <c r="L129" i="9"/>
  <c r="BH132" i="9"/>
  <c r="L133" i="9"/>
  <c r="BH136" i="9"/>
  <c r="L137" i="9"/>
  <c r="BH140" i="9"/>
  <c r="L141" i="9"/>
  <c r="BH144" i="9"/>
  <c r="L145" i="9"/>
  <c r="BH148" i="9"/>
  <c r="L149" i="9"/>
  <c r="BH78" i="9"/>
  <c r="L81" i="9"/>
  <c r="R81" i="9"/>
  <c r="BH84" i="9"/>
  <c r="L87" i="9"/>
  <c r="R87" i="9"/>
  <c r="BH88" i="9"/>
  <c r="BH91" i="9"/>
  <c r="R92" i="9"/>
  <c r="L94" i="9"/>
  <c r="BH95" i="9"/>
  <c r="R96" i="9"/>
  <c r="L98" i="9"/>
  <c r="BH99" i="9"/>
  <c r="R100" i="9"/>
  <c r="L102" i="9"/>
  <c r="BH103" i="9"/>
  <c r="R104" i="9"/>
  <c r="BH105" i="9"/>
  <c r="R106" i="9"/>
  <c r="L108" i="9"/>
  <c r="BH109" i="9"/>
  <c r="R110" i="9"/>
  <c r="BH112" i="9"/>
  <c r="L113" i="9"/>
  <c r="L116" i="9"/>
  <c r="BH119" i="9"/>
  <c r="L120" i="9"/>
  <c r="BH123" i="9"/>
  <c r="L124" i="9"/>
  <c r="BH127" i="9"/>
  <c r="L128" i="9"/>
  <c r="BH131" i="9"/>
  <c r="L132" i="9"/>
  <c r="BH135" i="9"/>
  <c r="L136" i="9"/>
  <c r="BH139" i="9"/>
  <c r="L140" i="9"/>
  <c r="BH143" i="9"/>
  <c r="L144" i="9"/>
  <c r="BH147" i="9"/>
  <c r="L148" i="9"/>
  <c r="BH151" i="9"/>
  <c r="BH152" i="9"/>
  <c r="R154" i="9"/>
  <c r="BH156" i="9"/>
  <c r="R157" i="9"/>
  <c r="BH159" i="9"/>
  <c r="R152" i="9"/>
  <c r="L154" i="9"/>
  <c r="BH154" i="9"/>
  <c r="R156" i="9"/>
  <c r="L157" i="9"/>
  <c r="BH157" i="9"/>
  <c r="R159" i="9"/>
  <c r="L161" i="9"/>
  <c r="BH161" i="9"/>
  <c r="R79" i="9"/>
  <c r="BH80" i="9"/>
  <c r="L82" i="9"/>
  <c r="R82" i="9"/>
  <c r="BH83" i="9"/>
  <c r="L85" i="9"/>
  <c r="R85" i="9"/>
  <c r="BH86" i="9"/>
  <c r="L89" i="9"/>
  <c r="R89" i="9"/>
  <c r="BH90" i="9"/>
  <c r="L92" i="9"/>
  <c r="BH93" i="9"/>
  <c r="R94" i="9"/>
  <c r="L96" i="9"/>
  <c r="BH97" i="9"/>
  <c r="R98" i="9"/>
  <c r="L100" i="9"/>
  <c r="BH101" i="9"/>
  <c r="R102" i="9"/>
  <c r="L104" i="9"/>
  <c r="L106" i="9"/>
  <c r="BH107" i="9"/>
  <c r="R108" i="9"/>
  <c r="L110" i="9"/>
  <c r="L153" i="9"/>
  <c r="BH153" i="9"/>
  <c r="R155" i="9"/>
  <c r="R158" i="9"/>
  <c r="L160" i="9"/>
  <c r="BH160" i="9"/>
  <c r="AJ79" i="9"/>
  <c r="AK79" i="9" s="1"/>
  <c r="AL79" i="9" s="1"/>
  <c r="AJ82" i="9"/>
  <c r="AK82" i="9" s="1"/>
  <c r="AL82" i="9" s="1"/>
  <c r="AJ85" i="9"/>
  <c r="AK85" i="9" s="1"/>
  <c r="AL85" i="9" s="1"/>
  <c r="AJ89" i="9"/>
  <c r="AK89" i="9" s="1"/>
  <c r="AL89" i="9" s="1"/>
  <c r="AJ92" i="9"/>
  <c r="AK92" i="9" s="1"/>
  <c r="AL92" i="9" s="1"/>
  <c r="AJ96" i="9"/>
  <c r="AK96" i="9" s="1"/>
  <c r="AL96" i="9" s="1"/>
  <c r="AJ100" i="9"/>
  <c r="AK100" i="9" s="1"/>
  <c r="AL100" i="9" s="1"/>
  <c r="AJ104" i="9"/>
  <c r="AK104" i="9" s="1"/>
  <c r="AL104" i="9" s="1"/>
  <c r="AJ106" i="9"/>
  <c r="AK106" i="9" s="1"/>
  <c r="AL106" i="9" s="1"/>
  <c r="AJ155" i="9"/>
  <c r="AK155" i="9" s="1"/>
  <c r="AL155" i="9" s="1"/>
  <c r="AJ158" i="9"/>
  <c r="AK158" i="9" s="1"/>
  <c r="AL158" i="9" s="1"/>
  <c r="AJ84" i="9"/>
  <c r="AK84" i="9" s="1"/>
  <c r="AL84" i="9" s="1"/>
  <c r="AJ95" i="9"/>
  <c r="AK95" i="9" s="1"/>
  <c r="AL95" i="9" s="1"/>
  <c r="AJ103" i="9"/>
  <c r="AK103" i="9" s="1"/>
  <c r="AL103" i="9" s="1"/>
  <c r="AJ105" i="9"/>
  <c r="AK105" i="9" s="1"/>
  <c r="AL105" i="9" s="1"/>
  <c r="AJ78" i="9"/>
  <c r="AK78" i="9" s="1"/>
  <c r="AL78" i="9" s="1"/>
  <c r="AJ88" i="9"/>
  <c r="AK88" i="9" s="1"/>
  <c r="AL88" i="9" s="1"/>
  <c r="AJ91" i="9"/>
  <c r="AK91" i="9" s="1"/>
  <c r="AL91" i="9" s="1"/>
  <c r="AJ99" i="9"/>
  <c r="AK99" i="9" s="1"/>
  <c r="AL99" i="9" s="1"/>
  <c r="AJ109" i="9"/>
  <c r="AK109" i="9" s="1"/>
  <c r="AL109" i="9" s="1"/>
  <c r="AJ15" i="9"/>
  <c r="AK15" i="9" s="1"/>
  <c r="AL15" i="9" s="1"/>
  <c r="AJ19" i="9"/>
  <c r="AK19" i="9" s="1"/>
  <c r="AL19" i="9" s="1"/>
  <c r="AJ24" i="9"/>
  <c r="AK24" i="9" s="1"/>
  <c r="AL24" i="9" s="1"/>
  <c r="AJ28" i="9"/>
  <c r="AK28" i="9" s="1"/>
  <c r="AL28" i="9" s="1"/>
  <c r="AJ32" i="9"/>
  <c r="AK32" i="9" s="1"/>
  <c r="AL32" i="9" s="1"/>
  <c r="AJ36" i="9"/>
  <c r="AK36" i="9" s="1"/>
  <c r="AL36" i="9" s="1"/>
  <c r="AJ40" i="9"/>
  <c r="AK40" i="9" s="1"/>
  <c r="AL40" i="9" s="1"/>
  <c r="AJ44" i="9"/>
  <c r="AK44" i="9" s="1"/>
  <c r="AL44" i="9" s="1"/>
  <c r="AJ48" i="9"/>
  <c r="AK48" i="9" s="1"/>
  <c r="AL48" i="9" s="1"/>
  <c r="AJ52" i="9"/>
  <c r="AK52" i="9" s="1"/>
  <c r="AL52" i="9" s="1"/>
  <c r="AJ56" i="9"/>
  <c r="AK56" i="9" s="1"/>
  <c r="AL56" i="9" s="1"/>
  <c r="AJ60" i="9"/>
  <c r="AK60" i="9" s="1"/>
  <c r="AL60" i="9" s="1"/>
  <c r="AJ64" i="9"/>
  <c r="AK64" i="9" s="1"/>
  <c r="AL64" i="9" s="1"/>
  <c r="AJ154" i="9"/>
  <c r="AK154" i="9" s="1"/>
  <c r="AL154" i="9" s="1"/>
  <c r="AJ157" i="9"/>
  <c r="AK157" i="9" s="1"/>
  <c r="AL157" i="9" s="1"/>
  <c r="AJ161" i="9"/>
  <c r="AK161" i="9" s="1"/>
  <c r="AL161" i="9" s="1"/>
  <c r="AJ110" i="9"/>
  <c r="AK110" i="9" s="1"/>
  <c r="AL110" i="9" s="1"/>
  <c r="AJ22" i="9"/>
  <c r="AK22" i="9" s="1"/>
  <c r="AL22" i="9" s="1"/>
  <c r="AJ23" i="9"/>
  <c r="AK23" i="9" s="1"/>
  <c r="AL23" i="9" s="1"/>
  <c r="AJ27" i="9"/>
  <c r="AK27" i="9" s="1"/>
  <c r="AL27" i="9" s="1"/>
  <c r="AJ31" i="9"/>
  <c r="AK31" i="9" s="1"/>
  <c r="AL31" i="9" s="1"/>
  <c r="AJ35" i="9"/>
  <c r="AK35" i="9" s="1"/>
  <c r="AL35" i="9" s="1"/>
  <c r="AJ39" i="9"/>
  <c r="AK39" i="9" s="1"/>
  <c r="AL39" i="9" s="1"/>
  <c r="AJ43" i="9"/>
  <c r="AK43" i="9" s="1"/>
  <c r="AL43" i="9" s="1"/>
  <c r="AJ47" i="9"/>
  <c r="AK47" i="9" s="1"/>
  <c r="AL47" i="9" s="1"/>
  <c r="AJ51" i="9"/>
  <c r="AK51" i="9" s="1"/>
  <c r="AL51" i="9" s="1"/>
  <c r="AJ55" i="9"/>
  <c r="AK55" i="9" s="1"/>
  <c r="AL55" i="9" s="1"/>
  <c r="AJ59" i="9"/>
  <c r="AK59" i="9" s="1"/>
  <c r="AL59" i="9" s="1"/>
  <c r="AJ63" i="9"/>
  <c r="AK63" i="9" s="1"/>
  <c r="AL63" i="9" s="1"/>
  <c r="AJ14" i="9"/>
  <c r="AK14" i="9" s="1"/>
  <c r="AL14" i="9" s="1"/>
  <c r="AJ18" i="9"/>
  <c r="AK18" i="9" s="1"/>
  <c r="AL18" i="9" s="1"/>
  <c r="AJ13" i="9"/>
  <c r="AK13" i="9" s="1"/>
  <c r="AL13" i="9" s="1"/>
  <c r="AJ17" i="9"/>
  <c r="AK17" i="9" s="1"/>
  <c r="AL17" i="9" s="1"/>
  <c r="AJ21" i="9"/>
  <c r="AK21" i="9" s="1"/>
  <c r="AL21" i="9" s="1"/>
  <c r="AJ26" i="9"/>
  <c r="AK26" i="9" s="1"/>
  <c r="AL26" i="9" s="1"/>
  <c r="AJ30" i="9"/>
  <c r="AK30" i="9" s="1"/>
  <c r="AL30" i="9" s="1"/>
  <c r="AJ34" i="9"/>
  <c r="AK34" i="9" s="1"/>
  <c r="AL34" i="9" s="1"/>
  <c r="AJ38" i="9"/>
  <c r="AK38" i="9" s="1"/>
  <c r="AL38" i="9" s="1"/>
  <c r="AJ42" i="9"/>
  <c r="AK42" i="9" s="1"/>
  <c r="AL42" i="9" s="1"/>
  <c r="AJ46" i="9"/>
  <c r="AK46" i="9" s="1"/>
  <c r="AL46" i="9" s="1"/>
  <c r="AJ50" i="9"/>
  <c r="AK50" i="9" s="1"/>
  <c r="AL50" i="9" s="1"/>
  <c r="AJ54" i="9"/>
  <c r="AK54" i="9" s="1"/>
  <c r="AL54" i="9" s="1"/>
  <c r="AJ58" i="9"/>
  <c r="AK58" i="9" s="1"/>
  <c r="AL58" i="9" s="1"/>
  <c r="AJ62" i="9"/>
  <c r="AK62" i="9" s="1"/>
  <c r="AL62" i="9" s="1"/>
  <c r="AJ111" i="9"/>
  <c r="AK111" i="9" s="1"/>
  <c r="AL111" i="9" s="1"/>
  <c r="AJ112" i="9"/>
  <c r="AK112" i="9" s="1"/>
  <c r="AL112" i="9" s="1"/>
  <c r="AJ113" i="9"/>
  <c r="AK113" i="9" s="1"/>
  <c r="AL113" i="9" s="1"/>
  <c r="AJ114" i="9"/>
  <c r="AK114" i="9" s="1"/>
  <c r="AL114" i="9" s="1"/>
  <c r="AJ115" i="9"/>
  <c r="AK115" i="9" s="1"/>
  <c r="AL115" i="9" s="1"/>
  <c r="AJ116" i="9"/>
  <c r="AK116" i="9" s="1"/>
  <c r="AL116" i="9" s="1"/>
  <c r="AJ117" i="9"/>
  <c r="AK117" i="9" s="1"/>
  <c r="AL117" i="9" s="1"/>
  <c r="AJ118" i="9"/>
  <c r="AK118" i="9" s="1"/>
  <c r="AL118" i="9" s="1"/>
  <c r="AJ119" i="9"/>
  <c r="AK119" i="9" s="1"/>
  <c r="AL119" i="9" s="1"/>
  <c r="AJ120" i="9"/>
  <c r="AK120" i="9" s="1"/>
  <c r="AL120" i="9" s="1"/>
  <c r="AJ121" i="9"/>
  <c r="AK121" i="9" s="1"/>
  <c r="AL121" i="9" s="1"/>
  <c r="AJ122" i="9"/>
  <c r="AK122" i="9" s="1"/>
  <c r="AL122" i="9" s="1"/>
  <c r="AJ123" i="9"/>
  <c r="AK123" i="9" s="1"/>
  <c r="AL123" i="9" s="1"/>
  <c r="AJ124" i="9"/>
  <c r="AK124" i="9" s="1"/>
  <c r="AL124" i="9" s="1"/>
  <c r="AJ125" i="9"/>
  <c r="AK125" i="9" s="1"/>
  <c r="AL125" i="9" s="1"/>
  <c r="AJ126" i="9"/>
  <c r="AK126" i="9" s="1"/>
  <c r="AL126" i="9" s="1"/>
  <c r="AJ127" i="9"/>
  <c r="AK127" i="9" s="1"/>
  <c r="AL127" i="9" s="1"/>
  <c r="AJ128" i="9"/>
  <c r="AK128" i="9" s="1"/>
  <c r="AL128" i="9" s="1"/>
  <c r="AJ129" i="9"/>
  <c r="AK129" i="9" s="1"/>
  <c r="AL129" i="9" s="1"/>
  <c r="AJ130" i="9"/>
  <c r="AK130" i="9" s="1"/>
  <c r="AL130" i="9" s="1"/>
  <c r="AJ131" i="9"/>
  <c r="AK131" i="9" s="1"/>
  <c r="AL131" i="9" s="1"/>
  <c r="AJ132" i="9"/>
  <c r="AK132" i="9" s="1"/>
  <c r="AL132" i="9" s="1"/>
  <c r="AJ133" i="9"/>
  <c r="AK133" i="9" s="1"/>
  <c r="AL133" i="9" s="1"/>
  <c r="AJ134" i="9"/>
  <c r="AK134" i="9" s="1"/>
  <c r="AL134" i="9" s="1"/>
  <c r="AJ135" i="9"/>
  <c r="AK135" i="9" s="1"/>
  <c r="AL135" i="9" s="1"/>
  <c r="AJ136" i="9"/>
  <c r="AK136" i="9" s="1"/>
  <c r="AL136" i="9" s="1"/>
  <c r="AJ137" i="9"/>
  <c r="AK137" i="9" s="1"/>
  <c r="AL137" i="9" s="1"/>
  <c r="AJ138" i="9"/>
  <c r="AK138" i="9" s="1"/>
  <c r="AL138" i="9" s="1"/>
  <c r="AJ139" i="9"/>
  <c r="AK139" i="9" s="1"/>
  <c r="AL139" i="9" s="1"/>
  <c r="AJ140" i="9"/>
  <c r="AK140" i="9" s="1"/>
  <c r="AL140" i="9" s="1"/>
  <c r="AJ141" i="9"/>
  <c r="AK141" i="9" s="1"/>
  <c r="AL141" i="9" s="1"/>
  <c r="AJ142" i="9"/>
  <c r="AK142" i="9" s="1"/>
  <c r="AL142" i="9" s="1"/>
  <c r="AJ143" i="9"/>
  <c r="AK143" i="9" s="1"/>
  <c r="AL143" i="9" s="1"/>
  <c r="AJ144" i="9"/>
  <c r="AK144" i="9" s="1"/>
  <c r="AL144" i="9" s="1"/>
  <c r="AJ145" i="9"/>
  <c r="AK145" i="9" s="1"/>
  <c r="AL145" i="9" s="1"/>
  <c r="AJ146" i="9"/>
  <c r="AK146" i="9" s="1"/>
  <c r="AL146" i="9" s="1"/>
  <c r="AJ147" i="9"/>
  <c r="AK147" i="9" s="1"/>
  <c r="AL147" i="9" s="1"/>
  <c r="AJ148" i="9"/>
  <c r="AK148" i="9" s="1"/>
  <c r="AL148" i="9" s="1"/>
  <c r="AJ149" i="9"/>
  <c r="AK149" i="9" s="1"/>
  <c r="AL149" i="9" s="1"/>
  <c r="AJ150" i="9"/>
  <c r="AK150" i="9" s="1"/>
  <c r="AL150" i="9" s="1"/>
  <c r="AJ151" i="9"/>
  <c r="AK151" i="9" s="1"/>
  <c r="AL151" i="9" s="1"/>
  <c r="AJ153" i="9"/>
  <c r="AK153" i="9" s="1"/>
  <c r="AL153" i="9" s="1"/>
  <c r="AJ160" i="9"/>
  <c r="AK160" i="9" s="1"/>
  <c r="AL160" i="9" s="1"/>
  <c r="AJ16" i="9"/>
  <c r="AK16" i="9" s="1"/>
  <c r="AL16" i="9" s="1"/>
  <c r="AJ20" i="9"/>
  <c r="AK20" i="9" s="1"/>
  <c r="AL20" i="9" s="1"/>
  <c r="AJ25" i="9"/>
  <c r="AK25" i="9" s="1"/>
  <c r="AL25" i="9" s="1"/>
  <c r="AJ29" i="9"/>
  <c r="AK29" i="9" s="1"/>
  <c r="AL29" i="9" s="1"/>
  <c r="AJ33" i="9"/>
  <c r="AK33" i="9" s="1"/>
  <c r="AL33" i="9" s="1"/>
  <c r="AJ37" i="9"/>
  <c r="AK37" i="9" s="1"/>
  <c r="AL37" i="9" s="1"/>
  <c r="AJ41" i="9"/>
  <c r="AK41" i="9" s="1"/>
  <c r="AL41" i="9" s="1"/>
  <c r="AJ45" i="9"/>
  <c r="AK45" i="9" s="1"/>
  <c r="AL45" i="9" s="1"/>
  <c r="AJ49" i="9"/>
  <c r="AK49" i="9" s="1"/>
  <c r="AL49" i="9" s="1"/>
  <c r="AJ53" i="9"/>
  <c r="AK53" i="9" s="1"/>
  <c r="AL53" i="9" s="1"/>
  <c r="AJ57" i="9"/>
  <c r="AK57" i="9" s="1"/>
  <c r="AL57" i="9" s="1"/>
  <c r="AJ61" i="9"/>
  <c r="AK61" i="9" s="1"/>
  <c r="AL61" i="9" s="1"/>
  <c r="AJ81" i="9"/>
  <c r="AK81" i="9" s="1"/>
  <c r="AL81" i="9" s="1"/>
  <c r="AJ87" i="9"/>
  <c r="AK87" i="9" s="1"/>
  <c r="AL87" i="9" s="1"/>
  <c r="AJ94" i="9"/>
  <c r="AK94" i="9" s="1"/>
  <c r="AL94" i="9" s="1"/>
  <c r="AJ98" i="9"/>
  <c r="AK98" i="9" s="1"/>
  <c r="AL98" i="9" s="1"/>
  <c r="AJ102" i="9"/>
  <c r="AK102" i="9" s="1"/>
  <c r="AL102" i="9" s="1"/>
  <c r="AJ108" i="9"/>
  <c r="AK108" i="9" s="1"/>
  <c r="AL108" i="9" s="1"/>
  <c r="AJ152" i="9"/>
  <c r="AK152" i="9" s="1"/>
  <c r="AL152" i="9" s="1"/>
  <c r="AJ156" i="9"/>
  <c r="AK156" i="9" s="1"/>
  <c r="AL156" i="9" s="1"/>
  <c r="AJ159" i="9"/>
  <c r="AK159" i="9" s="1"/>
  <c r="AL159" i="9" s="1"/>
  <c r="AJ80" i="9"/>
  <c r="AK80" i="9" s="1"/>
  <c r="AL80" i="9" s="1"/>
  <c r="AJ83" i="9"/>
  <c r="AK83" i="9" s="1"/>
  <c r="AL83" i="9" s="1"/>
  <c r="AJ86" i="9"/>
  <c r="AK86" i="9" s="1"/>
  <c r="AL86" i="9" s="1"/>
  <c r="AJ90" i="9"/>
  <c r="AK90" i="9" s="1"/>
  <c r="AL90" i="9" s="1"/>
  <c r="AJ93" i="9"/>
  <c r="AK93" i="9" s="1"/>
  <c r="AL93" i="9" s="1"/>
  <c r="AJ97" i="9"/>
  <c r="AK97" i="9" s="1"/>
  <c r="AL97" i="9" s="1"/>
  <c r="AJ101" i="9"/>
  <c r="AK101" i="9" s="1"/>
  <c r="AL101" i="9" s="1"/>
  <c r="AJ107" i="9"/>
  <c r="AK107" i="9" s="1"/>
  <c r="AL107" i="9" s="1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D160" i="9"/>
  <c r="AK77" i="9" l="1"/>
  <c r="AL77" i="9" s="1"/>
  <c r="AK75" i="9"/>
  <c r="AL75" i="9" s="1"/>
  <c r="AK73" i="9"/>
  <c r="AL73" i="9" s="1"/>
  <c r="AK71" i="9"/>
  <c r="AL71" i="9" s="1"/>
  <c r="AK69" i="9"/>
  <c r="AL69" i="9" s="1"/>
  <c r="AK66" i="9"/>
  <c r="AL66" i="9" s="1"/>
  <c r="AK76" i="9"/>
  <c r="AL76" i="9" s="1"/>
  <c r="AK74" i="9"/>
  <c r="AL74" i="9" s="1"/>
  <c r="AK72" i="9"/>
  <c r="AL72" i="9" s="1"/>
  <c r="AK70" i="9"/>
  <c r="AL70" i="9" s="1"/>
  <c r="AK68" i="9"/>
  <c r="AL68" i="9" s="1"/>
  <c r="AK67" i="9"/>
  <c r="AL67" i="9" s="1"/>
  <c r="AK65" i="9"/>
  <c r="AL65" i="9" s="1"/>
  <c r="D170" i="10"/>
  <c r="D171" i="11"/>
  <c r="D172" i="11"/>
  <c r="B166" i="3"/>
  <c r="D168" i="10" l="1"/>
  <c r="AJ120" i="3" l="1"/>
  <c r="AJ64" i="3"/>
  <c r="AJ63" i="3"/>
  <c r="AJ62" i="3"/>
  <c r="AJ61" i="3"/>
  <c r="AJ54" i="3"/>
  <c r="AJ46" i="3"/>
  <c r="AJ45" i="3"/>
  <c r="AJ43" i="3"/>
  <c r="AJ34" i="3"/>
  <c r="AJ30" i="3"/>
  <c r="AJ29" i="3"/>
  <c r="AJ28" i="3"/>
  <c r="AJ23" i="3"/>
  <c r="AJ22" i="3"/>
  <c r="AI4" i="9" l="1"/>
  <c r="D161" i="9"/>
  <c r="C161" i="9"/>
  <c r="B161" i="9"/>
  <c r="A161" i="9"/>
  <c r="D159" i="9"/>
  <c r="C159" i="9"/>
  <c r="B159" i="9"/>
  <c r="A159" i="9"/>
  <c r="D158" i="9"/>
  <c r="C158" i="9"/>
  <c r="B158" i="9"/>
  <c r="A158" i="9"/>
  <c r="D157" i="9"/>
  <c r="C157" i="9"/>
  <c r="B157" i="9"/>
  <c r="A157" i="9"/>
  <c r="D156" i="9"/>
  <c r="C156" i="9"/>
  <c r="B156" i="9"/>
  <c r="A156" i="9"/>
  <c r="D155" i="9"/>
  <c r="C155" i="9"/>
  <c r="B155" i="9"/>
  <c r="A155" i="9"/>
  <c r="D154" i="9"/>
  <c r="C154" i="9"/>
  <c r="B154" i="9"/>
  <c r="A154" i="9"/>
  <c r="D153" i="9"/>
  <c r="C153" i="9"/>
  <c r="B153" i="9"/>
  <c r="A153" i="9"/>
  <c r="D152" i="9"/>
  <c r="C152" i="9"/>
  <c r="B152" i="9"/>
  <c r="A152" i="9"/>
  <c r="D151" i="9"/>
  <c r="C151" i="9"/>
  <c r="B151" i="9"/>
  <c r="A151" i="9"/>
  <c r="D150" i="9"/>
  <c r="C150" i="9"/>
  <c r="B150" i="9"/>
  <c r="A150" i="9"/>
  <c r="D149" i="9"/>
  <c r="C149" i="9"/>
  <c r="B149" i="9"/>
  <c r="A149" i="9"/>
  <c r="D148" i="9"/>
  <c r="C148" i="9"/>
  <c r="B148" i="9"/>
  <c r="A148" i="9"/>
  <c r="D147" i="9"/>
  <c r="C147" i="9"/>
  <c r="B147" i="9"/>
  <c r="A147" i="9"/>
  <c r="D146" i="9"/>
  <c r="C146" i="9"/>
  <c r="B146" i="9"/>
  <c r="A146" i="9"/>
  <c r="D145" i="9"/>
  <c r="C145" i="9"/>
  <c r="B145" i="9"/>
  <c r="A145" i="9"/>
  <c r="D144" i="9"/>
  <c r="C144" i="9"/>
  <c r="B144" i="9"/>
  <c r="A144" i="9"/>
  <c r="D143" i="9"/>
  <c r="C143" i="9"/>
  <c r="B143" i="9"/>
  <c r="A143" i="9"/>
  <c r="D142" i="9"/>
  <c r="C142" i="9"/>
  <c r="B142" i="9"/>
  <c r="A142" i="9"/>
  <c r="D141" i="9"/>
  <c r="C141" i="9"/>
  <c r="B141" i="9"/>
  <c r="A141" i="9"/>
  <c r="D140" i="9"/>
  <c r="C140" i="9"/>
  <c r="B140" i="9"/>
  <c r="A140" i="9"/>
  <c r="D139" i="9"/>
  <c r="C139" i="9"/>
  <c r="B139" i="9"/>
  <c r="A139" i="9"/>
  <c r="D138" i="9"/>
  <c r="C138" i="9"/>
  <c r="B138" i="9"/>
  <c r="A138" i="9"/>
  <c r="D137" i="9"/>
  <c r="C137" i="9"/>
  <c r="B137" i="9"/>
  <c r="A137" i="9"/>
  <c r="D136" i="9"/>
  <c r="C136" i="9"/>
  <c r="B136" i="9"/>
  <c r="A136" i="9"/>
  <c r="D135" i="9"/>
  <c r="C135" i="9"/>
  <c r="B135" i="9"/>
  <c r="A135" i="9"/>
  <c r="D134" i="9"/>
  <c r="C134" i="9"/>
  <c r="B134" i="9"/>
  <c r="A134" i="9"/>
  <c r="D133" i="9"/>
  <c r="C133" i="9"/>
  <c r="B133" i="9"/>
  <c r="A133" i="9"/>
  <c r="D132" i="9"/>
  <c r="C132" i="9"/>
  <c r="B132" i="9"/>
  <c r="A132" i="9"/>
  <c r="D131" i="9"/>
  <c r="C131" i="9"/>
  <c r="A131" i="9"/>
  <c r="D130" i="9"/>
  <c r="C130" i="9"/>
  <c r="B130" i="9"/>
  <c r="A130" i="9"/>
  <c r="D129" i="9"/>
  <c r="C129" i="9"/>
  <c r="B129" i="9"/>
  <c r="A129" i="9"/>
  <c r="D128" i="9"/>
  <c r="C128" i="9"/>
  <c r="B128" i="9"/>
  <c r="A128" i="9"/>
  <c r="D127" i="9"/>
  <c r="C127" i="9"/>
  <c r="B127" i="9"/>
  <c r="A127" i="9"/>
  <c r="D126" i="9"/>
  <c r="C126" i="9"/>
  <c r="B126" i="9"/>
  <c r="A126" i="9"/>
  <c r="D125" i="9"/>
  <c r="C125" i="9"/>
  <c r="B125" i="9"/>
  <c r="A125" i="9"/>
  <c r="D124" i="9"/>
  <c r="C124" i="9"/>
  <c r="B124" i="9"/>
  <c r="A124" i="9"/>
  <c r="D123" i="9"/>
  <c r="C123" i="9"/>
  <c r="B123" i="9"/>
  <c r="A123" i="9"/>
  <c r="D122" i="9"/>
  <c r="C122" i="9"/>
  <c r="B122" i="9"/>
  <c r="A122" i="9"/>
  <c r="D121" i="9"/>
  <c r="C121" i="9"/>
  <c r="B121" i="9"/>
  <c r="A121" i="9"/>
  <c r="D120" i="9"/>
  <c r="C120" i="9"/>
  <c r="B120" i="9"/>
  <c r="A120" i="9"/>
  <c r="D119" i="9"/>
  <c r="C119" i="9"/>
  <c r="B119" i="9"/>
  <c r="A119" i="9"/>
  <c r="D118" i="9"/>
  <c r="C118" i="9"/>
  <c r="B118" i="9"/>
  <c r="A118" i="9"/>
  <c r="D117" i="9"/>
  <c r="C117" i="9"/>
  <c r="B117" i="9"/>
  <c r="A117" i="9"/>
  <c r="D116" i="9"/>
  <c r="C116" i="9"/>
  <c r="B116" i="9"/>
  <c r="A116" i="9"/>
  <c r="D115" i="9"/>
  <c r="C115" i="9"/>
  <c r="B115" i="9"/>
  <c r="A115" i="9"/>
  <c r="D114" i="9"/>
  <c r="C114" i="9"/>
  <c r="B114" i="9"/>
  <c r="A114" i="9"/>
  <c r="D113" i="9"/>
  <c r="C113" i="9"/>
  <c r="B113" i="9"/>
  <c r="A113" i="9"/>
  <c r="D112" i="9"/>
  <c r="C112" i="9"/>
  <c r="B112" i="9"/>
  <c r="A112" i="9"/>
  <c r="D111" i="9"/>
  <c r="C111" i="9"/>
  <c r="B111" i="9"/>
  <c r="A111" i="9"/>
  <c r="D110" i="9"/>
  <c r="C110" i="9"/>
  <c r="B110" i="9"/>
  <c r="A110" i="9"/>
  <c r="D109" i="9"/>
  <c r="C109" i="9"/>
  <c r="B109" i="9"/>
  <c r="A109" i="9"/>
  <c r="D108" i="9"/>
  <c r="C108" i="9"/>
  <c r="B108" i="9"/>
  <c r="A108" i="9"/>
  <c r="D107" i="9"/>
  <c r="C107" i="9"/>
  <c r="B107" i="9"/>
  <c r="A107" i="9"/>
  <c r="D106" i="9"/>
  <c r="C106" i="9"/>
  <c r="B106" i="9"/>
  <c r="A106" i="9"/>
  <c r="D105" i="9"/>
  <c r="C105" i="9"/>
  <c r="B105" i="9"/>
  <c r="A105" i="9"/>
  <c r="D104" i="9"/>
  <c r="C104" i="9"/>
  <c r="B104" i="9"/>
  <c r="A104" i="9"/>
  <c r="D103" i="9"/>
  <c r="C103" i="9"/>
  <c r="B103" i="9"/>
  <c r="A103" i="9"/>
  <c r="D102" i="9"/>
  <c r="C102" i="9"/>
  <c r="B102" i="9"/>
  <c r="A102" i="9"/>
  <c r="D101" i="9"/>
  <c r="C101" i="9"/>
  <c r="B101" i="9"/>
  <c r="A101" i="9"/>
  <c r="D100" i="9"/>
  <c r="C100" i="9"/>
  <c r="B100" i="9"/>
  <c r="A100" i="9"/>
  <c r="D99" i="9"/>
  <c r="C99" i="9"/>
  <c r="B99" i="9"/>
  <c r="A99" i="9"/>
  <c r="D98" i="9"/>
  <c r="C98" i="9"/>
  <c r="B98" i="9"/>
  <c r="A98" i="9"/>
  <c r="D97" i="9"/>
  <c r="C97" i="9"/>
  <c r="B97" i="9"/>
  <c r="A97" i="9"/>
  <c r="D96" i="9"/>
  <c r="C96" i="9"/>
  <c r="B96" i="9"/>
  <c r="A96" i="9"/>
  <c r="D95" i="9"/>
  <c r="C95" i="9"/>
  <c r="B95" i="9"/>
  <c r="A95" i="9"/>
  <c r="D94" i="9"/>
  <c r="C94" i="9"/>
  <c r="B94" i="9"/>
  <c r="A94" i="9"/>
  <c r="D93" i="9"/>
  <c r="C93" i="9"/>
  <c r="B93" i="9"/>
  <c r="A93" i="9"/>
  <c r="D92" i="9"/>
  <c r="C92" i="9"/>
  <c r="B92" i="9"/>
  <c r="A92" i="9"/>
  <c r="D91" i="9"/>
  <c r="C91" i="9"/>
  <c r="B91" i="9"/>
  <c r="A91" i="9"/>
  <c r="D90" i="9"/>
  <c r="C90" i="9"/>
  <c r="B90" i="9"/>
  <c r="A90" i="9"/>
  <c r="D89" i="9"/>
  <c r="C89" i="9"/>
  <c r="B89" i="9"/>
  <c r="A89" i="9"/>
  <c r="D88" i="9"/>
  <c r="C88" i="9"/>
  <c r="B88" i="9"/>
  <c r="A88" i="9"/>
  <c r="D87" i="9"/>
  <c r="C87" i="9"/>
  <c r="B87" i="9"/>
  <c r="A87" i="9"/>
  <c r="D86" i="9"/>
  <c r="C86" i="9"/>
  <c r="B86" i="9"/>
  <c r="A86" i="9"/>
  <c r="D85" i="9"/>
  <c r="C85" i="9"/>
  <c r="B85" i="9"/>
  <c r="A85" i="9"/>
  <c r="D84" i="9"/>
  <c r="C84" i="9"/>
  <c r="B84" i="9"/>
  <c r="A84" i="9"/>
  <c r="D83" i="9"/>
  <c r="C83" i="9"/>
  <c r="B83" i="9"/>
  <c r="A83" i="9"/>
  <c r="D82" i="9"/>
  <c r="C82" i="9"/>
  <c r="B82" i="9"/>
  <c r="A82" i="9"/>
  <c r="D81" i="9"/>
  <c r="C81" i="9"/>
  <c r="B81" i="9"/>
  <c r="A81" i="9"/>
  <c r="D80" i="9"/>
  <c r="C80" i="9"/>
  <c r="B80" i="9"/>
  <c r="A80" i="9"/>
  <c r="D79" i="9"/>
  <c r="C79" i="9"/>
  <c r="B79" i="9"/>
  <c r="A79" i="9"/>
  <c r="D78" i="9"/>
  <c r="C78" i="9"/>
  <c r="B78" i="9"/>
  <c r="A78" i="9"/>
  <c r="D77" i="9"/>
  <c r="C77" i="9"/>
  <c r="B77" i="9"/>
  <c r="A77" i="9"/>
  <c r="D76" i="9"/>
  <c r="C76" i="9"/>
  <c r="B76" i="9"/>
  <c r="A76" i="9"/>
  <c r="D75" i="9"/>
  <c r="C75" i="9"/>
  <c r="B75" i="9"/>
  <c r="A75" i="9"/>
  <c r="D74" i="9"/>
  <c r="C74" i="9"/>
  <c r="B74" i="9"/>
  <c r="A74" i="9"/>
  <c r="D73" i="9"/>
  <c r="C73" i="9"/>
  <c r="B73" i="9"/>
  <c r="A73" i="9"/>
  <c r="D72" i="9"/>
  <c r="C72" i="9"/>
  <c r="B72" i="9"/>
  <c r="A72" i="9"/>
  <c r="D71" i="9"/>
  <c r="C71" i="9"/>
  <c r="B71" i="9"/>
  <c r="A71" i="9"/>
  <c r="D70" i="9"/>
  <c r="C70" i="9"/>
  <c r="B70" i="9"/>
  <c r="A70" i="9"/>
  <c r="D69" i="9"/>
  <c r="C69" i="9"/>
  <c r="B69" i="9"/>
  <c r="A69" i="9"/>
  <c r="D68" i="9"/>
  <c r="C68" i="9"/>
  <c r="B68" i="9"/>
  <c r="A68" i="9"/>
  <c r="D67" i="9"/>
  <c r="C67" i="9"/>
  <c r="D66" i="9"/>
  <c r="C66" i="9"/>
  <c r="D65" i="9"/>
  <c r="C65" i="9"/>
  <c r="D64" i="9"/>
  <c r="C64" i="9"/>
  <c r="D63" i="9"/>
  <c r="C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A58" i="9"/>
  <c r="D57" i="9"/>
  <c r="C57" i="9"/>
  <c r="B57" i="9"/>
  <c r="A57" i="9"/>
  <c r="D56" i="9"/>
  <c r="C56" i="9"/>
  <c r="B56" i="9"/>
  <c r="A56" i="9"/>
  <c r="D55" i="9"/>
  <c r="C55" i="9"/>
  <c r="B55" i="9"/>
  <c r="A55" i="9"/>
  <c r="D54" i="9"/>
  <c r="C54" i="9"/>
  <c r="B54" i="9"/>
  <c r="A54" i="9"/>
  <c r="D53" i="9"/>
  <c r="C53" i="9"/>
  <c r="B53" i="9"/>
  <c r="A53" i="9"/>
  <c r="D52" i="9"/>
  <c r="C52" i="9"/>
  <c r="B52" i="9"/>
  <c r="A52" i="9"/>
  <c r="D51" i="9"/>
  <c r="C51" i="9"/>
  <c r="B51" i="9"/>
  <c r="A51" i="9"/>
  <c r="D50" i="9"/>
  <c r="C50" i="9"/>
  <c r="B50" i="9"/>
  <c r="A50" i="9"/>
  <c r="D49" i="9"/>
  <c r="C49" i="9"/>
  <c r="B49" i="9"/>
  <c r="A49" i="9"/>
  <c r="D48" i="9"/>
  <c r="C48" i="9"/>
  <c r="B48" i="9"/>
  <c r="A48" i="9"/>
  <c r="D47" i="9"/>
  <c r="C47" i="9"/>
  <c r="B47" i="9"/>
  <c r="A47" i="9"/>
  <c r="D46" i="9"/>
  <c r="C46" i="9"/>
  <c r="B46" i="9"/>
  <c r="A46" i="9"/>
  <c r="D45" i="9"/>
  <c r="C45" i="9"/>
  <c r="B45" i="9"/>
  <c r="A45" i="9"/>
  <c r="D44" i="9"/>
  <c r="C44" i="9"/>
  <c r="B44" i="9"/>
  <c r="A44" i="9"/>
  <c r="D43" i="9"/>
  <c r="C43" i="9"/>
  <c r="B43" i="9"/>
  <c r="A43" i="9"/>
  <c r="D42" i="9"/>
  <c r="C42" i="9"/>
  <c r="B42" i="9"/>
  <c r="A42" i="9"/>
  <c r="D41" i="9"/>
  <c r="C41" i="9"/>
  <c r="B41" i="9"/>
  <c r="A41" i="9"/>
  <c r="D40" i="9"/>
  <c r="C40" i="9"/>
  <c r="B40" i="9"/>
  <c r="A40" i="9"/>
  <c r="D39" i="9"/>
  <c r="C39" i="9"/>
  <c r="B39" i="9"/>
  <c r="A39" i="9"/>
  <c r="D38" i="9"/>
  <c r="C38" i="9"/>
  <c r="B38" i="9"/>
  <c r="A38" i="9"/>
  <c r="D37" i="9"/>
  <c r="C37" i="9"/>
  <c r="B37" i="9"/>
  <c r="A37" i="9"/>
  <c r="D36" i="9"/>
  <c r="C36" i="9"/>
  <c r="B36" i="9"/>
  <c r="A36" i="9"/>
  <c r="D35" i="9"/>
  <c r="C35" i="9"/>
  <c r="B35" i="9"/>
  <c r="A35" i="9"/>
  <c r="D34" i="9"/>
  <c r="C34" i="9"/>
  <c r="B34" i="9"/>
  <c r="A34" i="9"/>
  <c r="D33" i="9"/>
  <c r="C33" i="9"/>
  <c r="B33" i="9"/>
  <c r="A33" i="9"/>
  <c r="D32" i="9"/>
  <c r="C32" i="9"/>
  <c r="B32" i="9"/>
  <c r="A32" i="9"/>
  <c r="D31" i="9"/>
  <c r="C31" i="9"/>
  <c r="B31" i="9"/>
  <c r="A31" i="9"/>
  <c r="D30" i="9"/>
  <c r="C30" i="9"/>
  <c r="B30" i="9"/>
  <c r="A30" i="9"/>
  <c r="D29" i="9"/>
  <c r="C29" i="9"/>
  <c r="B29" i="9"/>
  <c r="A29" i="9"/>
  <c r="D28" i="9"/>
  <c r="C28" i="9"/>
  <c r="B28" i="9"/>
  <c r="A28" i="9"/>
  <c r="D27" i="9"/>
  <c r="C27" i="9"/>
  <c r="B27" i="9"/>
  <c r="A27" i="9"/>
  <c r="D26" i="9"/>
  <c r="C26" i="9"/>
  <c r="B26" i="9"/>
  <c r="A26" i="9"/>
  <c r="D25" i="9"/>
  <c r="C25" i="9"/>
  <c r="B25" i="9"/>
  <c r="A25" i="9"/>
  <c r="D24" i="9"/>
  <c r="C24" i="9"/>
  <c r="B24" i="9"/>
  <c r="A24" i="9"/>
  <c r="D23" i="9"/>
  <c r="C23" i="9"/>
  <c r="B23" i="9"/>
  <c r="A23" i="9"/>
  <c r="D22" i="9"/>
  <c r="C22" i="9"/>
  <c r="B22" i="9"/>
  <c r="A22" i="9"/>
  <c r="D21" i="9"/>
  <c r="C21" i="9"/>
  <c r="B21" i="9"/>
  <c r="A21" i="9"/>
  <c r="D20" i="9"/>
  <c r="C20" i="9"/>
  <c r="B20" i="9"/>
  <c r="A20" i="9"/>
  <c r="D19" i="9"/>
  <c r="C19" i="9"/>
  <c r="B19" i="9"/>
  <c r="A19" i="9"/>
  <c r="D18" i="9"/>
  <c r="C18" i="9"/>
  <c r="B18" i="9"/>
  <c r="A18" i="9"/>
  <c r="D17" i="9"/>
  <c r="C17" i="9"/>
  <c r="B17" i="9"/>
  <c r="A17" i="9"/>
  <c r="D16" i="9"/>
  <c r="C16" i="9"/>
  <c r="B16" i="9"/>
  <c r="A16" i="9"/>
  <c r="D15" i="9"/>
  <c r="C15" i="9"/>
  <c r="B15" i="9"/>
  <c r="A15" i="9"/>
  <c r="D14" i="9"/>
  <c r="C14" i="9"/>
  <c r="B14" i="9"/>
  <c r="A14" i="9"/>
  <c r="D13" i="9"/>
  <c r="C13" i="9"/>
  <c r="B13" i="9"/>
  <c r="A13" i="9"/>
  <c r="H12" i="9"/>
  <c r="G12" i="9"/>
  <c r="F12" i="9"/>
  <c r="E12" i="9"/>
  <c r="D12" i="9"/>
  <c r="C12" i="9"/>
  <c r="B12" i="9"/>
  <c r="A12" i="9"/>
  <c r="H5" i="9"/>
  <c r="G5" i="9"/>
  <c r="F5" i="9"/>
  <c r="E5" i="9"/>
  <c r="D5" i="9"/>
  <c r="C5" i="9"/>
  <c r="B5" i="9"/>
  <c r="A5" i="9"/>
  <c r="B20" i="3" l="1"/>
  <c r="B21" i="3"/>
  <c r="B22" i="3"/>
  <c r="B23" i="3"/>
  <c r="A20" i="3"/>
  <c r="A21" i="3"/>
  <c r="A22" i="3"/>
  <c r="A23" i="3"/>
  <c r="Z29" i="11" l="1"/>
  <c r="Z22" i="11"/>
  <c r="Z54" i="11"/>
  <c r="Z23" i="11"/>
  <c r="Z34" i="11"/>
  <c r="Z124" i="11"/>
  <c r="Z62" i="11"/>
  <c r="Z30" i="11"/>
  <c r="Z63" i="11"/>
  <c r="Z46" i="11"/>
  <c r="Z61" i="11"/>
  <c r="Z43" i="11"/>
  <c r="Z64" i="11"/>
  <c r="Z28" i="11"/>
  <c r="Z45" i="11"/>
  <c r="B20" i="10"/>
  <c r="B21" i="10"/>
  <c r="B22" i="10"/>
  <c r="B23" i="10"/>
  <c r="A20" i="10"/>
  <c r="A21" i="10"/>
  <c r="A22" i="10"/>
  <c r="A23" i="10"/>
  <c r="B20" i="11"/>
  <c r="B21" i="11"/>
  <c r="A20" i="11"/>
  <c r="A21" i="11"/>
  <c r="B22" i="11"/>
  <c r="B23" i="11"/>
  <c r="A22" i="11"/>
  <c r="A23" i="11"/>
  <c r="I45" i="10" l="1"/>
  <c r="K45" i="10"/>
  <c r="J45" i="10"/>
  <c r="K43" i="10"/>
  <c r="J43" i="10"/>
  <c r="I43" i="10"/>
  <c r="J30" i="10"/>
  <c r="I30" i="10"/>
  <c r="K30" i="10"/>
  <c r="J62" i="10"/>
  <c r="I62" i="10"/>
  <c r="K62" i="10"/>
  <c r="K22" i="10"/>
  <c r="J22" i="10"/>
  <c r="I22" i="10"/>
  <c r="K123" i="10"/>
  <c r="J123" i="10"/>
  <c r="I123" i="10"/>
  <c r="I28" i="10"/>
  <c r="K28" i="10"/>
  <c r="J28" i="10"/>
  <c r="K64" i="10"/>
  <c r="I64" i="10"/>
  <c r="J64" i="10"/>
  <c r="I61" i="10"/>
  <c r="J61" i="10"/>
  <c r="K61" i="10"/>
  <c r="J46" i="10"/>
  <c r="I46" i="10"/>
  <c r="K46" i="10"/>
  <c r="K63" i="10"/>
  <c r="J63" i="10"/>
  <c r="I63" i="10"/>
  <c r="J34" i="10"/>
  <c r="I34" i="10"/>
  <c r="K34" i="10"/>
  <c r="K23" i="10"/>
  <c r="J23" i="10"/>
  <c r="I23" i="10"/>
  <c r="J54" i="10"/>
  <c r="I54" i="10"/>
  <c r="K54" i="10"/>
  <c r="J29" i="10"/>
  <c r="I29" i="10"/>
  <c r="K29" i="10"/>
  <c r="A166" i="3" l="1"/>
  <c r="D50" i="3" l="1"/>
  <c r="D150" i="3"/>
  <c r="D171" i="10" l="1"/>
  <c r="C171" i="10"/>
  <c r="B171" i="10"/>
  <c r="A171" i="10"/>
  <c r="D169" i="10"/>
  <c r="C169" i="10"/>
  <c r="B169" i="10"/>
  <c r="A169" i="10"/>
  <c r="C172" i="11"/>
  <c r="B172" i="11"/>
  <c r="A172" i="11"/>
  <c r="D170" i="11"/>
  <c r="C170" i="11"/>
  <c r="B170" i="11"/>
  <c r="A170" i="11"/>
  <c r="D168" i="3"/>
  <c r="C168" i="3"/>
  <c r="A168" i="3"/>
  <c r="D166" i="3"/>
  <c r="C166" i="3"/>
  <c r="D74" i="10" l="1"/>
  <c r="C74" i="10"/>
  <c r="D73" i="10"/>
  <c r="C73" i="10"/>
  <c r="D72" i="10"/>
  <c r="C72" i="10"/>
  <c r="D74" i="11"/>
  <c r="C74" i="11"/>
  <c r="D73" i="11"/>
  <c r="C73" i="11"/>
  <c r="D72" i="11"/>
  <c r="C72" i="11"/>
  <c r="O12" i="9" l="1"/>
  <c r="P12" i="9"/>
  <c r="Q12" i="9"/>
  <c r="M12" i="9"/>
  <c r="I12" i="9"/>
  <c r="J12" i="9"/>
  <c r="K12" i="9"/>
  <c r="L12" i="9" l="1"/>
  <c r="R12" i="9"/>
  <c r="AO12" i="9"/>
  <c r="I29" i="6"/>
  <c r="J2" i="6"/>
  <c r="K2" i="6" s="1"/>
  <c r="BG12" i="9" l="1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BH12" i="9" l="1"/>
  <c r="D59" i="3"/>
  <c r="I28" i="6" l="1"/>
  <c r="I27" i="6"/>
  <c r="I24" i="6"/>
  <c r="I23" i="6"/>
  <c r="I22" i="6"/>
  <c r="I21" i="6"/>
  <c r="I20" i="6"/>
  <c r="D133" i="3" l="1"/>
  <c r="H12" i="10" l="1"/>
  <c r="G12" i="10"/>
  <c r="F12" i="10"/>
  <c r="E12" i="10"/>
  <c r="D12" i="10"/>
  <c r="C12" i="10"/>
  <c r="B12" i="10"/>
  <c r="A12" i="10"/>
  <c r="H12" i="11"/>
  <c r="G12" i="11"/>
  <c r="F12" i="11"/>
  <c r="E12" i="11"/>
  <c r="D12" i="11"/>
  <c r="C12" i="11"/>
  <c r="B12" i="11"/>
  <c r="A12" i="11"/>
  <c r="H12" i="3"/>
  <c r="G12" i="3"/>
  <c r="F12" i="3"/>
  <c r="E12" i="3"/>
  <c r="D12" i="3"/>
  <c r="C12" i="3"/>
  <c r="B12" i="3"/>
  <c r="A12" i="3"/>
  <c r="C168" i="10"/>
  <c r="B168" i="10"/>
  <c r="A168" i="10"/>
  <c r="D167" i="10"/>
  <c r="C167" i="10"/>
  <c r="B167" i="10"/>
  <c r="A167" i="10"/>
  <c r="C166" i="10"/>
  <c r="B166" i="10"/>
  <c r="A166" i="10"/>
  <c r="C165" i="10"/>
  <c r="B165" i="10"/>
  <c r="A165" i="10"/>
  <c r="C164" i="10"/>
  <c r="B164" i="10"/>
  <c r="A164" i="10"/>
  <c r="C163" i="10"/>
  <c r="B163" i="10"/>
  <c r="A163" i="10"/>
  <c r="C162" i="10"/>
  <c r="B162" i="10"/>
  <c r="A162" i="10"/>
  <c r="C161" i="10"/>
  <c r="B161" i="10"/>
  <c r="A161" i="10"/>
  <c r="C160" i="10"/>
  <c r="B160" i="10"/>
  <c r="A160" i="10"/>
  <c r="C159" i="10"/>
  <c r="B159" i="10"/>
  <c r="A159" i="10"/>
  <c r="C158" i="10"/>
  <c r="B158" i="10"/>
  <c r="A158" i="10"/>
  <c r="C157" i="10"/>
  <c r="B157" i="10"/>
  <c r="A157" i="10"/>
  <c r="C156" i="10"/>
  <c r="B156" i="10"/>
  <c r="A156" i="10"/>
  <c r="C155" i="10"/>
  <c r="B155" i="10"/>
  <c r="A155" i="10"/>
  <c r="C154" i="10"/>
  <c r="B154" i="10"/>
  <c r="A154" i="10"/>
  <c r="C153" i="10"/>
  <c r="B153" i="10"/>
  <c r="A153" i="10"/>
  <c r="C152" i="10"/>
  <c r="B152" i="10"/>
  <c r="A152" i="10"/>
  <c r="C151" i="10"/>
  <c r="B151" i="10"/>
  <c r="A151" i="10"/>
  <c r="C150" i="10"/>
  <c r="B150" i="10"/>
  <c r="A150" i="10"/>
  <c r="C149" i="10"/>
  <c r="B149" i="10"/>
  <c r="A149" i="10"/>
  <c r="C148" i="10"/>
  <c r="B148" i="10"/>
  <c r="A148" i="10"/>
  <c r="C147" i="10"/>
  <c r="B147" i="10"/>
  <c r="A147" i="10"/>
  <c r="C146" i="10"/>
  <c r="B146" i="10"/>
  <c r="A146" i="10"/>
  <c r="C145" i="10"/>
  <c r="B145" i="10"/>
  <c r="A145" i="10"/>
  <c r="C144" i="10"/>
  <c r="B144" i="10"/>
  <c r="A144" i="10"/>
  <c r="C143" i="10"/>
  <c r="B143" i="10"/>
  <c r="A143" i="10"/>
  <c r="C142" i="10"/>
  <c r="B142" i="10"/>
  <c r="A142" i="10"/>
  <c r="C141" i="10"/>
  <c r="B141" i="10"/>
  <c r="A141" i="10"/>
  <c r="D140" i="10"/>
  <c r="C140" i="10"/>
  <c r="B140" i="10"/>
  <c r="A140" i="10"/>
  <c r="D139" i="10"/>
  <c r="C139" i="10"/>
  <c r="B139" i="10"/>
  <c r="A139" i="10"/>
  <c r="D138" i="10"/>
  <c r="C138" i="10"/>
  <c r="B138" i="10"/>
  <c r="A138" i="10"/>
  <c r="D137" i="10"/>
  <c r="C137" i="10"/>
  <c r="B137" i="10"/>
  <c r="A137" i="10"/>
  <c r="D136" i="10"/>
  <c r="C136" i="10"/>
  <c r="B136" i="10"/>
  <c r="A136" i="10"/>
  <c r="D135" i="10"/>
  <c r="C135" i="10"/>
  <c r="B135" i="10"/>
  <c r="A135" i="10"/>
  <c r="D134" i="10"/>
  <c r="C134" i="10"/>
  <c r="B134" i="10"/>
  <c r="A134" i="10"/>
  <c r="D133" i="10"/>
  <c r="C133" i="10"/>
  <c r="B133" i="10"/>
  <c r="A133" i="10"/>
  <c r="D132" i="10"/>
  <c r="C132" i="10"/>
  <c r="B132" i="10"/>
  <c r="A132" i="10"/>
  <c r="D131" i="10"/>
  <c r="C131" i="10"/>
  <c r="B131" i="10"/>
  <c r="A131" i="10"/>
  <c r="D130" i="10"/>
  <c r="C130" i="10"/>
  <c r="B130" i="10"/>
  <c r="A130" i="10"/>
  <c r="D129" i="10"/>
  <c r="C129" i="10"/>
  <c r="B129" i="10"/>
  <c r="A129" i="10"/>
  <c r="D128" i="10"/>
  <c r="C128" i="10"/>
  <c r="B128" i="10"/>
  <c r="A128" i="10"/>
  <c r="D127" i="10"/>
  <c r="C127" i="10"/>
  <c r="B127" i="10"/>
  <c r="A127" i="10"/>
  <c r="D126" i="10"/>
  <c r="C126" i="10"/>
  <c r="B126" i="10"/>
  <c r="A126" i="10"/>
  <c r="D125" i="10"/>
  <c r="C125" i="10"/>
  <c r="B125" i="10"/>
  <c r="A125" i="10"/>
  <c r="D124" i="10"/>
  <c r="C124" i="10"/>
  <c r="B124" i="10"/>
  <c r="A124" i="10"/>
  <c r="D123" i="10"/>
  <c r="C123" i="10"/>
  <c r="B123" i="10"/>
  <c r="A123" i="10"/>
  <c r="D122" i="10"/>
  <c r="C122" i="10"/>
  <c r="B122" i="10"/>
  <c r="A122" i="10"/>
  <c r="D121" i="10"/>
  <c r="C121" i="10"/>
  <c r="B121" i="10"/>
  <c r="A121" i="10"/>
  <c r="D120" i="10"/>
  <c r="A120" i="10"/>
  <c r="D119" i="10"/>
  <c r="A119" i="10"/>
  <c r="D118" i="10"/>
  <c r="C118" i="10"/>
  <c r="B118" i="10"/>
  <c r="A118" i="10"/>
  <c r="D117" i="10"/>
  <c r="C117" i="10"/>
  <c r="B117" i="10"/>
  <c r="A117" i="10"/>
  <c r="D116" i="10"/>
  <c r="C116" i="10"/>
  <c r="B116" i="10"/>
  <c r="A116" i="10"/>
  <c r="D115" i="10"/>
  <c r="C115" i="10"/>
  <c r="B115" i="10"/>
  <c r="A115" i="10"/>
  <c r="D114" i="10"/>
  <c r="C114" i="10"/>
  <c r="B114" i="10"/>
  <c r="A114" i="10"/>
  <c r="D113" i="10"/>
  <c r="C113" i="10"/>
  <c r="B113" i="10"/>
  <c r="A113" i="10"/>
  <c r="D112" i="10"/>
  <c r="C112" i="10"/>
  <c r="B112" i="10"/>
  <c r="A112" i="10"/>
  <c r="D111" i="10"/>
  <c r="C111" i="10"/>
  <c r="B111" i="10"/>
  <c r="A111" i="10"/>
  <c r="D110" i="10"/>
  <c r="C110" i="10"/>
  <c r="B110" i="10"/>
  <c r="A110" i="10"/>
  <c r="D109" i="10"/>
  <c r="C109" i="10"/>
  <c r="B109" i="10"/>
  <c r="A109" i="10"/>
  <c r="D108" i="10"/>
  <c r="C108" i="10"/>
  <c r="B108" i="10"/>
  <c r="A108" i="10"/>
  <c r="D107" i="10"/>
  <c r="C107" i="10"/>
  <c r="B107" i="10"/>
  <c r="A107" i="10"/>
  <c r="D106" i="10"/>
  <c r="C106" i="10"/>
  <c r="B106" i="10"/>
  <c r="A106" i="10"/>
  <c r="D105" i="10"/>
  <c r="C105" i="10"/>
  <c r="B105" i="10"/>
  <c r="A105" i="10"/>
  <c r="D104" i="10"/>
  <c r="C104" i="10"/>
  <c r="B104" i="10"/>
  <c r="A104" i="10"/>
  <c r="D103" i="10"/>
  <c r="C103" i="10"/>
  <c r="B103" i="10"/>
  <c r="A103" i="10"/>
  <c r="D102" i="10"/>
  <c r="C102" i="10"/>
  <c r="B102" i="10"/>
  <c r="A102" i="10"/>
  <c r="D101" i="10"/>
  <c r="C101" i="10"/>
  <c r="B101" i="10"/>
  <c r="A101" i="10"/>
  <c r="D100" i="10"/>
  <c r="C100" i="10"/>
  <c r="B100" i="10"/>
  <c r="A100" i="10"/>
  <c r="D99" i="10"/>
  <c r="C99" i="10"/>
  <c r="B99" i="10"/>
  <c r="A99" i="10"/>
  <c r="D98" i="10"/>
  <c r="C98" i="10"/>
  <c r="B98" i="10"/>
  <c r="A98" i="10"/>
  <c r="D97" i="10"/>
  <c r="C97" i="10"/>
  <c r="B97" i="10"/>
  <c r="A97" i="10"/>
  <c r="D96" i="10"/>
  <c r="C96" i="10"/>
  <c r="B96" i="10"/>
  <c r="A96" i="10"/>
  <c r="D95" i="10"/>
  <c r="C95" i="10"/>
  <c r="B95" i="10"/>
  <c r="A95" i="10"/>
  <c r="D94" i="10"/>
  <c r="C94" i="10"/>
  <c r="B94" i="10"/>
  <c r="A94" i="10"/>
  <c r="D93" i="10"/>
  <c r="C93" i="10"/>
  <c r="B93" i="10"/>
  <c r="A93" i="10"/>
  <c r="D92" i="10"/>
  <c r="C92" i="10"/>
  <c r="B92" i="10"/>
  <c r="A92" i="10"/>
  <c r="D91" i="10"/>
  <c r="C91" i="10"/>
  <c r="B91" i="10"/>
  <c r="A91" i="10"/>
  <c r="D90" i="10"/>
  <c r="C90" i="10"/>
  <c r="B90" i="10"/>
  <c r="A90" i="10"/>
  <c r="D89" i="10"/>
  <c r="C89" i="10"/>
  <c r="B89" i="10"/>
  <c r="A89" i="10"/>
  <c r="D88" i="10"/>
  <c r="C88" i="10"/>
  <c r="B88" i="10"/>
  <c r="A88" i="10"/>
  <c r="D87" i="10"/>
  <c r="C87" i="10"/>
  <c r="B87" i="10"/>
  <c r="A87" i="10"/>
  <c r="D86" i="10"/>
  <c r="C86" i="10"/>
  <c r="B86" i="10"/>
  <c r="A86" i="10"/>
  <c r="D85" i="10"/>
  <c r="C85" i="10"/>
  <c r="B85" i="10"/>
  <c r="A85" i="10"/>
  <c r="D84" i="10"/>
  <c r="C84" i="10"/>
  <c r="B84" i="10"/>
  <c r="A84" i="10"/>
  <c r="D83" i="10"/>
  <c r="C83" i="10"/>
  <c r="B83" i="10"/>
  <c r="A83" i="10"/>
  <c r="D82" i="10"/>
  <c r="C82" i="10"/>
  <c r="B82" i="10"/>
  <c r="A82" i="10"/>
  <c r="D81" i="10"/>
  <c r="C81" i="10"/>
  <c r="B81" i="10"/>
  <c r="A81" i="10"/>
  <c r="D80" i="10"/>
  <c r="C80" i="10"/>
  <c r="B80" i="10"/>
  <c r="A80" i="10"/>
  <c r="D79" i="10"/>
  <c r="C79" i="10"/>
  <c r="B79" i="10"/>
  <c r="A79" i="10"/>
  <c r="D78" i="10"/>
  <c r="C78" i="10"/>
  <c r="B78" i="10"/>
  <c r="A78" i="10"/>
  <c r="D77" i="10"/>
  <c r="C77" i="10"/>
  <c r="B77" i="10"/>
  <c r="A77" i="10"/>
  <c r="D76" i="10"/>
  <c r="C76" i="10"/>
  <c r="B76" i="10"/>
  <c r="A76" i="10"/>
  <c r="D75" i="10"/>
  <c r="C75" i="10"/>
  <c r="B75" i="10"/>
  <c r="A75" i="10"/>
  <c r="D71" i="10"/>
  <c r="C71" i="10"/>
  <c r="D70" i="10"/>
  <c r="C70" i="10"/>
  <c r="D69" i="10"/>
  <c r="C69" i="10"/>
  <c r="B69" i="10"/>
  <c r="D68" i="10"/>
  <c r="C68" i="10"/>
  <c r="B68" i="10"/>
  <c r="D67" i="10"/>
  <c r="C67" i="10"/>
  <c r="B67" i="10"/>
  <c r="D66" i="10"/>
  <c r="C66" i="10"/>
  <c r="B66" i="10"/>
  <c r="D65" i="10"/>
  <c r="C65" i="10"/>
  <c r="B65" i="10"/>
  <c r="A65" i="10"/>
  <c r="D64" i="10"/>
  <c r="C64" i="10"/>
  <c r="B64" i="10"/>
  <c r="A64" i="10"/>
  <c r="D63" i="10"/>
  <c r="C63" i="10"/>
  <c r="B63" i="10"/>
  <c r="A63" i="10"/>
  <c r="D62" i="10"/>
  <c r="C62" i="10"/>
  <c r="B62" i="10"/>
  <c r="A62" i="10"/>
  <c r="D61" i="10"/>
  <c r="C61" i="10"/>
  <c r="B61" i="10"/>
  <c r="A61" i="10"/>
  <c r="D60" i="10"/>
  <c r="C60" i="10"/>
  <c r="B60" i="10"/>
  <c r="A60" i="10"/>
  <c r="D59" i="10"/>
  <c r="C59" i="10"/>
  <c r="B59" i="10"/>
  <c r="A59" i="10"/>
  <c r="D58" i="10"/>
  <c r="C58" i="10"/>
  <c r="B58" i="10"/>
  <c r="A58" i="10"/>
  <c r="D57" i="10"/>
  <c r="C57" i="10"/>
  <c r="B57" i="10"/>
  <c r="A57" i="10"/>
  <c r="D56" i="10"/>
  <c r="C56" i="10"/>
  <c r="B56" i="10"/>
  <c r="A56" i="10"/>
  <c r="D55" i="10"/>
  <c r="C55" i="10"/>
  <c r="B55" i="10"/>
  <c r="A55" i="10"/>
  <c r="D54" i="10"/>
  <c r="C54" i="10"/>
  <c r="B54" i="10"/>
  <c r="A54" i="10"/>
  <c r="D53" i="10"/>
  <c r="C53" i="10"/>
  <c r="B53" i="10"/>
  <c r="A53" i="10"/>
  <c r="D52" i="10"/>
  <c r="C52" i="10"/>
  <c r="B52" i="10"/>
  <c r="A52" i="10"/>
  <c r="D51" i="10"/>
  <c r="C51" i="10"/>
  <c r="B51" i="10"/>
  <c r="A51" i="10"/>
  <c r="D50" i="10"/>
  <c r="C50" i="10"/>
  <c r="B50" i="10"/>
  <c r="A50" i="10"/>
  <c r="D49" i="10"/>
  <c r="C49" i="10"/>
  <c r="B49" i="10"/>
  <c r="A49" i="10"/>
  <c r="D48" i="10"/>
  <c r="C48" i="10"/>
  <c r="B48" i="10"/>
  <c r="A48" i="10"/>
  <c r="D47" i="10"/>
  <c r="C47" i="10"/>
  <c r="B47" i="10"/>
  <c r="A47" i="10"/>
  <c r="D46" i="10"/>
  <c r="C46" i="10"/>
  <c r="B46" i="10"/>
  <c r="A46" i="10"/>
  <c r="D45" i="10"/>
  <c r="C45" i="10"/>
  <c r="B45" i="10"/>
  <c r="A45" i="10"/>
  <c r="D44" i="10"/>
  <c r="C44" i="10"/>
  <c r="B44" i="10"/>
  <c r="A44" i="10"/>
  <c r="D43" i="10"/>
  <c r="C43" i="10"/>
  <c r="B43" i="10"/>
  <c r="A43" i="10"/>
  <c r="D42" i="10"/>
  <c r="C42" i="10"/>
  <c r="B42" i="10"/>
  <c r="A42" i="10"/>
  <c r="D41" i="10"/>
  <c r="C41" i="10"/>
  <c r="B41" i="10"/>
  <c r="A41" i="10"/>
  <c r="D40" i="10"/>
  <c r="C40" i="10"/>
  <c r="B40" i="10"/>
  <c r="A40" i="10"/>
  <c r="D39" i="10"/>
  <c r="C39" i="10"/>
  <c r="B39" i="10"/>
  <c r="A39" i="10"/>
  <c r="D38" i="10"/>
  <c r="C38" i="10"/>
  <c r="B38" i="10"/>
  <c r="A38" i="10"/>
  <c r="D37" i="10"/>
  <c r="C37" i="10"/>
  <c r="B37" i="10"/>
  <c r="A37" i="10"/>
  <c r="D36" i="10"/>
  <c r="C36" i="10"/>
  <c r="B36" i="10"/>
  <c r="A36" i="10"/>
  <c r="D35" i="10"/>
  <c r="C35" i="10"/>
  <c r="B35" i="10"/>
  <c r="A35" i="10"/>
  <c r="D34" i="10"/>
  <c r="C34" i="10"/>
  <c r="B34" i="10"/>
  <c r="A34" i="10"/>
  <c r="D33" i="10"/>
  <c r="C33" i="10"/>
  <c r="B33" i="10"/>
  <c r="A33" i="10"/>
  <c r="D32" i="10"/>
  <c r="C32" i="10"/>
  <c r="B32" i="10"/>
  <c r="A32" i="10"/>
  <c r="D31" i="10"/>
  <c r="C31" i="10"/>
  <c r="B31" i="10"/>
  <c r="A31" i="10"/>
  <c r="D30" i="10"/>
  <c r="C30" i="10"/>
  <c r="B30" i="10"/>
  <c r="A30" i="10"/>
  <c r="D29" i="10"/>
  <c r="C29" i="10"/>
  <c r="B29" i="10"/>
  <c r="A29" i="10"/>
  <c r="D28" i="10"/>
  <c r="C28" i="10"/>
  <c r="B28" i="10"/>
  <c r="A28" i="10"/>
  <c r="D27" i="10"/>
  <c r="C27" i="10"/>
  <c r="B27" i="10"/>
  <c r="A27" i="10"/>
  <c r="D26" i="10"/>
  <c r="C26" i="10"/>
  <c r="B26" i="10"/>
  <c r="A26" i="10"/>
  <c r="D25" i="10"/>
  <c r="C25" i="10"/>
  <c r="B25" i="10"/>
  <c r="A25" i="10"/>
  <c r="D24" i="10"/>
  <c r="C24" i="10"/>
  <c r="B24" i="10"/>
  <c r="A24" i="10"/>
  <c r="D23" i="10"/>
  <c r="C23" i="10"/>
  <c r="D22" i="10"/>
  <c r="C22" i="10"/>
  <c r="D21" i="10"/>
  <c r="C21" i="10"/>
  <c r="D20" i="10"/>
  <c r="C20" i="10"/>
  <c r="H19" i="10"/>
  <c r="G19" i="10"/>
  <c r="F19" i="10"/>
  <c r="E19" i="10"/>
  <c r="D19" i="10"/>
  <c r="C19" i="10"/>
  <c r="B19" i="10"/>
  <c r="A19" i="10"/>
  <c r="D169" i="11"/>
  <c r="C169" i="11"/>
  <c r="B169" i="11"/>
  <c r="A169" i="11"/>
  <c r="D168" i="11"/>
  <c r="C168" i="11"/>
  <c r="B168" i="11"/>
  <c r="A168" i="11"/>
  <c r="D167" i="11"/>
  <c r="C167" i="11"/>
  <c r="B167" i="11"/>
  <c r="A167" i="11"/>
  <c r="D166" i="11"/>
  <c r="C166" i="11"/>
  <c r="B166" i="11"/>
  <c r="A166" i="11"/>
  <c r="D165" i="11"/>
  <c r="C165" i="11"/>
  <c r="B165" i="11"/>
  <c r="A165" i="11"/>
  <c r="D164" i="11"/>
  <c r="C164" i="11"/>
  <c r="B164" i="11"/>
  <c r="A164" i="11"/>
  <c r="D163" i="11"/>
  <c r="C163" i="11"/>
  <c r="B163" i="11"/>
  <c r="A163" i="11"/>
  <c r="D162" i="11"/>
  <c r="C162" i="11"/>
  <c r="B162" i="11"/>
  <c r="A162" i="11"/>
  <c r="D161" i="11"/>
  <c r="C161" i="11"/>
  <c r="B161" i="11"/>
  <c r="A161" i="11"/>
  <c r="D160" i="11"/>
  <c r="C160" i="11"/>
  <c r="B160" i="11"/>
  <c r="A160" i="11"/>
  <c r="D159" i="11"/>
  <c r="C159" i="11"/>
  <c r="B159" i="11"/>
  <c r="A159" i="11"/>
  <c r="D158" i="11"/>
  <c r="C158" i="11"/>
  <c r="B158" i="11"/>
  <c r="A158" i="11"/>
  <c r="D157" i="11"/>
  <c r="C157" i="11"/>
  <c r="B157" i="11"/>
  <c r="A157" i="11"/>
  <c r="D156" i="11"/>
  <c r="C156" i="11"/>
  <c r="B156" i="11"/>
  <c r="A156" i="11"/>
  <c r="D155" i="11"/>
  <c r="C155" i="11"/>
  <c r="B155" i="11"/>
  <c r="A155" i="11"/>
  <c r="D154" i="11"/>
  <c r="C154" i="11"/>
  <c r="B154" i="11"/>
  <c r="A154" i="11"/>
  <c r="D153" i="11"/>
  <c r="C153" i="11"/>
  <c r="B153" i="11"/>
  <c r="A153" i="11"/>
  <c r="D152" i="11"/>
  <c r="C152" i="11"/>
  <c r="B152" i="11"/>
  <c r="A152" i="11"/>
  <c r="D151" i="11"/>
  <c r="C151" i="11"/>
  <c r="B151" i="11"/>
  <c r="A151" i="11"/>
  <c r="D150" i="11"/>
  <c r="C150" i="11"/>
  <c r="B150" i="11"/>
  <c r="A150" i="11"/>
  <c r="D149" i="11"/>
  <c r="C149" i="11"/>
  <c r="B149" i="11"/>
  <c r="A149" i="11"/>
  <c r="D148" i="11"/>
  <c r="C148" i="11"/>
  <c r="B148" i="11"/>
  <c r="A148" i="11"/>
  <c r="D147" i="11"/>
  <c r="C147" i="11"/>
  <c r="B147" i="11"/>
  <c r="A147" i="11"/>
  <c r="D146" i="11"/>
  <c r="C146" i="11"/>
  <c r="B146" i="11"/>
  <c r="A146" i="11"/>
  <c r="D145" i="11"/>
  <c r="C145" i="11"/>
  <c r="B145" i="11"/>
  <c r="A145" i="11"/>
  <c r="D144" i="11"/>
  <c r="C144" i="11"/>
  <c r="B144" i="11"/>
  <c r="A144" i="11"/>
  <c r="D143" i="11"/>
  <c r="C143" i="11"/>
  <c r="B143" i="11"/>
  <c r="A143" i="11"/>
  <c r="D142" i="11"/>
  <c r="C142" i="11"/>
  <c r="B142" i="11"/>
  <c r="A142" i="11"/>
  <c r="D141" i="11"/>
  <c r="C141" i="11"/>
  <c r="B141" i="11"/>
  <c r="A141" i="11"/>
  <c r="D140" i="11"/>
  <c r="C140" i="11"/>
  <c r="B140" i="11"/>
  <c r="A140" i="11"/>
  <c r="D139" i="11"/>
  <c r="C139" i="11"/>
  <c r="B139" i="11"/>
  <c r="A139" i="11"/>
  <c r="D138" i="11"/>
  <c r="C138" i="11"/>
  <c r="B138" i="11"/>
  <c r="A138" i="11"/>
  <c r="D137" i="11"/>
  <c r="C137" i="11"/>
  <c r="B137" i="11"/>
  <c r="A137" i="11"/>
  <c r="D136" i="11"/>
  <c r="C136" i="11"/>
  <c r="B136" i="11"/>
  <c r="A136" i="11"/>
  <c r="D135" i="11"/>
  <c r="C135" i="11"/>
  <c r="B135" i="11"/>
  <c r="A135" i="11"/>
  <c r="D134" i="11"/>
  <c r="C134" i="11"/>
  <c r="B134" i="11"/>
  <c r="A134" i="11"/>
  <c r="D133" i="11"/>
  <c r="C133" i="11"/>
  <c r="B133" i="11"/>
  <c r="A133" i="11"/>
  <c r="D132" i="11"/>
  <c r="C132" i="11"/>
  <c r="B132" i="11"/>
  <c r="A132" i="11"/>
  <c r="D131" i="11"/>
  <c r="C131" i="11"/>
  <c r="B131" i="11"/>
  <c r="A131" i="11"/>
  <c r="D130" i="11"/>
  <c r="C130" i="11"/>
  <c r="B130" i="11"/>
  <c r="A130" i="11"/>
  <c r="D129" i="11"/>
  <c r="C129" i="11"/>
  <c r="B129" i="11"/>
  <c r="A129" i="11"/>
  <c r="D128" i="11"/>
  <c r="C128" i="11"/>
  <c r="B128" i="11"/>
  <c r="A128" i="11"/>
  <c r="D127" i="11"/>
  <c r="C127" i="11"/>
  <c r="B127" i="11"/>
  <c r="A127" i="11"/>
  <c r="D126" i="11"/>
  <c r="C126" i="11"/>
  <c r="B126" i="11"/>
  <c r="A126" i="11"/>
  <c r="D125" i="11"/>
  <c r="C125" i="11"/>
  <c r="B125" i="11"/>
  <c r="A125" i="11"/>
  <c r="D124" i="11"/>
  <c r="C124" i="11"/>
  <c r="B124" i="11"/>
  <c r="A124" i="11"/>
  <c r="D123" i="11"/>
  <c r="C123" i="11"/>
  <c r="B123" i="11"/>
  <c r="A123" i="11"/>
  <c r="D122" i="11"/>
  <c r="C122" i="11"/>
  <c r="B122" i="11"/>
  <c r="A122" i="11"/>
  <c r="D121" i="11"/>
  <c r="A121" i="11"/>
  <c r="D120" i="11"/>
  <c r="A120" i="11"/>
  <c r="D118" i="11"/>
  <c r="C118" i="11"/>
  <c r="B118" i="11"/>
  <c r="A119" i="11"/>
  <c r="A118" i="11"/>
  <c r="D117" i="11"/>
  <c r="C117" i="11"/>
  <c r="B117" i="11"/>
  <c r="A117" i="11"/>
  <c r="D116" i="11"/>
  <c r="C116" i="11"/>
  <c r="B116" i="11"/>
  <c r="A116" i="11"/>
  <c r="D115" i="11"/>
  <c r="C115" i="11"/>
  <c r="B115" i="11"/>
  <c r="A115" i="11"/>
  <c r="D114" i="11"/>
  <c r="C114" i="11"/>
  <c r="B114" i="11"/>
  <c r="A114" i="11"/>
  <c r="D113" i="11"/>
  <c r="C113" i="11"/>
  <c r="B113" i="11"/>
  <c r="A113" i="11"/>
  <c r="D112" i="11"/>
  <c r="C112" i="11"/>
  <c r="B112" i="11"/>
  <c r="A112" i="11"/>
  <c r="D111" i="11"/>
  <c r="C111" i="11"/>
  <c r="B111" i="11"/>
  <c r="A111" i="11"/>
  <c r="D110" i="11"/>
  <c r="C110" i="11"/>
  <c r="B110" i="11"/>
  <c r="A110" i="11"/>
  <c r="D109" i="11"/>
  <c r="C109" i="11"/>
  <c r="B109" i="11"/>
  <c r="A109" i="11"/>
  <c r="D108" i="11"/>
  <c r="C108" i="11"/>
  <c r="B108" i="11"/>
  <c r="A108" i="11"/>
  <c r="D107" i="11"/>
  <c r="C107" i="11"/>
  <c r="B107" i="11"/>
  <c r="A107" i="11"/>
  <c r="D106" i="11"/>
  <c r="C106" i="11"/>
  <c r="B106" i="11"/>
  <c r="A106" i="11"/>
  <c r="D105" i="11"/>
  <c r="C105" i="11"/>
  <c r="B105" i="11"/>
  <c r="A105" i="11"/>
  <c r="D104" i="11"/>
  <c r="C104" i="11"/>
  <c r="B104" i="11"/>
  <c r="A104" i="11"/>
  <c r="D103" i="11"/>
  <c r="C103" i="11"/>
  <c r="B103" i="11"/>
  <c r="A103" i="11"/>
  <c r="D102" i="11"/>
  <c r="C102" i="11"/>
  <c r="B102" i="11"/>
  <c r="A102" i="11"/>
  <c r="D101" i="11"/>
  <c r="C101" i="11"/>
  <c r="B101" i="11"/>
  <c r="A101" i="11"/>
  <c r="D100" i="11"/>
  <c r="C100" i="11"/>
  <c r="B100" i="11"/>
  <c r="A100" i="11"/>
  <c r="D99" i="11"/>
  <c r="C99" i="11"/>
  <c r="B99" i="11"/>
  <c r="A99" i="11"/>
  <c r="D98" i="11"/>
  <c r="C98" i="11"/>
  <c r="B98" i="11"/>
  <c r="A98" i="11"/>
  <c r="D97" i="11"/>
  <c r="C97" i="11"/>
  <c r="B97" i="11"/>
  <c r="A97" i="11"/>
  <c r="D96" i="11"/>
  <c r="C96" i="11"/>
  <c r="B96" i="11"/>
  <c r="A96" i="11"/>
  <c r="D95" i="11"/>
  <c r="C95" i="11"/>
  <c r="B95" i="11"/>
  <c r="A95" i="11"/>
  <c r="D94" i="11"/>
  <c r="C94" i="11"/>
  <c r="B94" i="11"/>
  <c r="A94" i="11"/>
  <c r="D93" i="11"/>
  <c r="C93" i="11"/>
  <c r="B93" i="11"/>
  <c r="A93" i="11"/>
  <c r="D92" i="11"/>
  <c r="C92" i="11"/>
  <c r="B92" i="11"/>
  <c r="A92" i="11"/>
  <c r="D91" i="11"/>
  <c r="C91" i="11"/>
  <c r="B91" i="11"/>
  <c r="A91" i="11"/>
  <c r="D90" i="11"/>
  <c r="C90" i="11"/>
  <c r="B90" i="11"/>
  <c r="A90" i="11"/>
  <c r="D89" i="11"/>
  <c r="C89" i="11"/>
  <c r="B89" i="11"/>
  <c r="A89" i="11"/>
  <c r="D88" i="11"/>
  <c r="C88" i="11"/>
  <c r="B88" i="11"/>
  <c r="A88" i="11"/>
  <c r="D87" i="11"/>
  <c r="C87" i="11"/>
  <c r="B87" i="11"/>
  <c r="A87" i="11"/>
  <c r="D86" i="11"/>
  <c r="C86" i="11"/>
  <c r="B86" i="11"/>
  <c r="A86" i="11"/>
  <c r="D85" i="11"/>
  <c r="C85" i="11"/>
  <c r="B85" i="11"/>
  <c r="A85" i="11"/>
  <c r="D84" i="11"/>
  <c r="C84" i="11"/>
  <c r="B84" i="11"/>
  <c r="A84" i="11"/>
  <c r="D83" i="11"/>
  <c r="C83" i="11"/>
  <c r="B83" i="11"/>
  <c r="A83" i="11"/>
  <c r="D82" i="11"/>
  <c r="C82" i="11"/>
  <c r="B82" i="11"/>
  <c r="A82" i="11"/>
  <c r="D81" i="11"/>
  <c r="C81" i="11"/>
  <c r="B81" i="11"/>
  <c r="A81" i="11"/>
  <c r="D80" i="11"/>
  <c r="C80" i="11"/>
  <c r="B80" i="11"/>
  <c r="A80" i="11"/>
  <c r="D79" i="11"/>
  <c r="C79" i="11"/>
  <c r="B79" i="11"/>
  <c r="A79" i="11"/>
  <c r="D78" i="11"/>
  <c r="C78" i="11"/>
  <c r="B78" i="11"/>
  <c r="A78" i="11"/>
  <c r="D77" i="11"/>
  <c r="C77" i="11"/>
  <c r="B77" i="11"/>
  <c r="A77" i="11"/>
  <c r="D76" i="11"/>
  <c r="C76" i="11"/>
  <c r="B76" i="11"/>
  <c r="A76" i="11"/>
  <c r="D75" i="11"/>
  <c r="C75" i="11"/>
  <c r="B75" i="11"/>
  <c r="A75" i="11"/>
  <c r="D71" i="11"/>
  <c r="C71" i="11"/>
  <c r="D70" i="11"/>
  <c r="C70" i="11"/>
  <c r="D69" i="11"/>
  <c r="C69" i="11"/>
  <c r="B69" i="11"/>
  <c r="D68" i="11"/>
  <c r="C68" i="11"/>
  <c r="B68" i="11"/>
  <c r="D67" i="11"/>
  <c r="C67" i="11"/>
  <c r="B67" i="11"/>
  <c r="D66" i="11"/>
  <c r="C66" i="11"/>
  <c r="B66" i="11"/>
  <c r="D65" i="11"/>
  <c r="C65" i="11"/>
  <c r="B65" i="11"/>
  <c r="A65" i="11"/>
  <c r="D64" i="11"/>
  <c r="C64" i="11"/>
  <c r="B64" i="11"/>
  <c r="A64" i="11"/>
  <c r="D63" i="11"/>
  <c r="C63" i="11"/>
  <c r="B63" i="11"/>
  <c r="A63" i="11"/>
  <c r="D62" i="11"/>
  <c r="C62" i="11"/>
  <c r="B62" i="11"/>
  <c r="A62" i="11"/>
  <c r="D61" i="11"/>
  <c r="C61" i="11"/>
  <c r="B61" i="11"/>
  <c r="A61" i="11"/>
  <c r="D60" i="11"/>
  <c r="C60" i="11"/>
  <c r="B60" i="11"/>
  <c r="A60" i="11"/>
  <c r="D59" i="11"/>
  <c r="C59" i="11"/>
  <c r="B59" i="11"/>
  <c r="A59" i="11"/>
  <c r="D58" i="11"/>
  <c r="C58" i="11"/>
  <c r="B58" i="11"/>
  <c r="A58" i="11"/>
  <c r="D57" i="11"/>
  <c r="C57" i="11"/>
  <c r="B57" i="11"/>
  <c r="A57" i="11"/>
  <c r="D56" i="11"/>
  <c r="C56" i="11"/>
  <c r="B56" i="11"/>
  <c r="A56" i="11"/>
  <c r="D55" i="11"/>
  <c r="C55" i="11"/>
  <c r="B55" i="11"/>
  <c r="A55" i="11"/>
  <c r="D54" i="11"/>
  <c r="C54" i="11"/>
  <c r="B54" i="11"/>
  <c r="A54" i="11"/>
  <c r="D53" i="11"/>
  <c r="C53" i="11"/>
  <c r="B53" i="11"/>
  <c r="A53" i="11"/>
  <c r="D52" i="11"/>
  <c r="C52" i="11"/>
  <c r="B52" i="11"/>
  <c r="A52" i="11"/>
  <c r="D51" i="11"/>
  <c r="C51" i="11"/>
  <c r="B51" i="11"/>
  <c r="A51" i="11"/>
  <c r="D50" i="11"/>
  <c r="C50" i="11"/>
  <c r="B50" i="11"/>
  <c r="A50" i="11"/>
  <c r="D49" i="11"/>
  <c r="C49" i="11"/>
  <c r="B49" i="11"/>
  <c r="A49" i="11"/>
  <c r="D48" i="11"/>
  <c r="C48" i="11"/>
  <c r="B48" i="11"/>
  <c r="A48" i="11"/>
  <c r="D47" i="11"/>
  <c r="C47" i="11"/>
  <c r="B47" i="11"/>
  <c r="A47" i="11"/>
  <c r="D46" i="11"/>
  <c r="C46" i="11"/>
  <c r="B46" i="11"/>
  <c r="A46" i="11"/>
  <c r="D45" i="11"/>
  <c r="C45" i="11"/>
  <c r="B45" i="11"/>
  <c r="A45" i="11"/>
  <c r="D44" i="11"/>
  <c r="C44" i="11"/>
  <c r="B44" i="11"/>
  <c r="A44" i="11"/>
  <c r="D43" i="11"/>
  <c r="C43" i="11"/>
  <c r="B43" i="11"/>
  <c r="A43" i="11"/>
  <c r="D42" i="11"/>
  <c r="C42" i="11"/>
  <c r="B42" i="11"/>
  <c r="A42" i="11"/>
  <c r="D41" i="11"/>
  <c r="C41" i="11"/>
  <c r="B41" i="11"/>
  <c r="A41" i="11"/>
  <c r="D40" i="11"/>
  <c r="C40" i="11"/>
  <c r="B40" i="11"/>
  <c r="A40" i="11"/>
  <c r="D39" i="11"/>
  <c r="C39" i="11"/>
  <c r="B39" i="11"/>
  <c r="A39" i="11"/>
  <c r="D38" i="11"/>
  <c r="C38" i="11"/>
  <c r="B38" i="11"/>
  <c r="A38" i="11"/>
  <c r="D37" i="11"/>
  <c r="C37" i="11"/>
  <c r="B37" i="11"/>
  <c r="A37" i="11"/>
  <c r="D36" i="11"/>
  <c r="C36" i="11"/>
  <c r="B36" i="11"/>
  <c r="A36" i="11"/>
  <c r="D35" i="11"/>
  <c r="C35" i="11"/>
  <c r="B35" i="11"/>
  <c r="A35" i="11"/>
  <c r="D34" i="11"/>
  <c r="C34" i="11"/>
  <c r="B34" i="11"/>
  <c r="A34" i="11"/>
  <c r="D33" i="11"/>
  <c r="C33" i="11"/>
  <c r="B33" i="11"/>
  <c r="A33" i="11"/>
  <c r="D32" i="11"/>
  <c r="C32" i="11"/>
  <c r="B32" i="11"/>
  <c r="A32" i="11"/>
  <c r="D31" i="11"/>
  <c r="C31" i="11"/>
  <c r="B31" i="11"/>
  <c r="A31" i="11"/>
  <c r="D30" i="11"/>
  <c r="C30" i="11"/>
  <c r="B30" i="11"/>
  <c r="A30" i="11"/>
  <c r="D29" i="11"/>
  <c r="C29" i="11"/>
  <c r="B29" i="11"/>
  <c r="A29" i="11"/>
  <c r="D28" i="11"/>
  <c r="C28" i="11"/>
  <c r="B28" i="11"/>
  <c r="A28" i="11"/>
  <c r="D27" i="11"/>
  <c r="C27" i="11"/>
  <c r="B27" i="11"/>
  <c r="A27" i="11"/>
  <c r="D26" i="11"/>
  <c r="C26" i="11"/>
  <c r="B26" i="11"/>
  <c r="A26" i="11"/>
  <c r="D25" i="11"/>
  <c r="C25" i="11"/>
  <c r="B25" i="11"/>
  <c r="A25" i="11"/>
  <c r="D24" i="11"/>
  <c r="C24" i="11"/>
  <c r="B24" i="11"/>
  <c r="A24" i="11"/>
  <c r="D23" i="11"/>
  <c r="C23" i="11"/>
  <c r="D22" i="11"/>
  <c r="C22" i="11"/>
  <c r="D21" i="11"/>
  <c r="C21" i="11"/>
  <c r="D20" i="11"/>
  <c r="C20" i="11"/>
  <c r="H19" i="11"/>
  <c r="G19" i="11"/>
  <c r="F19" i="11"/>
  <c r="E19" i="11"/>
  <c r="D19" i="11"/>
  <c r="C19" i="11"/>
  <c r="B19" i="11"/>
  <c r="A19" i="11"/>
  <c r="D165" i="3"/>
  <c r="C165" i="3"/>
  <c r="B165" i="3"/>
  <c r="A165" i="3"/>
  <c r="D164" i="3"/>
  <c r="C164" i="3"/>
  <c r="B164" i="3"/>
  <c r="A164" i="3"/>
  <c r="D163" i="3"/>
  <c r="C163" i="3"/>
  <c r="B163" i="3"/>
  <c r="A163" i="3"/>
  <c r="D162" i="3"/>
  <c r="C162" i="3"/>
  <c r="B162" i="3"/>
  <c r="A162" i="3"/>
  <c r="D161" i="3"/>
  <c r="C161" i="3"/>
  <c r="B161" i="3"/>
  <c r="A161" i="3"/>
  <c r="D160" i="3"/>
  <c r="C160" i="3"/>
  <c r="B160" i="3"/>
  <c r="A160" i="3"/>
  <c r="D159" i="3"/>
  <c r="C159" i="3"/>
  <c r="B159" i="3"/>
  <c r="A159" i="3"/>
  <c r="D158" i="3"/>
  <c r="C158" i="3"/>
  <c r="B158" i="3"/>
  <c r="A158" i="3"/>
  <c r="D157" i="3"/>
  <c r="C157" i="3"/>
  <c r="B157" i="3"/>
  <c r="A157" i="3"/>
  <c r="D156" i="3"/>
  <c r="C156" i="3"/>
  <c r="B156" i="3"/>
  <c r="A156" i="3"/>
  <c r="D155" i="3"/>
  <c r="C155" i="3"/>
  <c r="B155" i="3"/>
  <c r="A155" i="3"/>
  <c r="D154" i="3"/>
  <c r="C154" i="3"/>
  <c r="B154" i="3"/>
  <c r="A154" i="3"/>
  <c r="D153" i="3"/>
  <c r="C153" i="3"/>
  <c r="B153" i="3"/>
  <c r="A153" i="3"/>
  <c r="D152" i="3"/>
  <c r="C152" i="3"/>
  <c r="B152" i="3"/>
  <c r="A152" i="3"/>
  <c r="D151" i="3"/>
  <c r="C151" i="3"/>
  <c r="B151" i="3"/>
  <c r="A151" i="3"/>
  <c r="C150" i="3"/>
  <c r="B150" i="3"/>
  <c r="A150" i="3"/>
  <c r="D149" i="3"/>
  <c r="C149" i="3"/>
  <c r="B149" i="3"/>
  <c r="A149" i="3"/>
  <c r="D148" i="3"/>
  <c r="C148" i="3"/>
  <c r="B148" i="3"/>
  <c r="A148" i="3"/>
  <c r="D147" i="3"/>
  <c r="C147" i="3"/>
  <c r="B147" i="3"/>
  <c r="A147" i="3"/>
  <c r="D146" i="3"/>
  <c r="C146" i="3"/>
  <c r="B146" i="3"/>
  <c r="A146" i="3"/>
  <c r="D145" i="3"/>
  <c r="C145" i="3"/>
  <c r="B145" i="3"/>
  <c r="A145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D141" i="3"/>
  <c r="C141" i="3"/>
  <c r="B141" i="3"/>
  <c r="A141" i="3"/>
  <c r="D140" i="3"/>
  <c r="C140" i="3"/>
  <c r="B140" i="3"/>
  <c r="A140" i="3"/>
  <c r="D139" i="3"/>
  <c r="C139" i="3"/>
  <c r="B139" i="3"/>
  <c r="A139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D22" i="3"/>
  <c r="C22" i="3"/>
  <c r="D21" i="3"/>
  <c r="C21" i="3"/>
  <c r="D20" i="3"/>
  <c r="C20" i="3"/>
  <c r="H19" i="3"/>
  <c r="G19" i="3"/>
  <c r="F19" i="3"/>
  <c r="E19" i="3"/>
  <c r="D19" i="3"/>
  <c r="C19" i="3"/>
  <c r="B19" i="3"/>
  <c r="A19" i="3"/>
  <c r="AI12" i="9" l="1"/>
  <c r="AH12" i="9"/>
  <c r="AD12" i="9"/>
  <c r="AB12" i="9"/>
  <c r="AA12" i="9"/>
  <c r="Z12" i="9"/>
  <c r="Y12" i="9"/>
  <c r="X12" i="9"/>
  <c r="W12" i="9"/>
  <c r="V12" i="9"/>
  <c r="U12" i="9"/>
  <c r="T12" i="9"/>
  <c r="J3" i="6" l="1"/>
  <c r="J4" i="6"/>
  <c r="J5" i="6"/>
  <c r="K5" i="6" s="1"/>
  <c r="P4" i="6"/>
  <c r="J6" i="6"/>
  <c r="K6" i="6" s="1"/>
  <c r="P5" i="6"/>
  <c r="J7" i="6"/>
  <c r="K7" i="6" s="1"/>
  <c r="P6" i="6"/>
  <c r="J8" i="6"/>
  <c r="K8" i="6" s="1"/>
  <c r="P7" i="6"/>
  <c r="J9" i="6"/>
  <c r="K9" i="6" s="1"/>
  <c r="J10" i="6"/>
  <c r="K10" i="6" s="1"/>
  <c r="J11" i="6"/>
  <c r="K11" i="6" s="1"/>
  <c r="V15" i="6"/>
  <c r="J12" i="6"/>
  <c r="K12" i="6" s="1"/>
  <c r="V16" i="6"/>
  <c r="J13" i="6"/>
  <c r="K13" i="6" s="1"/>
  <c r="J14" i="6"/>
  <c r="K14" i="6" s="1"/>
  <c r="J15" i="6"/>
  <c r="K15" i="6" s="1"/>
  <c r="J16" i="6"/>
  <c r="J17" i="6"/>
  <c r="K17" i="6" s="1"/>
  <c r="J18" i="6"/>
  <c r="K18" i="6" s="1"/>
  <c r="J19" i="6"/>
  <c r="K19" i="6" s="1"/>
  <c r="K4" i="6" l="1"/>
  <c r="N63" i="9"/>
  <c r="AJ70" i="3" s="1"/>
  <c r="N37" i="9"/>
  <c r="N68" i="9"/>
  <c r="N40" i="9"/>
  <c r="N111" i="9"/>
  <c r="S111" i="9" s="1"/>
  <c r="AM111" i="9" s="1"/>
  <c r="N130" i="9"/>
  <c r="S130" i="9" s="1"/>
  <c r="AM130" i="9" s="1"/>
  <c r="N146" i="9"/>
  <c r="S146" i="9" s="1"/>
  <c r="AM146" i="9" s="1"/>
  <c r="N26" i="9"/>
  <c r="S26" i="9" s="1"/>
  <c r="AM26" i="9" s="1"/>
  <c r="N127" i="9"/>
  <c r="S127" i="9" s="1"/>
  <c r="AM127" i="9" s="1"/>
  <c r="N143" i="9"/>
  <c r="S143" i="9" s="1"/>
  <c r="AM143" i="9" s="1"/>
  <c r="N155" i="9"/>
  <c r="S155" i="9" s="1"/>
  <c r="AM155" i="9" s="1"/>
  <c r="N158" i="9"/>
  <c r="S158" i="9" s="1"/>
  <c r="AM158" i="9" s="1"/>
  <c r="N31" i="9"/>
  <c r="S31" i="9" s="1"/>
  <c r="AM31" i="9" s="1"/>
  <c r="N51" i="9"/>
  <c r="S51" i="9" s="1"/>
  <c r="AM51" i="9" s="1"/>
  <c r="N59" i="9"/>
  <c r="N102" i="9"/>
  <c r="S102" i="9" s="1"/>
  <c r="AM102" i="9" s="1"/>
  <c r="N70" i="9"/>
  <c r="S70" i="9" s="1"/>
  <c r="AM70" i="9" s="1"/>
  <c r="N72" i="9"/>
  <c r="S72" i="9" s="1"/>
  <c r="AM72" i="9" s="1"/>
  <c r="N74" i="9"/>
  <c r="S74" i="9" s="1"/>
  <c r="AM74" i="9" s="1"/>
  <c r="N100" i="9"/>
  <c r="S100" i="9" s="1"/>
  <c r="AM100" i="9" s="1"/>
  <c r="N160" i="9"/>
  <c r="S160" i="9" s="1"/>
  <c r="AM160" i="9" s="1"/>
  <c r="N159" i="9"/>
  <c r="S159" i="9" s="1"/>
  <c r="AM159" i="9" s="1"/>
  <c r="N94" i="9"/>
  <c r="S94" i="9" s="1"/>
  <c r="AM94" i="9" s="1"/>
  <c r="N69" i="9"/>
  <c r="S69" i="9" s="1"/>
  <c r="AM69" i="9" s="1"/>
  <c r="N82" i="9"/>
  <c r="S82" i="9" s="1"/>
  <c r="AM82" i="9" s="1"/>
  <c r="N34" i="9"/>
  <c r="S34" i="9" s="1"/>
  <c r="AM34" i="9" s="1"/>
  <c r="N142" i="9"/>
  <c r="S142" i="9" s="1"/>
  <c r="AM142" i="9" s="1"/>
  <c r="N52" i="9"/>
  <c r="S52" i="9" s="1"/>
  <c r="AM52" i="9" s="1"/>
  <c r="N115" i="9"/>
  <c r="S115" i="9" s="1"/>
  <c r="AM115" i="9" s="1"/>
  <c r="N134" i="9"/>
  <c r="S134" i="9" s="1"/>
  <c r="AM134" i="9" s="1"/>
  <c r="N150" i="9"/>
  <c r="S150" i="9" s="1"/>
  <c r="AM150" i="9" s="1"/>
  <c r="N13" i="9"/>
  <c r="S13" i="9" s="1"/>
  <c r="AM13" i="9" s="1"/>
  <c r="N80" i="9"/>
  <c r="S80" i="9" s="1"/>
  <c r="AM80" i="9" s="1"/>
  <c r="N83" i="9"/>
  <c r="S83" i="9" s="1"/>
  <c r="AM83" i="9" s="1"/>
  <c r="N86" i="9"/>
  <c r="S86" i="9" s="1"/>
  <c r="AM86" i="9" s="1"/>
  <c r="N90" i="9"/>
  <c r="S90" i="9" s="1"/>
  <c r="AM90" i="9" s="1"/>
  <c r="N93" i="9"/>
  <c r="S93" i="9" s="1"/>
  <c r="AM93" i="9" s="1"/>
  <c r="N97" i="9"/>
  <c r="S97" i="9" s="1"/>
  <c r="AM97" i="9" s="1"/>
  <c r="N101" i="9"/>
  <c r="S101" i="9" s="1"/>
  <c r="AM101" i="9" s="1"/>
  <c r="N107" i="9"/>
  <c r="S107" i="9" s="1"/>
  <c r="AM107" i="9" s="1"/>
  <c r="N119" i="9"/>
  <c r="S119" i="9" s="1"/>
  <c r="AM119" i="9" s="1"/>
  <c r="N123" i="9"/>
  <c r="S123" i="9" s="1"/>
  <c r="AM123" i="9" s="1"/>
  <c r="N139" i="9"/>
  <c r="S139" i="9" s="1"/>
  <c r="AM139" i="9" s="1"/>
  <c r="N95" i="9"/>
  <c r="S95" i="9" s="1"/>
  <c r="AM95" i="9" s="1"/>
  <c r="N99" i="9"/>
  <c r="S99" i="9" s="1"/>
  <c r="AM99" i="9" s="1"/>
  <c r="N109" i="9"/>
  <c r="S109" i="9" s="1"/>
  <c r="AM109" i="9" s="1"/>
  <c r="N18" i="9"/>
  <c r="S18" i="9" s="1"/>
  <c r="AM18" i="9" s="1"/>
  <c r="N98" i="9"/>
  <c r="S98" i="9" s="1"/>
  <c r="AM98" i="9" s="1"/>
  <c r="N108" i="9"/>
  <c r="S108" i="9" s="1"/>
  <c r="AM108" i="9" s="1"/>
  <c r="N66" i="9"/>
  <c r="N85" i="9"/>
  <c r="S85" i="9" s="1"/>
  <c r="AM85" i="9" s="1"/>
  <c r="N96" i="9"/>
  <c r="S96" i="9" s="1"/>
  <c r="AM96" i="9" s="1"/>
  <c r="N110" i="9"/>
  <c r="S110" i="9" s="1"/>
  <c r="AM110" i="9" s="1"/>
  <c r="N156" i="9"/>
  <c r="S156" i="9" s="1"/>
  <c r="AM156" i="9" s="1"/>
  <c r="N71" i="9"/>
  <c r="S71" i="9" s="1"/>
  <c r="AM71" i="9" s="1"/>
  <c r="N106" i="9"/>
  <c r="S106" i="9" s="1"/>
  <c r="AM106" i="9" s="1"/>
  <c r="N62" i="9"/>
  <c r="N14" i="9"/>
  <c r="S14" i="9" s="1"/>
  <c r="AM14" i="9" s="1"/>
  <c r="N35" i="9"/>
  <c r="S35" i="9" s="1"/>
  <c r="AM35" i="9" s="1"/>
  <c r="N87" i="9"/>
  <c r="S87" i="9" s="1"/>
  <c r="AM87" i="9" s="1"/>
  <c r="N65" i="9"/>
  <c r="N118" i="9"/>
  <c r="S118" i="9" s="1"/>
  <c r="AM118" i="9" s="1"/>
  <c r="N122" i="9"/>
  <c r="S122" i="9" s="1"/>
  <c r="AM122" i="9" s="1"/>
  <c r="N138" i="9"/>
  <c r="S138" i="9" s="1"/>
  <c r="AM138" i="9" s="1"/>
  <c r="N41" i="9"/>
  <c r="S41" i="9" s="1"/>
  <c r="AM41" i="9" s="1"/>
  <c r="N45" i="9"/>
  <c r="S45" i="9" s="1"/>
  <c r="AM45" i="9" s="1"/>
  <c r="N49" i="9"/>
  <c r="S49" i="9" s="1"/>
  <c r="AM49" i="9" s="1"/>
  <c r="N53" i="9"/>
  <c r="S53" i="9" s="1"/>
  <c r="AM53" i="9" s="1"/>
  <c r="N28" i="9"/>
  <c r="S28" i="9" s="1"/>
  <c r="AM28" i="9" s="1"/>
  <c r="N32" i="9"/>
  <c r="S32" i="9" s="1"/>
  <c r="AM32" i="9" s="1"/>
  <c r="N60" i="9"/>
  <c r="N78" i="9"/>
  <c r="S78" i="9" s="1"/>
  <c r="AM78" i="9" s="1"/>
  <c r="N125" i="9"/>
  <c r="S125" i="9" s="1"/>
  <c r="AM125" i="9" s="1"/>
  <c r="N141" i="9"/>
  <c r="S141" i="9" s="1"/>
  <c r="AM141" i="9" s="1"/>
  <c r="N135" i="9"/>
  <c r="S135" i="9" s="1"/>
  <c r="AM135" i="9" s="1"/>
  <c r="N151" i="9"/>
  <c r="S151" i="9" s="1"/>
  <c r="AM151" i="9" s="1"/>
  <c r="N43" i="9"/>
  <c r="S43" i="9" s="1"/>
  <c r="AM43" i="9" s="1"/>
  <c r="N81" i="9"/>
  <c r="S81" i="9" s="1"/>
  <c r="AM81" i="9" s="1"/>
  <c r="N73" i="9"/>
  <c r="S73" i="9" s="1"/>
  <c r="AM73" i="9" s="1"/>
  <c r="N77" i="9"/>
  <c r="S77" i="9" s="1"/>
  <c r="AM77" i="9" s="1"/>
  <c r="N92" i="9"/>
  <c r="S92" i="9" s="1"/>
  <c r="AM92" i="9" s="1"/>
  <c r="N152" i="9"/>
  <c r="S152" i="9" s="1"/>
  <c r="AM152" i="9" s="1"/>
  <c r="N126" i="9"/>
  <c r="S126" i="9" s="1"/>
  <c r="AM126" i="9" s="1"/>
  <c r="N20" i="9"/>
  <c r="S20" i="9" s="1"/>
  <c r="AM20" i="9" s="1"/>
  <c r="N30" i="9"/>
  <c r="S30" i="9" s="1"/>
  <c r="AM30" i="9" s="1"/>
  <c r="N136" i="9"/>
  <c r="S136" i="9" s="1"/>
  <c r="AM136" i="9" s="1"/>
  <c r="N112" i="9"/>
  <c r="S112" i="9" s="1"/>
  <c r="AM112" i="9" s="1"/>
  <c r="N131" i="9"/>
  <c r="S131" i="9" s="1"/>
  <c r="AM131" i="9" s="1"/>
  <c r="N147" i="9"/>
  <c r="S147" i="9" s="1"/>
  <c r="AM147" i="9" s="1"/>
  <c r="N67" i="9"/>
  <c r="N89" i="9"/>
  <c r="S89" i="9" s="1"/>
  <c r="AM89" i="9" s="1"/>
  <c r="N104" i="9"/>
  <c r="S104" i="9" s="1"/>
  <c r="AM104" i="9" s="1"/>
  <c r="N153" i="9"/>
  <c r="S153" i="9" s="1"/>
  <c r="AM153" i="9" s="1"/>
  <c r="N132" i="9"/>
  <c r="S132" i="9" s="1"/>
  <c r="AM132" i="9" s="1"/>
  <c r="N48" i="9"/>
  <c r="S48" i="9" s="1"/>
  <c r="AM48" i="9" s="1"/>
  <c r="N133" i="9"/>
  <c r="S133" i="9" s="1"/>
  <c r="AM133" i="9" s="1"/>
  <c r="N25" i="9"/>
  <c r="S25" i="9" s="1"/>
  <c r="AM25" i="9" s="1"/>
  <c r="N121" i="9"/>
  <c r="S121" i="9" s="1"/>
  <c r="AM121" i="9" s="1"/>
  <c r="N124" i="9"/>
  <c r="S124" i="9" s="1"/>
  <c r="AM124" i="9" s="1"/>
  <c r="N79" i="9"/>
  <c r="S79" i="9" s="1"/>
  <c r="AM79" i="9" s="1"/>
  <c r="N64" i="9"/>
  <c r="N161" i="9"/>
  <c r="S161" i="9" s="1"/>
  <c r="AM161" i="9" s="1"/>
  <c r="N116" i="9"/>
  <c r="S116" i="9" s="1"/>
  <c r="AM116" i="9" s="1"/>
  <c r="N105" i="9"/>
  <c r="S105" i="9" s="1"/>
  <c r="AM105" i="9" s="1"/>
  <c r="N29" i="9"/>
  <c r="S29" i="9" s="1"/>
  <c r="AM29" i="9" s="1"/>
  <c r="N61" i="9"/>
  <c r="N19" i="9"/>
  <c r="S19" i="9" s="1"/>
  <c r="AM19" i="9" s="1"/>
  <c r="N114" i="9"/>
  <c r="S114" i="9" s="1"/>
  <c r="AM114" i="9" s="1"/>
  <c r="N24" i="9"/>
  <c r="S24" i="9" s="1"/>
  <c r="AM24" i="9" s="1"/>
  <c r="N144" i="9"/>
  <c r="S144" i="9" s="1"/>
  <c r="AM144" i="9" s="1"/>
  <c r="N148" i="9"/>
  <c r="S148" i="9" s="1"/>
  <c r="AM148" i="9" s="1"/>
  <c r="N149" i="9"/>
  <c r="S149" i="9" s="1"/>
  <c r="AM149" i="9" s="1"/>
  <c r="N103" i="9"/>
  <c r="S103" i="9" s="1"/>
  <c r="AM103" i="9" s="1"/>
  <c r="N42" i="9"/>
  <c r="S42" i="9" s="1"/>
  <c r="AM42" i="9" s="1"/>
  <c r="N33" i="9"/>
  <c r="S33" i="9" s="1"/>
  <c r="AM33" i="9" s="1"/>
  <c r="N46" i="9"/>
  <c r="S46" i="9" s="1"/>
  <c r="AM46" i="9" s="1"/>
  <c r="N75" i="9"/>
  <c r="S75" i="9" s="1"/>
  <c r="AM75" i="9" s="1"/>
  <c r="N157" i="9"/>
  <c r="S157" i="9" s="1"/>
  <c r="AM157" i="9" s="1"/>
  <c r="N117" i="9"/>
  <c r="S117" i="9" s="1"/>
  <c r="AM117" i="9" s="1"/>
  <c r="N17" i="9"/>
  <c r="S17" i="9" s="1"/>
  <c r="AM17" i="9" s="1"/>
  <c r="N120" i="9"/>
  <c r="S120" i="9" s="1"/>
  <c r="AM120" i="9" s="1"/>
  <c r="N76" i="9"/>
  <c r="S76" i="9" s="1"/>
  <c r="AM76" i="9" s="1"/>
  <c r="N91" i="9"/>
  <c r="S91" i="9" s="1"/>
  <c r="AM91" i="9" s="1"/>
  <c r="N145" i="9"/>
  <c r="S145" i="9" s="1"/>
  <c r="AM145" i="9" s="1"/>
  <c r="N154" i="9"/>
  <c r="S154" i="9" s="1"/>
  <c r="AM154" i="9" s="1"/>
  <c r="N50" i="9"/>
  <c r="S50" i="9" s="1"/>
  <c r="AM50" i="9" s="1"/>
  <c r="N58" i="9"/>
  <c r="N129" i="9"/>
  <c r="S129" i="9" s="1"/>
  <c r="AM129" i="9" s="1"/>
  <c r="N84" i="9"/>
  <c r="S84" i="9" s="1"/>
  <c r="AM84" i="9" s="1"/>
  <c r="N88" i="9"/>
  <c r="S88" i="9" s="1"/>
  <c r="AM88" i="9" s="1"/>
  <c r="N137" i="9"/>
  <c r="S137" i="9" s="1"/>
  <c r="AM137" i="9" s="1"/>
  <c r="N140" i="9"/>
  <c r="S140" i="9" s="1"/>
  <c r="AM140" i="9" s="1"/>
  <c r="N128" i="9"/>
  <c r="S128" i="9" s="1"/>
  <c r="AM128" i="9" s="1"/>
  <c r="N44" i="9"/>
  <c r="S44" i="9" s="1"/>
  <c r="AM44" i="9" s="1"/>
  <c r="AN23" i="3"/>
  <c r="AN54" i="3"/>
  <c r="AN22" i="3"/>
  <c r="AN29" i="3"/>
  <c r="AN45" i="3"/>
  <c r="AN28" i="3"/>
  <c r="AN64" i="3"/>
  <c r="AN43" i="3"/>
  <c r="AN61" i="3"/>
  <c r="AN46" i="3"/>
  <c r="AN63" i="3"/>
  <c r="AN30" i="3"/>
  <c r="AN62" i="3"/>
  <c r="AN120" i="3"/>
  <c r="AN34" i="3"/>
  <c r="Y124" i="11"/>
  <c r="Y22" i="11"/>
  <c r="Y29" i="11"/>
  <c r="Y54" i="11"/>
  <c r="Y23" i="11"/>
  <c r="Y34" i="11"/>
  <c r="Y63" i="11"/>
  <c r="Y46" i="11"/>
  <c r="Y61" i="11"/>
  <c r="Y64" i="11"/>
  <c r="Y28" i="11"/>
  <c r="Y45" i="11"/>
  <c r="Y62" i="11"/>
  <c r="Y30" i="11"/>
  <c r="Y43" i="11"/>
  <c r="N12" i="9"/>
  <c r="S12" i="9" s="1"/>
  <c r="K16" i="6"/>
  <c r="K28" i="6" s="1"/>
  <c r="J28" i="6"/>
  <c r="K3" i="6"/>
  <c r="J27" i="6"/>
  <c r="J23" i="6"/>
  <c r="J22" i="6"/>
  <c r="J24" i="6"/>
  <c r="J20" i="6"/>
  <c r="J26" i="6" s="1"/>
  <c r="J25" i="6"/>
  <c r="J21" i="6"/>
  <c r="AJ11" i="9"/>
  <c r="AK11" i="9" s="1"/>
  <c r="AD4" i="9"/>
  <c r="AJ167" i="3" l="1"/>
  <c r="S62" i="9"/>
  <c r="AJ69" i="3"/>
  <c r="S61" i="9"/>
  <c r="AJ68" i="3"/>
  <c r="S58" i="9"/>
  <c r="AJ65" i="3"/>
  <c r="S60" i="9"/>
  <c r="AJ67" i="3"/>
  <c r="S65" i="9"/>
  <c r="AJ72" i="3"/>
  <c r="S59" i="9"/>
  <c r="AJ66" i="3"/>
  <c r="S64" i="9"/>
  <c r="AJ71" i="3"/>
  <c r="S67" i="9"/>
  <c r="AJ74" i="3"/>
  <c r="S66" i="9"/>
  <c r="AJ73" i="3"/>
  <c r="AJ47" i="3"/>
  <c r="S40" i="9"/>
  <c r="AJ44" i="3"/>
  <c r="S37" i="9"/>
  <c r="S63" i="9"/>
  <c r="AN70" i="3" s="1"/>
  <c r="AJ75" i="3"/>
  <c r="S68" i="9"/>
  <c r="AN167" i="3"/>
  <c r="AJ140" i="3"/>
  <c r="AJ162" i="3"/>
  <c r="AJ84" i="3"/>
  <c r="AJ132" i="3"/>
  <c r="AJ109" i="3"/>
  <c r="AJ152" i="3"/>
  <c r="AJ99" i="3"/>
  <c r="AJ153" i="3"/>
  <c r="AJ137" i="3"/>
  <c r="AJ86" i="3"/>
  <c r="AJ32" i="3"/>
  <c r="AJ142" i="3"/>
  <c r="AJ49" i="3"/>
  <c r="AJ161" i="3"/>
  <c r="AJ103" i="3"/>
  <c r="AJ100" i="3"/>
  <c r="AJ98" i="3"/>
  <c r="AJ59" i="3"/>
  <c r="AJ164" i="3"/>
  <c r="AJ123" i="3"/>
  <c r="AJ93" i="3"/>
  <c r="AJ33" i="3"/>
  <c r="AJ78" i="3"/>
  <c r="AJ51" i="3"/>
  <c r="AJ135" i="3"/>
  <c r="AJ118" i="3"/>
  <c r="AJ35" i="3"/>
  <c r="AJ156" i="3"/>
  <c r="AJ106" i="3"/>
  <c r="AJ128" i="3"/>
  <c r="AJ105" i="3"/>
  <c r="AJ148" i="3"/>
  <c r="AJ166" i="3"/>
  <c r="AJ149" i="3"/>
  <c r="AJ133" i="3"/>
  <c r="AJ155" i="3"/>
  <c r="AJ97" i="3"/>
  <c r="AJ81" i="3"/>
  <c r="AJ27" i="3"/>
  <c r="AJ31" i="3"/>
  <c r="AJ38" i="3"/>
  <c r="AJ85" i="3"/>
  <c r="AJ94" i="3"/>
  <c r="AJ154" i="3"/>
  <c r="AJ79" i="3"/>
  <c r="AJ55" i="3"/>
  <c r="AJ107" i="3"/>
  <c r="AJ87" i="3"/>
  <c r="AJ150" i="3"/>
  <c r="AJ119" i="3"/>
  <c r="AJ60" i="3"/>
  <c r="AJ39" i="3"/>
  <c r="AJ108" i="3"/>
  <c r="AJ89" i="3"/>
  <c r="AJ24" i="3"/>
  <c r="AJ146" i="3"/>
  <c r="AJ57" i="3"/>
  <c r="AJ80" i="3"/>
  <c r="AJ144" i="3"/>
  <c r="AJ112" i="3"/>
  <c r="AJ163" i="3"/>
  <c r="AJ145" i="3"/>
  <c r="AJ129" i="3"/>
  <c r="AJ139" i="3"/>
  <c r="AJ90" i="3"/>
  <c r="AJ77" i="3"/>
  <c r="AJ160" i="3"/>
  <c r="AJ127" i="3"/>
  <c r="AJ102" i="3"/>
  <c r="AJ58" i="3"/>
  <c r="AJ26" i="3"/>
  <c r="AJ25" i="3"/>
  <c r="AJ143" i="3"/>
  <c r="AJ124" i="3"/>
  <c r="AJ138" i="3"/>
  <c r="AJ147" i="3"/>
  <c r="AJ20" i="3"/>
  <c r="AJ36" i="3"/>
  <c r="AJ134" i="3"/>
  <c r="AJ95" i="3"/>
  <c r="AJ56" i="3"/>
  <c r="AJ111" i="3"/>
  <c r="AJ125" i="3"/>
  <c r="AJ41" i="3"/>
  <c r="AJ130" i="3"/>
  <c r="AJ52" i="3"/>
  <c r="AJ115" i="3"/>
  <c r="AJ110" i="3"/>
  <c r="AJ165" i="3"/>
  <c r="AJ96" i="3"/>
  <c r="AJ136" i="3"/>
  <c r="AJ116" i="3"/>
  <c r="AJ76" i="3"/>
  <c r="AJ159" i="3"/>
  <c r="AJ157" i="3"/>
  <c r="AJ141" i="3"/>
  <c r="AJ113" i="3"/>
  <c r="AJ88" i="3"/>
  <c r="AJ40" i="3"/>
  <c r="AJ158" i="3"/>
  <c r="AJ83" i="3"/>
  <c r="AJ53" i="3"/>
  <c r="AJ42" i="3"/>
  <c r="AJ117" i="3"/>
  <c r="AJ121" i="3"/>
  <c r="AJ114" i="3"/>
  <c r="AJ21" i="3"/>
  <c r="AJ50" i="3"/>
  <c r="AJ131" i="3"/>
  <c r="AJ104" i="3"/>
  <c r="AJ92" i="3"/>
  <c r="AJ82" i="3"/>
  <c r="AJ168" i="3"/>
  <c r="AJ126" i="3"/>
  <c r="AJ151" i="3"/>
  <c r="AJ91" i="3"/>
  <c r="AJ122" i="3"/>
  <c r="AJ101" i="3"/>
  <c r="AJ37" i="3"/>
  <c r="AJ48" i="3"/>
  <c r="AN19" i="3"/>
  <c r="AJ19" i="3"/>
  <c r="K24" i="6"/>
  <c r="K20" i="6"/>
  <c r="K26" i="6" s="1"/>
  <c r="K22" i="6"/>
  <c r="K25" i="6"/>
  <c r="K21" i="6"/>
  <c r="K27" i="6"/>
  <c r="K23" i="6"/>
  <c r="AJ12" i="9"/>
  <c r="AM61" i="9" l="1"/>
  <c r="AN68" i="3"/>
  <c r="AM66" i="9"/>
  <c r="AN73" i="3"/>
  <c r="AM67" i="9"/>
  <c r="AN74" i="3"/>
  <c r="AM59" i="9"/>
  <c r="AN66" i="3"/>
  <c r="AM60" i="9"/>
  <c r="AN67" i="3"/>
  <c r="AM58" i="9"/>
  <c r="AN65" i="3"/>
  <c r="AM62" i="9"/>
  <c r="AN69" i="3"/>
  <c r="AM64" i="9"/>
  <c r="AN71" i="3"/>
  <c r="AM65" i="9"/>
  <c r="AN72" i="3"/>
  <c r="AM68" i="9"/>
  <c r="AN75" i="3"/>
  <c r="AM63" i="9"/>
  <c r="AM40" i="9"/>
  <c r="AN47" i="3"/>
  <c r="AM37" i="9"/>
  <c r="AN44" i="3"/>
  <c r="AN48" i="3"/>
  <c r="AN37" i="3"/>
  <c r="AN122" i="3"/>
  <c r="AN126" i="3"/>
  <c r="AN82" i="3"/>
  <c r="AN104" i="3"/>
  <c r="AN114" i="3"/>
  <c r="AN117" i="3"/>
  <c r="AN53" i="3"/>
  <c r="AN40" i="3"/>
  <c r="AN157" i="3"/>
  <c r="AN76" i="3"/>
  <c r="AN136" i="3"/>
  <c r="AN96" i="3"/>
  <c r="AN165" i="3"/>
  <c r="AN110" i="3"/>
  <c r="AN111" i="3"/>
  <c r="AN56" i="3"/>
  <c r="AN36" i="3"/>
  <c r="AN147" i="3"/>
  <c r="AN124" i="3"/>
  <c r="AN143" i="3"/>
  <c r="AN26" i="3"/>
  <c r="AN102" i="3"/>
  <c r="AN160" i="3"/>
  <c r="AN77" i="3"/>
  <c r="AN139" i="3"/>
  <c r="AN145" i="3"/>
  <c r="AN163" i="3"/>
  <c r="AN112" i="3"/>
  <c r="AN144" i="3"/>
  <c r="AN80" i="3"/>
  <c r="AN57" i="3"/>
  <c r="AN146" i="3"/>
  <c r="AN89" i="3"/>
  <c r="AN108" i="3"/>
  <c r="AN39" i="3"/>
  <c r="AN150" i="3"/>
  <c r="AN79" i="3"/>
  <c r="AN154" i="3"/>
  <c r="AN38" i="3"/>
  <c r="AN133" i="3"/>
  <c r="AN148" i="3"/>
  <c r="AN105" i="3"/>
  <c r="AN106" i="3"/>
  <c r="AN35" i="3"/>
  <c r="AN118" i="3"/>
  <c r="AN78" i="3"/>
  <c r="AN93" i="3"/>
  <c r="AN164" i="3"/>
  <c r="AN59" i="3"/>
  <c r="AN100" i="3"/>
  <c r="AN103" i="3"/>
  <c r="AN161" i="3"/>
  <c r="AN49" i="3"/>
  <c r="AN32" i="3"/>
  <c r="AN86" i="3"/>
  <c r="AN153" i="3"/>
  <c r="AN99" i="3"/>
  <c r="AN152" i="3"/>
  <c r="AN109" i="3"/>
  <c r="AN140" i="3"/>
  <c r="AN101" i="3"/>
  <c r="AN91" i="3"/>
  <c r="AN151" i="3"/>
  <c r="AN168" i="3"/>
  <c r="AN92" i="3"/>
  <c r="AN131" i="3"/>
  <c r="AN50" i="3"/>
  <c r="AN21" i="3"/>
  <c r="AN121" i="3"/>
  <c r="AN42" i="3"/>
  <c r="AN83" i="3"/>
  <c r="AN158" i="3"/>
  <c r="AN88" i="3"/>
  <c r="AN113" i="3"/>
  <c r="AN141" i="3"/>
  <c r="AN159" i="3"/>
  <c r="AN116" i="3"/>
  <c r="AN115" i="3"/>
  <c r="AN52" i="3"/>
  <c r="AN130" i="3"/>
  <c r="AN41" i="3"/>
  <c r="AN125" i="3"/>
  <c r="AN95" i="3"/>
  <c r="AN134" i="3"/>
  <c r="AN20" i="3"/>
  <c r="AN138" i="3"/>
  <c r="AN25" i="3"/>
  <c r="AN58" i="3"/>
  <c r="AN127" i="3"/>
  <c r="AN90" i="3"/>
  <c r="AN129" i="3"/>
  <c r="AN24" i="3"/>
  <c r="AN60" i="3"/>
  <c r="AN119" i="3"/>
  <c r="AN87" i="3"/>
  <c r="AN107" i="3"/>
  <c r="AN55" i="3"/>
  <c r="AN94" i="3"/>
  <c r="AN85" i="3"/>
  <c r="AN31" i="3"/>
  <c r="AN27" i="3"/>
  <c r="AN81" i="3"/>
  <c r="AN97" i="3"/>
  <c r="AN155" i="3"/>
  <c r="AN149" i="3"/>
  <c r="AN166" i="3"/>
  <c r="AN128" i="3"/>
  <c r="AN156" i="3"/>
  <c r="AN135" i="3"/>
  <c r="AN51" i="3"/>
  <c r="AN33" i="3"/>
  <c r="AN123" i="3"/>
  <c r="AN98" i="3"/>
  <c r="AN142" i="3"/>
  <c r="AN137" i="3"/>
  <c r="AN132" i="3"/>
  <c r="AN84" i="3"/>
  <c r="AN162" i="3"/>
  <c r="AK12" i="9"/>
  <c r="AL12" i="9" s="1"/>
  <c r="AM12" i="9" s="1"/>
  <c r="Z19" i="11" s="1"/>
  <c r="Z47" i="11" l="1"/>
  <c r="Y47" i="11"/>
  <c r="Z70" i="11"/>
  <c r="Y70" i="11"/>
  <c r="Z44" i="11"/>
  <c r="Y44" i="11"/>
  <c r="Z75" i="11"/>
  <c r="Y75" i="11"/>
  <c r="Y171" i="11"/>
  <c r="Z171" i="11"/>
  <c r="Z166" i="11"/>
  <c r="Y166" i="11"/>
  <c r="Z136" i="11"/>
  <c r="Y136" i="11"/>
  <c r="Y121" i="11"/>
  <c r="Z121" i="11"/>
  <c r="Z146" i="11"/>
  <c r="Y146" i="11"/>
  <c r="Z98" i="11"/>
  <c r="Y98" i="11"/>
  <c r="Y127" i="11"/>
  <c r="Z127" i="11"/>
  <c r="Z33" i="11"/>
  <c r="Y33" i="11"/>
  <c r="Y139" i="11"/>
  <c r="Z139" i="11"/>
  <c r="Y153" i="11"/>
  <c r="Z153" i="11"/>
  <c r="Z81" i="11"/>
  <c r="Y81" i="11"/>
  <c r="Y94" i="11"/>
  <c r="Z94" i="11"/>
  <c r="Z55" i="11"/>
  <c r="Y55" i="11"/>
  <c r="Y107" i="11"/>
  <c r="Z107" i="11"/>
  <c r="Z60" i="11"/>
  <c r="Y60" i="11"/>
  <c r="Z118" i="11"/>
  <c r="Y118" i="11"/>
  <c r="Z72" i="11"/>
  <c r="Y72" i="11"/>
  <c r="Y133" i="11"/>
  <c r="Z133" i="11"/>
  <c r="Z74" i="11"/>
  <c r="Y74" i="11"/>
  <c r="Z58" i="11"/>
  <c r="Y58" i="11"/>
  <c r="Z142" i="11"/>
  <c r="Y142" i="11"/>
  <c r="Z138" i="11"/>
  <c r="Y138" i="11"/>
  <c r="Z41" i="11"/>
  <c r="Y41" i="11"/>
  <c r="Z52" i="11"/>
  <c r="Y52" i="11"/>
  <c r="Y163" i="11"/>
  <c r="Z163" i="11"/>
  <c r="Y88" i="11"/>
  <c r="Z88" i="11"/>
  <c r="Z162" i="11"/>
  <c r="Y162" i="11"/>
  <c r="Z42" i="11"/>
  <c r="Y42" i="11"/>
  <c r="Z125" i="11"/>
  <c r="Y125" i="11"/>
  <c r="Y135" i="11"/>
  <c r="Z135" i="11"/>
  <c r="Y92" i="11"/>
  <c r="Z92" i="11"/>
  <c r="Y155" i="11"/>
  <c r="Z155" i="11"/>
  <c r="Z156" i="11"/>
  <c r="Y156" i="11"/>
  <c r="Y157" i="11"/>
  <c r="Z157" i="11"/>
  <c r="Y86" i="11"/>
  <c r="Z86" i="11"/>
  <c r="Y165" i="11"/>
  <c r="Z165" i="11"/>
  <c r="Z100" i="11"/>
  <c r="Y100" i="11"/>
  <c r="Z59" i="11"/>
  <c r="Y59" i="11"/>
  <c r="Z78" i="11"/>
  <c r="Y78" i="11"/>
  <c r="Z68" i="11"/>
  <c r="Y68" i="11"/>
  <c r="Y122" i="11"/>
  <c r="Z122" i="11"/>
  <c r="Y105" i="11"/>
  <c r="Z105" i="11"/>
  <c r="Y137" i="11"/>
  <c r="Z137" i="11"/>
  <c r="Z66" i="11"/>
  <c r="Y66" i="11"/>
  <c r="Z158" i="11"/>
  <c r="Y158" i="11"/>
  <c r="Z154" i="11"/>
  <c r="Y154" i="11"/>
  <c r="Z39" i="11"/>
  <c r="Y39" i="11"/>
  <c r="Y89" i="11"/>
  <c r="Z89" i="11"/>
  <c r="Z57" i="11"/>
  <c r="Y57" i="11"/>
  <c r="Z148" i="11"/>
  <c r="Y148" i="11"/>
  <c r="Y167" i="11"/>
  <c r="Z167" i="11"/>
  <c r="Y143" i="11"/>
  <c r="Z143" i="11"/>
  <c r="Z164" i="11"/>
  <c r="Y164" i="11"/>
  <c r="Z26" i="11"/>
  <c r="Y26" i="11"/>
  <c r="Z128" i="11"/>
  <c r="Y128" i="11"/>
  <c r="Y151" i="11"/>
  <c r="Z151" i="11"/>
  <c r="Z110" i="11"/>
  <c r="Y110" i="11"/>
  <c r="Z169" i="11"/>
  <c r="Y169" i="11"/>
  <c r="Z140" i="11"/>
  <c r="Y140" i="11"/>
  <c r="Y161" i="11"/>
  <c r="Z161" i="11"/>
  <c r="Z114" i="11"/>
  <c r="Y114" i="11"/>
  <c r="Z67" i="11"/>
  <c r="Y67" i="11"/>
  <c r="Y82" i="11"/>
  <c r="Z82" i="11"/>
  <c r="Z71" i="11"/>
  <c r="Y71" i="11"/>
  <c r="Y126" i="11"/>
  <c r="Z126" i="11"/>
  <c r="Y84" i="11"/>
  <c r="Z84" i="11"/>
  <c r="Y141" i="11"/>
  <c r="Z141" i="11"/>
  <c r="Z51" i="11"/>
  <c r="Y51" i="11"/>
  <c r="Z65" i="11"/>
  <c r="Y65" i="11"/>
  <c r="Z160" i="11"/>
  <c r="Y160" i="11"/>
  <c r="Z132" i="11"/>
  <c r="Y132" i="11"/>
  <c r="Y170" i="11"/>
  <c r="Z170" i="11"/>
  <c r="Y159" i="11"/>
  <c r="Z159" i="11"/>
  <c r="Z97" i="11"/>
  <c r="Y97" i="11"/>
  <c r="Z27" i="11"/>
  <c r="Y27" i="11"/>
  <c r="Z31" i="11"/>
  <c r="Y31" i="11"/>
  <c r="Z85" i="11"/>
  <c r="Y85" i="11"/>
  <c r="Z87" i="11"/>
  <c r="Y87" i="11"/>
  <c r="Z123" i="11"/>
  <c r="Y123" i="11"/>
  <c r="Z24" i="11"/>
  <c r="Y24" i="11"/>
  <c r="Y119" i="11"/>
  <c r="Z119" i="11"/>
  <c r="Z90" i="11"/>
  <c r="Y90" i="11"/>
  <c r="Y131" i="11"/>
  <c r="Z131" i="11"/>
  <c r="Z25" i="11"/>
  <c r="Y25" i="11"/>
  <c r="Z20" i="11"/>
  <c r="Y20" i="11"/>
  <c r="Z95" i="11"/>
  <c r="Y95" i="11"/>
  <c r="Y129" i="11"/>
  <c r="Z129" i="11"/>
  <c r="Z134" i="11"/>
  <c r="Y134" i="11"/>
  <c r="Y115" i="11"/>
  <c r="Z115" i="11"/>
  <c r="Z116" i="11"/>
  <c r="Y116" i="11"/>
  <c r="Y145" i="11"/>
  <c r="Z145" i="11"/>
  <c r="Y113" i="11"/>
  <c r="Z113" i="11"/>
  <c r="Z73" i="11"/>
  <c r="Y73" i="11"/>
  <c r="Z83" i="11"/>
  <c r="Y83" i="11"/>
  <c r="Z21" i="11"/>
  <c r="Y21" i="11"/>
  <c r="Z50" i="11"/>
  <c r="Y50" i="11"/>
  <c r="Z172" i="11"/>
  <c r="Y172" i="11"/>
  <c r="Z91" i="11"/>
  <c r="Y91" i="11"/>
  <c r="Y101" i="11"/>
  <c r="Z101" i="11"/>
  <c r="Z69" i="11"/>
  <c r="Y69" i="11"/>
  <c r="Z144" i="11"/>
  <c r="Y144" i="11"/>
  <c r="Z120" i="11"/>
  <c r="Y120" i="11"/>
  <c r="Y109" i="11"/>
  <c r="Z109" i="11"/>
  <c r="Y99" i="11"/>
  <c r="Z99" i="11"/>
  <c r="Z32" i="11"/>
  <c r="Y32" i="11"/>
  <c r="Z49" i="11"/>
  <c r="Y49" i="11"/>
  <c r="Y103" i="11"/>
  <c r="Z103" i="11"/>
  <c r="Y168" i="11"/>
  <c r="Z168" i="11"/>
  <c r="Z93" i="11"/>
  <c r="Y93" i="11"/>
  <c r="Z35" i="11"/>
  <c r="Y35" i="11"/>
  <c r="Z106" i="11"/>
  <c r="Y106" i="11"/>
  <c r="Z152" i="11"/>
  <c r="Y152" i="11"/>
  <c r="Z38" i="11"/>
  <c r="Y38" i="11"/>
  <c r="Z79" i="11"/>
  <c r="Y79" i="11"/>
  <c r="Z108" i="11"/>
  <c r="Y108" i="11"/>
  <c r="Z150" i="11"/>
  <c r="Y150" i="11"/>
  <c r="Z80" i="11"/>
  <c r="Y80" i="11"/>
  <c r="Z112" i="11"/>
  <c r="Y112" i="11"/>
  <c r="Y149" i="11"/>
  <c r="Z149" i="11"/>
  <c r="Z77" i="11"/>
  <c r="Y77" i="11"/>
  <c r="Z102" i="11"/>
  <c r="Y102" i="11"/>
  <c r="Y147" i="11"/>
  <c r="Z147" i="11"/>
  <c r="Z36" i="11"/>
  <c r="Y36" i="11"/>
  <c r="Z56" i="11"/>
  <c r="Y56" i="11"/>
  <c r="Y111" i="11"/>
  <c r="Z111" i="11"/>
  <c r="Y96" i="11"/>
  <c r="Z96" i="11"/>
  <c r="Z76" i="11"/>
  <c r="Y76" i="11"/>
  <c r="Z40" i="11"/>
  <c r="Y40" i="11"/>
  <c r="Z53" i="11"/>
  <c r="Y53" i="11"/>
  <c r="Y117" i="11"/>
  <c r="Z117" i="11"/>
  <c r="Z104" i="11"/>
  <c r="Y104" i="11"/>
  <c r="Z130" i="11"/>
  <c r="Y130" i="11"/>
  <c r="Z37" i="11"/>
  <c r="Y37" i="11"/>
  <c r="Z48" i="11"/>
  <c r="Y48" i="11"/>
  <c r="Y19" i="11"/>
  <c r="K75" i="10" l="1"/>
  <c r="I75" i="10"/>
  <c r="J75" i="10"/>
  <c r="K44" i="10"/>
  <c r="I44" i="10"/>
  <c r="J44" i="10"/>
  <c r="J47" i="10"/>
  <c r="I47" i="10"/>
  <c r="K47" i="10"/>
  <c r="J70" i="10"/>
  <c r="I70" i="10"/>
  <c r="K70" i="10"/>
  <c r="I170" i="10"/>
  <c r="J170" i="10"/>
  <c r="K170" i="10"/>
  <c r="I167" i="10"/>
  <c r="K167" i="10"/>
  <c r="J167" i="10"/>
  <c r="K103" i="10"/>
  <c r="J103" i="10"/>
  <c r="I103" i="10"/>
  <c r="I109" i="10"/>
  <c r="K109" i="10"/>
  <c r="J109" i="10"/>
  <c r="I144" i="10"/>
  <c r="J144" i="10"/>
  <c r="H144" i="10"/>
  <c r="I115" i="10"/>
  <c r="K115" i="10"/>
  <c r="J115" i="10"/>
  <c r="J169" i="10"/>
  <c r="K169" i="10"/>
  <c r="I169" i="10"/>
  <c r="K84" i="10"/>
  <c r="J84" i="10"/>
  <c r="I84" i="10"/>
  <c r="J125" i="10"/>
  <c r="K125" i="10"/>
  <c r="I125" i="10"/>
  <c r="H150" i="10"/>
  <c r="J150" i="10"/>
  <c r="I150" i="10"/>
  <c r="J142" i="10"/>
  <c r="I142" i="10"/>
  <c r="H142" i="10"/>
  <c r="J136" i="10"/>
  <c r="K136" i="10"/>
  <c r="I136" i="10"/>
  <c r="I164" i="10"/>
  <c r="H164" i="10"/>
  <c r="J164" i="10"/>
  <c r="K86" i="10"/>
  <c r="I86" i="10"/>
  <c r="J86" i="10"/>
  <c r="I156" i="10"/>
  <c r="J156" i="10"/>
  <c r="H156" i="10"/>
  <c r="J154" i="10"/>
  <c r="I154" i="10"/>
  <c r="H154" i="10"/>
  <c r="K92" i="10"/>
  <c r="J92" i="10"/>
  <c r="I92" i="10"/>
  <c r="I88" i="10"/>
  <c r="K88" i="10"/>
  <c r="J88" i="10"/>
  <c r="I162" i="10"/>
  <c r="J162" i="10"/>
  <c r="H162" i="10"/>
  <c r="K107" i="10"/>
  <c r="J107" i="10"/>
  <c r="I107" i="10"/>
  <c r="I94" i="10"/>
  <c r="K94" i="10"/>
  <c r="J94" i="10"/>
  <c r="J126" i="10"/>
  <c r="I126" i="10"/>
  <c r="K126" i="10"/>
  <c r="K48" i="10"/>
  <c r="J48" i="10"/>
  <c r="I48" i="10"/>
  <c r="I37" i="10"/>
  <c r="K37" i="10"/>
  <c r="J37" i="10"/>
  <c r="J104" i="10"/>
  <c r="I104" i="10"/>
  <c r="K104" i="10"/>
  <c r="I53" i="10"/>
  <c r="K53" i="10"/>
  <c r="J53" i="10"/>
  <c r="K76" i="10"/>
  <c r="I76" i="10"/>
  <c r="J76" i="10"/>
  <c r="K56" i="10"/>
  <c r="I56" i="10"/>
  <c r="J56" i="10"/>
  <c r="J102" i="10"/>
  <c r="K102" i="10"/>
  <c r="I102" i="10"/>
  <c r="I108" i="10"/>
  <c r="K108" i="10"/>
  <c r="J108" i="10"/>
  <c r="K35" i="10"/>
  <c r="J35" i="10"/>
  <c r="I35" i="10"/>
  <c r="K32" i="10"/>
  <c r="J32" i="10"/>
  <c r="I32" i="10"/>
  <c r="I69" i="10"/>
  <c r="J69" i="10"/>
  <c r="K69" i="10"/>
  <c r="J91" i="10"/>
  <c r="I91" i="10"/>
  <c r="K91" i="10"/>
  <c r="K171" i="10"/>
  <c r="J171" i="10"/>
  <c r="I171" i="10"/>
  <c r="J50" i="10"/>
  <c r="I50" i="10"/>
  <c r="K50" i="10"/>
  <c r="K73" i="10"/>
  <c r="J73" i="10"/>
  <c r="I73" i="10"/>
  <c r="K133" i="10"/>
  <c r="J133" i="10"/>
  <c r="I133" i="10"/>
  <c r="I20" i="10"/>
  <c r="K20" i="10"/>
  <c r="J20" i="10"/>
  <c r="J25" i="10"/>
  <c r="I25" i="10"/>
  <c r="K25" i="10"/>
  <c r="J90" i="10"/>
  <c r="I90" i="10"/>
  <c r="K90" i="10"/>
  <c r="I24" i="10"/>
  <c r="J24" i="10"/>
  <c r="K24" i="10"/>
  <c r="K87" i="10"/>
  <c r="J87" i="10"/>
  <c r="I87" i="10"/>
  <c r="K31" i="10"/>
  <c r="J31" i="10"/>
  <c r="I31" i="10"/>
  <c r="K97" i="10"/>
  <c r="J97" i="10"/>
  <c r="I97" i="10"/>
  <c r="H159" i="10"/>
  <c r="J159" i="10"/>
  <c r="I159" i="10"/>
  <c r="K51" i="10"/>
  <c r="J51" i="10"/>
  <c r="I51" i="10"/>
  <c r="K71" i="10"/>
  <c r="J71" i="10"/>
  <c r="I71" i="10"/>
  <c r="K114" i="10"/>
  <c r="J114" i="10"/>
  <c r="I114" i="10"/>
  <c r="I139" i="10"/>
  <c r="J139" i="10"/>
  <c r="K139" i="10"/>
  <c r="J110" i="10"/>
  <c r="K110" i="10"/>
  <c r="I110" i="10"/>
  <c r="I127" i="10"/>
  <c r="K127" i="10"/>
  <c r="J127" i="10"/>
  <c r="J163" i="10"/>
  <c r="I163" i="10"/>
  <c r="H163" i="10"/>
  <c r="H147" i="10"/>
  <c r="J147" i="10"/>
  <c r="I147" i="10"/>
  <c r="I57" i="10"/>
  <c r="K57" i="10"/>
  <c r="J57" i="10"/>
  <c r="J153" i="10"/>
  <c r="I153" i="10"/>
  <c r="H153" i="10"/>
  <c r="I78" i="10"/>
  <c r="K78" i="10"/>
  <c r="J78" i="10"/>
  <c r="K59" i="10"/>
  <c r="J59" i="10"/>
  <c r="I59" i="10"/>
  <c r="J42" i="10"/>
  <c r="I42" i="10"/>
  <c r="K42" i="10"/>
  <c r="I41" i="10"/>
  <c r="J41" i="10"/>
  <c r="K41" i="10"/>
  <c r="J141" i="10"/>
  <c r="H141" i="10"/>
  <c r="I141" i="10"/>
  <c r="J58" i="10"/>
  <c r="I58" i="10"/>
  <c r="K58" i="10"/>
  <c r="K60" i="10"/>
  <c r="J60" i="10"/>
  <c r="I60" i="10"/>
  <c r="J145" i="10"/>
  <c r="I145" i="10"/>
  <c r="H145" i="10"/>
  <c r="H165" i="10"/>
  <c r="J165" i="10"/>
  <c r="I165" i="10"/>
  <c r="K117" i="10"/>
  <c r="J117" i="10"/>
  <c r="I117" i="10"/>
  <c r="K96" i="10"/>
  <c r="J96" i="10"/>
  <c r="I96" i="10"/>
  <c r="K111" i="10"/>
  <c r="J111" i="10"/>
  <c r="I111" i="10"/>
  <c r="I146" i="10"/>
  <c r="H146" i="10"/>
  <c r="J146" i="10"/>
  <c r="I148" i="10"/>
  <c r="H148" i="10"/>
  <c r="J148" i="10"/>
  <c r="K99" i="10"/>
  <c r="I99" i="10"/>
  <c r="J99" i="10"/>
  <c r="I101" i="10"/>
  <c r="K101" i="10"/>
  <c r="J101" i="10"/>
  <c r="K113" i="10"/>
  <c r="I113" i="10"/>
  <c r="J113" i="10"/>
  <c r="J128" i="10"/>
  <c r="I128" i="10"/>
  <c r="K128" i="10"/>
  <c r="I130" i="10"/>
  <c r="K130" i="10"/>
  <c r="J130" i="10"/>
  <c r="J158" i="10"/>
  <c r="I158" i="10"/>
  <c r="H158" i="10"/>
  <c r="J140" i="10"/>
  <c r="K140" i="10"/>
  <c r="I140" i="10"/>
  <c r="I82" i="10"/>
  <c r="K82" i="10"/>
  <c r="J82" i="10"/>
  <c r="I160" i="10"/>
  <c r="J160" i="10"/>
  <c r="H160" i="10"/>
  <c r="I166" i="10"/>
  <c r="H166" i="10"/>
  <c r="J166" i="10"/>
  <c r="K89" i="10"/>
  <c r="J89" i="10"/>
  <c r="I89" i="10"/>
  <c r="I105" i="10"/>
  <c r="K105" i="10"/>
  <c r="J105" i="10"/>
  <c r="J121" i="10"/>
  <c r="K121" i="10"/>
  <c r="I121" i="10"/>
  <c r="I134" i="10"/>
  <c r="K134" i="10"/>
  <c r="J134" i="10"/>
  <c r="J132" i="10"/>
  <c r="I132" i="10"/>
  <c r="K132" i="10"/>
  <c r="I152" i="10"/>
  <c r="J152" i="10"/>
  <c r="H152" i="10"/>
  <c r="K138" i="10"/>
  <c r="J138" i="10"/>
  <c r="I138" i="10"/>
  <c r="K129" i="10"/>
  <c r="J129" i="10"/>
  <c r="I129" i="10"/>
  <c r="K40" i="10"/>
  <c r="J40" i="10"/>
  <c r="I40" i="10"/>
  <c r="K36" i="10"/>
  <c r="I36" i="10"/>
  <c r="J36" i="10"/>
  <c r="K77" i="10"/>
  <c r="J77" i="10"/>
  <c r="I77" i="10"/>
  <c r="J112" i="10"/>
  <c r="K112" i="10"/>
  <c r="I112" i="10"/>
  <c r="K80" i="10"/>
  <c r="J80" i="10"/>
  <c r="I80" i="10"/>
  <c r="J149" i="10"/>
  <c r="I149" i="10"/>
  <c r="H149" i="10"/>
  <c r="J79" i="10"/>
  <c r="K79" i="10"/>
  <c r="I79" i="10"/>
  <c r="J38" i="10"/>
  <c r="I38" i="10"/>
  <c r="K38" i="10"/>
  <c r="H151" i="10"/>
  <c r="J151" i="10"/>
  <c r="I151" i="10"/>
  <c r="J106" i="10"/>
  <c r="I106" i="10"/>
  <c r="K106" i="10"/>
  <c r="I93" i="10"/>
  <c r="K93" i="10"/>
  <c r="J93" i="10"/>
  <c r="I49" i="10"/>
  <c r="J49" i="10"/>
  <c r="K49" i="10"/>
  <c r="H143" i="10"/>
  <c r="J143" i="10"/>
  <c r="I143" i="10"/>
  <c r="J21" i="10"/>
  <c r="I21" i="10"/>
  <c r="K21" i="10"/>
  <c r="J83" i="10"/>
  <c r="I83" i="10"/>
  <c r="K83" i="10"/>
  <c r="J116" i="10"/>
  <c r="K116" i="10"/>
  <c r="I116" i="10"/>
  <c r="J95" i="10"/>
  <c r="K95" i="10"/>
  <c r="I95" i="10"/>
  <c r="K122" i="10"/>
  <c r="I122" i="10"/>
  <c r="J122" i="10"/>
  <c r="J85" i="10"/>
  <c r="K85" i="10"/>
  <c r="I85" i="10"/>
  <c r="K27" i="10"/>
  <c r="I27" i="10"/>
  <c r="J27" i="10"/>
  <c r="I131" i="10"/>
  <c r="K131" i="10"/>
  <c r="J131" i="10"/>
  <c r="I65" i="10"/>
  <c r="K65" i="10"/>
  <c r="J65" i="10"/>
  <c r="K67" i="10"/>
  <c r="J67" i="10"/>
  <c r="I67" i="10"/>
  <c r="I168" i="10"/>
  <c r="K168" i="10"/>
  <c r="J168" i="10"/>
  <c r="K26" i="10"/>
  <c r="J26" i="10"/>
  <c r="I26" i="10"/>
  <c r="K39" i="10"/>
  <c r="J39" i="10"/>
  <c r="I39" i="10"/>
  <c r="J157" i="10"/>
  <c r="H157" i="10"/>
  <c r="I157" i="10"/>
  <c r="J66" i="10"/>
  <c r="I66" i="10"/>
  <c r="K66" i="10"/>
  <c r="K68" i="10"/>
  <c r="J68" i="10"/>
  <c r="I68" i="10"/>
  <c r="K100" i="10"/>
  <c r="J100" i="10"/>
  <c r="I100" i="10"/>
  <c r="H155" i="10"/>
  <c r="I155" i="10"/>
  <c r="J155" i="10"/>
  <c r="I124" i="10"/>
  <c r="K124" i="10"/>
  <c r="J124" i="10"/>
  <c r="J161" i="10"/>
  <c r="I161" i="10"/>
  <c r="H161" i="10"/>
  <c r="K52" i="10"/>
  <c r="I52" i="10"/>
  <c r="J52" i="10"/>
  <c r="K137" i="10"/>
  <c r="J137" i="10"/>
  <c r="I137" i="10"/>
  <c r="I74" i="10"/>
  <c r="J74" i="10"/>
  <c r="K74" i="10"/>
  <c r="K72" i="10"/>
  <c r="J72" i="10"/>
  <c r="I72" i="10"/>
  <c r="K55" i="10"/>
  <c r="J55" i="10"/>
  <c r="I55" i="10"/>
  <c r="J81" i="10"/>
  <c r="I81" i="10"/>
  <c r="K81" i="10"/>
  <c r="I33" i="10"/>
  <c r="J33" i="10"/>
  <c r="K33" i="10"/>
  <c r="J98" i="10"/>
  <c r="K98" i="10"/>
  <c r="I98" i="10"/>
  <c r="I135" i="10"/>
  <c r="K135" i="10"/>
  <c r="J135" i="10"/>
  <c r="K19" i="10"/>
  <c r="I19" i="10"/>
  <c r="J19" i="10"/>
</calcChain>
</file>

<file path=xl/sharedStrings.xml><?xml version="1.0" encoding="utf-8"?>
<sst xmlns="http://schemas.openxmlformats.org/spreadsheetml/2006/main" count="1156" uniqueCount="418">
  <si>
    <t>Danno di Immagine</t>
  </si>
  <si>
    <t>Modello di gestione  ai sensi del D.Lgs.231/01</t>
  </si>
  <si>
    <t>Codice Etico</t>
  </si>
  <si>
    <t>Codice Sanzionatorio</t>
  </si>
  <si>
    <t xml:space="preserve">Sistema Integrato Controlli Interni </t>
  </si>
  <si>
    <t>Internal Audit</t>
  </si>
  <si>
    <t>Organismo di Vigilanza</t>
  </si>
  <si>
    <t>Controllo Strategico</t>
  </si>
  <si>
    <t>Controllo di Gestione</t>
  </si>
  <si>
    <t>Ulteriori</t>
  </si>
  <si>
    <t xml:space="preserve">Specifiche </t>
  </si>
  <si>
    <t>RISCHIO NETTO</t>
  </si>
  <si>
    <t>RISCHIO LORDO</t>
  </si>
  <si>
    <t xml:space="preserve">Contesto Interno </t>
  </si>
  <si>
    <t>Modello di Governace ed Organizzativo</t>
  </si>
  <si>
    <t>Contesto Esterno</t>
  </si>
  <si>
    <t>Trasparenza (Accesso Civico e Accesso Generalizzato)</t>
  </si>
  <si>
    <t>Controllo Analogo</t>
  </si>
  <si>
    <t>Colonne di input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</si>
  <si>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</si>
  <si>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</si>
  <si>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</si>
  <si>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</si>
  <si>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</si>
  <si>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</si>
  <si>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</si>
  <si>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</si>
  <si>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</si>
  <si>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</si>
  <si>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</si>
  <si>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</si>
  <si>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</si>
  <si>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</si>
  <si>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</si>
  <si>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>Reati ambientali</t>
  </si>
  <si>
    <t>Macroreato</t>
  </si>
  <si>
    <t>Peso</t>
  </si>
  <si>
    <t>BASSO</t>
  </si>
  <si>
    <t>MEDIO-BASSO</t>
  </si>
  <si>
    <t>MEDIO-ALTO</t>
  </si>
  <si>
    <t>MEDIO</t>
  </si>
  <si>
    <t>ALTO</t>
  </si>
  <si>
    <t>PROBABILITA'</t>
  </si>
  <si>
    <t xml:space="preserve">Comportamenti individuali delle Risorse umane Interne
(Dipendenti, Consulenti e Collaboratori) </t>
  </si>
  <si>
    <t xml:space="preserve">Danno Patrimoniale
 (Sanzioni Amministrative e Pecuniarie)     </t>
  </si>
  <si>
    <t xml:space="preserve">Provvedimenti delle Autorità Giudiziarie 
 (Sanzioni Interdittive e/o Condanne Penali e Responsabilità  Civile) </t>
  </si>
  <si>
    <t>Sub Processo</t>
  </si>
  <si>
    <t xml:space="preserve">
Attività
</t>
  </si>
  <si>
    <t>Analisi, Monitoraggio, Audit e Reporting</t>
  </si>
  <si>
    <t>Intervento non attuato</t>
  </si>
  <si>
    <t>Intervento deliberato ma non ancora attuato</t>
  </si>
  <si>
    <t>Intervento in fase di attuazione</t>
  </si>
  <si>
    <t>Intervento attuato</t>
  </si>
  <si>
    <t>Data attuazione intervento</t>
  </si>
  <si>
    <t>-</t>
  </si>
  <si>
    <t>Si indichi a che livello sono state implementate le misure</t>
  </si>
  <si>
    <t>Valutazione Miglioramento</t>
  </si>
  <si>
    <t xml:space="preserve">C. Trattamento economico del personale 
</t>
  </si>
  <si>
    <t xml:space="preserve">D. Trattamento previdenziale e prestazioni di fine servizio
</t>
  </si>
  <si>
    <t xml:space="preserve">
Processo
</t>
  </si>
  <si>
    <t>Macro Processo</t>
  </si>
  <si>
    <t>Area di Riferimento</t>
  </si>
  <si>
    <t>Direzione
Ufficio di staff</t>
  </si>
  <si>
    <t>Policy gestione RISCHIO</t>
  </si>
  <si>
    <t>A. Acquisizione Risorse Umane</t>
  </si>
  <si>
    <t>B. Trattamento giuridico del personale</t>
  </si>
  <si>
    <t>A. 1.5. Formalizzazione mobilità</t>
  </si>
  <si>
    <t>A.1.1. Manifestazione esigenza</t>
  </si>
  <si>
    <t>B.7.1. Individuazione dei fabbisogni formativi</t>
  </si>
  <si>
    <t>B.7.2. Predisposizione Piano di formazione</t>
  </si>
  <si>
    <t>B.7.3. Attivazione corsi formativi</t>
  </si>
  <si>
    <t>B.7.4. Individuazione del personale da formare</t>
  </si>
  <si>
    <t>B.7.5. Gestione della procedura amministrativa di attivazione del corso</t>
  </si>
  <si>
    <t>B.2.1. Ricezione istanze e istruttoria</t>
  </si>
  <si>
    <t>B.2.2. Valutazione e verifiche su singole richieste</t>
  </si>
  <si>
    <t>B.2.3. Conclusione e comunicazione esito</t>
  </si>
  <si>
    <t>B.1.1. Gestione fascicolo di ogni singolo dipendente</t>
  </si>
  <si>
    <t xml:space="preserve">B.6.1. Gestione dei tavoli sindacali </t>
  </si>
  <si>
    <t xml:space="preserve">B.6.2. Predisposizione documentazione </t>
  </si>
  <si>
    <t xml:space="preserve">B.4.2. Verifica dei dati rilevati dal sistema e/o inseriti dal dipendente nel mese di riferimento </t>
  </si>
  <si>
    <t>B.3.1. Acquisizione notizia</t>
  </si>
  <si>
    <t>B.3.2. Contestazione addebiti</t>
  </si>
  <si>
    <t>B.3.3. Audizione del dipendente</t>
  </si>
  <si>
    <t>B.3.4. Eventuale ulteriore attività istruttoria</t>
  </si>
  <si>
    <t>B.3.5. Conclusione con irrogazione di sanzione o archiviazione</t>
  </si>
  <si>
    <t>B.5.2. Ricezione e verifica del certificato medico</t>
  </si>
  <si>
    <t>B.5.3. Eventuale richiesta di visita domiciliare per il controllo dello stato di malattia</t>
  </si>
  <si>
    <t>C.1.2. Predisposizione cedolini paga</t>
  </si>
  <si>
    <t>C.1.3. Quadratura e controllo cedolini paga</t>
  </si>
  <si>
    <t>C.1.4. Predisposizone bonifico per saldo stipendio</t>
  </si>
  <si>
    <t>A. Pianificazione degli approvvigionamenti</t>
  </si>
  <si>
    <t xml:space="preserve">B. Procedimenti per gli acquisti di beni, servizi e lavori </t>
  </si>
  <si>
    <t>A.1.2. Eleborazione e predisposizione del "documento di rilevazione dei fabbisogni"</t>
  </si>
  <si>
    <t>A.1.3. Verifica della fattibilità e della regolarità contabile e finanziaria</t>
  </si>
  <si>
    <t>B.5.5. Nel caso in cui il dipendente sia stato sottoposto al controllo, si procede all’archiviazione del referto medico legale</t>
  </si>
  <si>
    <t>B.5.4. Ricezione e verifica del referto medico legale inviato dall’Azienda sanitaria locale che ha effettuato il controllo domiciliare</t>
  </si>
  <si>
    <t xml:space="preserve">Falsità in  strumenti o segni di riconoscimento </t>
  </si>
  <si>
    <t>minimo</t>
  </si>
  <si>
    <t>massimo</t>
  </si>
  <si>
    <t>valore</t>
  </si>
  <si>
    <t>Non presente</t>
  </si>
  <si>
    <t>Deliberata</t>
  </si>
  <si>
    <t>Da migliorare</t>
  </si>
  <si>
    <t>Operativa</t>
  </si>
  <si>
    <t>abbattimento</t>
  </si>
  <si>
    <t>mitigazione migliorabile</t>
  </si>
  <si>
    <t>mitigazione soddisfacente</t>
  </si>
  <si>
    <t>intervento necessario</t>
  </si>
  <si>
    <t>Assoluta</t>
  </si>
  <si>
    <t>Provvedimenti delle Autorità Giudiziarie</t>
  </si>
  <si>
    <t>Danno Patrimoniale</t>
  </si>
  <si>
    <t>valore qualitativo</t>
  </si>
  <si>
    <t>Impatto</t>
  </si>
  <si>
    <t xml:space="preserve">EVENTO RISCHIOSO
</t>
  </si>
  <si>
    <t>Peso* (%)</t>
  </si>
  <si>
    <t>Specifiche</t>
  </si>
  <si>
    <t>In fase attuazione 25%</t>
  </si>
  <si>
    <t>In fase attuazione 50%</t>
  </si>
  <si>
    <t>In fase attuazione 75%</t>
  </si>
  <si>
    <t>estremamente carente</t>
  </si>
  <si>
    <t>carente</t>
  </si>
  <si>
    <t>Inadeguata</t>
  </si>
  <si>
    <t>Carente</t>
  </si>
  <si>
    <t>Estremamente carente</t>
  </si>
  <si>
    <t>(Macroprocessi - Processi - Sub processi - Attività)</t>
  </si>
  <si>
    <t>Struttura/Funzione di riferimento</t>
  </si>
  <si>
    <t xml:space="preserve">RESPONSABILE </t>
  </si>
  <si>
    <t>del mantenimento</t>
  </si>
  <si>
    <t>dell'attuazione dei singoli interventi per l'abbattimento del rischio netto</t>
  </si>
  <si>
    <t>Valore totale</t>
  </si>
  <si>
    <t xml:space="preserve">A.1. Copertura della posizione vacante mediante mobilità interna
</t>
  </si>
  <si>
    <t>A.1.2. Avviso con mail interna a tutti i dipendenti (nel caso di mobilità tramite manifestazione di interesse)</t>
  </si>
  <si>
    <t>A.1.3. Valutazione/Istruttoria</t>
  </si>
  <si>
    <t>A.1.4. Graduatoria (nel caso di mobilità tramite manifestazione di interesse)</t>
  </si>
  <si>
    <t xml:space="preserve">A.2. Procedure di assunzione di personale a tempo determinato ed indeterminato
</t>
  </si>
  <si>
    <t>A.2.3. Commissione di valutazione o Società specializzata nella ricerca e nella selezione del personale</t>
  </si>
  <si>
    <t>A.2.4. Prove selettive</t>
  </si>
  <si>
    <t>A.2.5. Graduatoria</t>
  </si>
  <si>
    <t xml:space="preserve">A.2.6. Formalizzazione contratto </t>
  </si>
  <si>
    <t xml:space="preserve">B.1. Tenuta fascicoli e stati matricolari
</t>
  </si>
  <si>
    <t>B.2. Procedimenti concernenti status, diritti e doveri dei dipendenti (aspettative, permessi, trasformazioni del rapporto di lavoro, diritti sindacali …)</t>
  </si>
  <si>
    <t xml:space="preserve">B.3. Procedimenti disciplinari 
</t>
  </si>
  <si>
    <t xml:space="preserve">B.4. Gestione giornaliera e mensile delle presenze
</t>
  </si>
  <si>
    <t>B.4.1. Gestione giornaliera  delle presenze tramite software dedicato</t>
  </si>
  <si>
    <t>B.4.3. Trasmissione mensile delle presenze all'uffico Paghe e Contributi</t>
  </si>
  <si>
    <t xml:space="preserve">B.5. Gestione malattie
</t>
  </si>
  <si>
    <t xml:space="preserve">B.6. Gestione relazioni sindacali
</t>
  </si>
  <si>
    <t xml:space="preserve">B.7. Formazione del personale interno
</t>
  </si>
  <si>
    <t xml:space="preserve">C.1. Gestione economica del personale
</t>
  </si>
  <si>
    <t xml:space="preserve">C.2. Gestione missioni
</t>
  </si>
  <si>
    <t xml:space="preserve"> C.2.2. Registrazione delle trasferte e istruttoria sulle richieste di rimborso spese </t>
  </si>
  <si>
    <t xml:space="preserve">C.3. Gestione degli adempimenti fiscali
</t>
  </si>
  <si>
    <t xml:space="preserve">D.1. Gestione del trattamento di fine rapporto (TFR)
</t>
  </si>
  <si>
    <t>A.1. Individuazione dei fabbisogni</t>
  </si>
  <si>
    <t>A. Budget</t>
  </si>
  <si>
    <t>A.1. Formazione budget funzionamento</t>
  </si>
  <si>
    <t>A.2. Formazione budget progetti</t>
  </si>
  <si>
    <t>A.5. Revisioni periodiche budget funzionamento/progetti</t>
  </si>
  <si>
    <t>B. Monitoraggio</t>
  </si>
  <si>
    <t>B.1. Monitoraggio quadrimestrale scostamenti budget/consuntivo</t>
  </si>
  <si>
    <t>C. Ciclo passivo</t>
  </si>
  <si>
    <t xml:space="preserve">D. Tesoreria </t>
  </si>
  <si>
    <r>
      <t xml:space="preserve">B.5.1. Inserimento dell’assenza per malattia sul sistema </t>
    </r>
    <r>
      <rPr>
        <sz val="8"/>
        <color theme="1"/>
        <rFont val="Times New Roman"/>
        <family val="1"/>
      </rPr>
      <t xml:space="preserve"> di gestione delle presenze </t>
    </r>
  </si>
  <si>
    <r>
      <t>C.1.1.</t>
    </r>
    <r>
      <rPr>
        <sz val="8"/>
        <rFont val="Times New Roman"/>
        <family val="1"/>
      </rPr>
      <t xml:space="preserve"> Aggiornamento mensile dei dati anagrafici, fiscali e previdenziali dei dipendenti</t>
    </r>
  </si>
  <si>
    <r>
      <t>C.2.1.</t>
    </r>
    <r>
      <rPr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>Ricezione dell’autorizzazione del Responsabile all’effettuazione della trasferta e della eventuale documentazione necessaria per ottenere il rimborso delle spese sostenute</t>
    </r>
  </si>
  <si>
    <r>
      <t xml:space="preserve">C.3.1. </t>
    </r>
    <r>
      <rPr>
        <sz val="8"/>
        <rFont val="Times New Roman"/>
        <family val="1"/>
      </rPr>
      <t>Quadratura e controllo</t>
    </r>
    <r>
      <rPr>
        <sz val="8"/>
        <color theme="1"/>
        <rFont val="Times New Roman"/>
        <family val="1"/>
      </rPr>
      <t xml:space="preserve"> delle trattenute fiscali/versamenti dovuti</t>
    </r>
  </si>
  <si>
    <r>
      <t>C.3.2. Adempenti conseguenti</t>
    </r>
    <r>
      <rPr>
        <sz val="8"/>
        <color rgb="FFFF0000"/>
        <rFont val="Times New Roman"/>
        <family val="1"/>
      </rPr>
      <t xml:space="preserve"> </t>
    </r>
    <r>
      <rPr>
        <strike/>
        <sz val="8"/>
        <color rgb="FFFF0000"/>
        <rFont val="Times New Roman"/>
        <family val="1"/>
      </rPr>
      <t/>
    </r>
  </si>
  <si>
    <r>
      <t xml:space="preserve">D.1.1. </t>
    </r>
    <r>
      <rPr>
        <sz val="8"/>
        <rFont val="Times New Roman"/>
        <family val="1"/>
      </rPr>
      <t xml:space="preserve">Verifica </t>
    </r>
    <r>
      <rPr>
        <sz val="8"/>
        <color theme="1"/>
        <rFont val="Times New Roman"/>
        <family val="1"/>
      </rPr>
      <t>del prospetto di TFR dei dati del personale cessato</t>
    </r>
  </si>
  <si>
    <r>
      <t xml:space="preserve">D.1.2. </t>
    </r>
    <r>
      <rPr>
        <sz val="8"/>
        <rFont val="Times New Roman"/>
        <family val="1"/>
      </rPr>
      <t>Verifica del</t>
    </r>
    <r>
      <rPr>
        <sz val="8"/>
        <color theme="1"/>
        <rFont val="Times New Roman"/>
        <family val="1"/>
      </rPr>
      <t xml:space="preserve"> prospetto TFR dei dati giuridici ed economici dell'interessato</t>
    </r>
  </si>
  <si>
    <t>Codice idendificativo del rischio</t>
  </si>
  <si>
    <t>01</t>
  </si>
  <si>
    <t>GRU</t>
  </si>
  <si>
    <t>A</t>
  </si>
  <si>
    <t>02</t>
  </si>
  <si>
    <t>03</t>
  </si>
  <si>
    <t>04</t>
  </si>
  <si>
    <t>05</t>
  </si>
  <si>
    <t>06</t>
  </si>
  <si>
    <t>B</t>
  </si>
  <si>
    <t>C</t>
  </si>
  <si>
    <t>D</t>
  </si>
  <si>
    <t>07</t>
  </si>
  <si>
    <t>08</t>
  </si>
  <si>
    <t>ACQUISIZIONE E GESTIONE RISORSE UMANE - GESTIONE DEL PERSONALE (GRU)</t>
  </si>
  <si>
    <t>APPROVVIGIONAMENTI DI BENI, SERVIZI E LAVORI (ABS)</t>
  </si>
  <si>
    <t>ABS</t>
  </si>
  <si>
    <t>09</t>
  </si>
  <si>
    <t>BBF</t>
  </si>
  <si>
    <t>BUDGET, BILANCIO E FINANZA (BBF)</t>
  </si>
  <si>
    <t>F</t>
  </si>
  <si>
    <t>G</t>
  </si>
  <si>
    <t>H</t>
  </si>
  <si>
    <t>I</t>
  </si>
  <si>
    <t>Rischio netto</t>
  </si>
  <si>
    <t>Rischio lordo</t>
  </si>
  <si>
    <t>Policy gestione rischio</t>
  </si>
  <si>
    <t>Interventi di mantenimento</t>
  </si>
  <si>
    <t>Interventi di miglioramento</t>
  </si>
  <si>
    <t>Interventi indifferibili</t>
  </si>
  <si>
    <t>A1.1. Richiesta alle singole strutture di inviare previsioni di budget per il funzionamento</t>
  </si>
  <si>
    <t>A.1.2. Verifica dei dati ricevuti</t>
  </si>
  <si>
    <t>A.1.3, Stesura schede di budget per le singole strutture al fine di condividerle con il vertice aziendale</t>
  </si>
  <si>
    <t>A.1.4. Stesura budget funzionamento complessivo</t>
  </si>
  <si>
    <t>A.1.5. Approvazione CdA del budget di funzionamento</t>
  </si>
  <si>
    <t>A.2.1. Richiesta alle singole strutture di inviare previsioni di budget relativo ai progetti</t>
  </si>
  <si>
    <t>A.2.2. Verifica dei dati ricevuti</t>
  </si>
  <si>
    <t>A.2.3, Stesura schede di budget per le singole strutture al fine di condividerle con il vertice aziendale</t>
  </si>
  <si>
    <t>A.2.4. Stesura budget progetti complessivo</t>
  </si>
  <si>
    <t>A.2.5. Approvazione CdA del budget relativo ai progetti</t>
  </si>
  <si>
    <t>A.5.1. Rilevamento diretto e attraverso comunicazioni da parte delle strutture di eventuali scostamenti</t>
  </si>
  <si>
    <t>A.5.2. Approvazione CdA delle variazioni</t>
  </si>
  <si>
    <t xml:space="preserve">B.1.1. Verifica quadrimestrale degli scostamenti </t>
  </si>
  <si>
    <t>B.1.2. Trasmissione informativa al vertice aziendale</t>
  </si>
  <si>
    <t>C.1. Attività di gestione delle fatture passive</t>
  </si>
  <si>
    <t>C.1.1. Verifica presenza nel sistema contabile dell'ordine/contratto di riferimento</t>
  </si>
  <si>
    <t>C.1.2. Verifica conformità della fattura alle normative vigenti</t>
  </si>
  <si>
    <t>D.1. Gestione pagamenti e rapporti con le banche</t>
  </si>
  <si>
    <t>D.1.1. Pagamento fatture</t>
  </si>
  <si>
    <t>D.1.2. Pagamento stipendi</t>
  </si>
  <si>
    <t>D.1.3. Pagamento oneri fiscali e previdenziali</t>
  </si>
  <si>
    <t>D.1.4. Altri pagamenti</t>
  </si>
  <si>
    <t>D.1.5. Gestione cassa contanti</t>
  </si>
  <si>
    <t>D.1.6. Gestione rapporti banche</t>
  </si>
  <si>
    <t>GESTIONE ADEMPIMENTI ORGANI SOCIETARI (AOS)</t>
  </si>
  <si>
    <t>A. Predisposizione ordine del giorno per CdA</t>
  </si>
  <si>
    <t xml:space="preserve">A.1. Predisposizione della bozza dell'ordine del giorno sulla base delle proposte pervenute </t>
  </si>
  <si>
    <t>AOS</t>
  </si>
  <si>
    <t>A.1.2. Predisposizione della bozza dell'ordine del giorno sulla base delle proposte pervenute</t>
  </si>
  <si>
    <t>A.1.3. Ricezione dell'ordine del giorno approvato dal Presidente</t>
  </si>
  <si>
    <t>A.2. Convocazione del CdA e comunicazione dell'ordine del giorno</t>
  </si>
  <si>
    <t>A.2.1. Convocazione del CdA e comunicazione dell'ordine del giorno  che viene inviata a mezzo e-mail ai componenti del Consiglio e del CdS</t>
  </si>
  <si>
    <t>A.2.2.  Inserimento nella cartella di rete condivisa della documentazione relativa alle proposte iscritte all'ordine del giorno</t>
  </si>
  <si>
    <t>B. Stesura verbale CdA</t>
  </si>
  <si>
    <t>B.1. Predisposizione verbale CdA</t>
  </si>
  <si>
    <t>B.1.1. Stesura della bozza del verbale da parte del Segretario verbalizzante</t>
  </si>
  <si>
    <t>B.1.2. Condivisione della bozza di verbale tra Presidente e Segretario verbalizzante</t>
  </si>
  <si>
    <t>B.1.3. Stesura verbale definitivo da sottoporre a tutti i membri del CdA</t>
  </si>
  <si>
    <t>B.2. Invio del verbale definitivo</t>
  </si>
  <si>
    <t>B.2.1. Trasmissione dell’estratto omissis  alle strutture competenti e, ove necessario, copia conforme omissis del verbale allibrato e firmato dal Presidente del Cda e dal Segretario</t>
  </si>
  <si>
    <t>Schema riassuntivo</t>
  </si>
  <si>
    <t>SICUREZZA SUI LUOGHI DI LAVORO (SLL)</t>
  </si>
  <si>
    <t>A. Analisi dei rischi</t>
  </si>
  <si>
    <t>A.1. Identificazione dei pericoli e valutazione dei rischi</t>
  </si>
  <si>
    <t>A.1.1.  Predisposizione e aggiornamento Documenti Valutazione dei Rischi (DVR E DUVRI)</t>
  </si>
  <si>
    <t>A.1.2. Gestione dei dispositivi di protezione individuale (DPI) e dell’abbigliamento da lavoro (ADL)</t>
  </si>
  <si>
    <t>A.1.3. Piano di gestione delle emergenze</t>
  </si>
  <si>
    <t>A.1.4.Formazione del personale in materia di sicurezza</t>
  </si>
  <si>
    <t>B. Gestione macchine, attrezzature e arredi</t>
  </si>
  <si>
    <t xml:space="preserve">B.1. Vaalutazione della conformità di macchine, attrezzature e arredi ex D.Lgs. 81/08 e s.m.i. </t>
  </si>
  <si>
    <t>B.1.1. Adeguamento dei lavori ai videoterminali</t>
  </si>
  <si>
    <t>B.1.2. Verifica conformità dei beni strumentali in dotazione al personale</t>
  </si>
  <si>
    <t>C. Gestione della Sorvegliaza Sanitaria</t>
  </si>
  <si>
    <t>C.1. Sorveglianaza sanitaria del personale dipendente</t>
  </si>
  <si>
    <t>C.1.1. Adempimenti in materia di sorveglianza sanitaria del personale</t>
  </si>
  <si>
    <t>C.1.2. Organizzazione e coordinamento delle visite mediche periodiche previste per il personale</t>
  </si>
  <si>
    <t>GESTIONE SICUREZZA INFORMATICA (GSI)</t>
  </si>
  <si>
    <t>A. Modalità di accesso ai sistemi informativi</t>
  </si>
  <si>
    <t>A.1. Gestione sicurezza acccesso ai sistemi informativi</t>
  </si>
  <si>
    <t>A.1.1. Gestione degli accessi al dominio aziendale</t>
  </si>
  <si>
    <t>A.1.2. Gestione delle credenziali di accesso a tutti i sistemi aziendali</t>
  </si>
  <si>
    <t>A.1.3. Utilizzo della rete aziendale</t>
  </si>
  <si>
    <t xml:space="preserve">B. Utilizzo dotazioni informatiche </t>
  </si>
  <si>
    <t xml:space="preserve">B.1. Gestione apparecchiature informatiche </t>
  </si>
  <si>
    <t xml:space="preserve">B.1.1. Utilizzo del Personal Computer </t>
  </si>
  <si>
    <t xml:space="preserve">B.1.2. Utilizzo e conservazione dei supporti rimovibili </t>
  </si>
  <si>
    <t xml:space="preserve">B.1.3. Utilizzo PC portatili </t>
  </si>
  <si>
    <t>B.1.4. Uso della posta elettronica</t>
  </si>
  <si>
    <t xml:space="preserve">B.1.5. Navigazione internet </t>
  </si>
  <si>
    <t>B.1.6. Protezione antivirus</t>
  </si>
  <si>
    <t>B.1.7. Backup e restore dei dati informativi</t>
  </si>
  <si>
    <t>B.1.8. Contact Center</t>
  </si>
  <si>
    <t xml:space="preserve">B.1.9. Sistemi di controlli graduali </t>
  </si>
  <si>
    <t>C. Gestione delle richieste correttive ed evolutive di software</t>
  </si>
  <si>
    <t>C.1. Attività per l'evoluzione di software sicurezza</t>
  </si>
  <si>
    <t>D. Gestione eventi/incidenti di sicurezza informatica</t>
  </si>
  <si>
    <t>D.1. Rilevazione evento di sicurezza</t>
  </si>
  <si>
    <t>D.1.1. Comunicazione evento</t>
  </si>
  <si>
    <t>D.1.2. Analisi e classificazione</t>
  </si>
  <si>
    <t>D.1.3. Trattamento falsi positivi</t>
  </si>
  <si>
    <t>D.1.4. Gestione evento non classificato</t>
  </si>
  <si>
    <t>D.2. Gestione incidenti di Livello 0 (Non Rilevante) e Livello 1 (Informativo)</t>
  </si>
  <si>
    <t>D.2.1. Definizione delle attività di gestione</t>
  </si>
  <si>
    <t>D.2.2.Trattamento incidente</t>
  </si>
  <si>
    <t>D.2.3. Chiusura incidente</t>
  </si>
  <si>
    <t>D.5. Ripristino e analisi post-incidente</t>
  </si>
  <si>
    <t>D.5.1. Analisi post incidente e follow up</t>
  </si>
  <si>
    <t>D.5.2.  Supporto pianificazione attività ripristino</t>
  </si>
  <si>
    <t>D.5.3. Attuazione piano di ripristino</t>
  </si>
  <si>
    <t>D.5.4. Monitoraggio ripristino</t>
  </si>
  <si>
    <t>D.5.5. Chiusura ripristino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</si>
  <si>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</si>
  <si>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</si>
  <si>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</si>
  <si>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</si>
  <si>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SLL</t>
  </si>
  <si>
    <t>GSI</t>
  </si>
  <si>
    <t>GAA</t>
  </si>
  <si>
    <t>SMALTIMENTO RIFIUTI DA APPARECCHIATURE ELETTRICHE ED ELETTRONICHE - RAEE (SRE)</t>
  </si>
  <si>
    <t xml:space="preserve">A. Attività di smaltimento apparecchiature elettriche ed elettroniche </t>
  </si>
  <si>
    <t>A.1. Verifica e gestione delle attività smaltimento rifiuti</t>
  </si>
  <si>
    <t>A.1.1. Selezione e smistamento rifiuti RAEE</t>
  </si>
  <si>
    <t>SRE</t>
  </si>
  <si>
    <t xml:space="preserve">A.2. Conferimento rifiuti a trasportatori e smaltitori
</t>
  </si>
  <si>
    <t>descizione della misura</t>
  </si>
  <si>
    <t>DESCRIZIONE DEL COMPORTAMENTO A RISCHIO CORRUZIONE
(EVENTO a RISCHIO)</t>
  </si>
  <si>
    <t>FATTORI ABILITANTI</t>
  </si>
  <si>
    <t>MOTIVAZIONE</t>
  </si>
  <si>
    <t>Reati nei rapporti con la Pubblica Amministrazione e Reati societari</t>
  </si>
  <si>
    <t>Reati nei rapporti con la Pubblica Amministrazione, Reati societari e Delitti informatici e del trattamento illecito dei dati</t>
  </si>
  <si>
    <t>Reati nei rapporti con la Pubblica Amministrazione, Reati societari e Induzione a non rendere dichiarazioni o a rendere dichiarazioni mendaci all'autorità giudiziaria</t>
  </si>
  <si>
    <t>Reati nei rapporti con la Pubblica Amministrazione e Delitti informatici e del trattamento illecito dei dati</t>
  </si>
  <si>
    <t>Reati nei rapporti con la Pubblica Amministrazione e Reati in materia di violazione del diritto d’autore</t>
  </si>
  <si>
    <t>Reati nei rapporti con la Pubblica Amministrazione e Reati ambientali</t>
  </si>
  <si>
    <t>Reati nei rapporti con la Pubblica Amministrazione e Reati in materia di sicurezza, salute e igiene sul lavoro</t>
  </si>
  <si>
    <t>Reati in materia di violazione del diritto d’autore e Delitti informatici e del trattamento illecito dei dati</t>
  </si>
  <si>
    <t>Indicatore di attuazione</t>
  </si>
  <si>
    <t>Valore target</t>
  </si>
  <si>
    <t xml:space="preserve">TIPOLOGIA </t>
  </si>
  <si>
    <t>Maladministration</t>
  </si>
  <si>
    <t>CONTESTUALIZZATA</t>
  </si>
  <si>
    <t>VULNERABILITA'</t>
  </si>
  <si>
    <t>C.1.1. Attività connesse agli sviluppi ed evoluzioni dei software</t>
  </si>
  <si>
    <t>SPESE DI RAPPRESENTANZA</t>
  </si>
  <si>
    <t xml:space="preserve">Stakeholder Esterni, interlocutori istituzionali di indirizzo (Politica, Organi Istituzionali e Vertici Amministrativi) </t>
  </si>
  <si>
    <t>Modello di Governance ed Organizzativo</t>
  </si>
  <si>
    <t>Valore</t>
  </si>
  <si>
    <t xml:space="preserve">Stakeholder Esterni - interlocutori istituzionali di indirizzo (Politica, Organi Istituzionali e Vertici Amministrativi) </t>
  </si>
  <si>
    <t xml:space="preserve">Comportamenti individuali delle Risorse umane Interne (Dipendenti, Consulenti e Collaboratori) </t>
  </si>
  <si>
    <t>coefficiente di riduzione</t>
  </si>
  <si>
    <t>PROBABILITA'                                      (DA 1 A 5)</t>
  </si>
  <si>
    <t>IMPATTO ( DA 1 A 5)</t>
  </si>
  <si>
    <t>VULNERABILITA' ( DA 1 A 5)</t>
  </si>
  <si>
    <t>Contestualizzata</t>
  </si>
  <si>
    <t>A. Spese di rappresentanza</t>
  </si>
  <si>
    <t>A.1.3. Rendicontazione delle spese sostenute</t>
  </si>
  <si>
    <t>SDR</t>
  </si>
  <si>
    <t>A.1.1. Manifestazione esigenza di sostenere spese a carico della Società</t>
  </si>
  <si>
    <t>A1.2. Trasmissione all'Unità di informazione finanziaria per l'Italia di tutte le informazioni su operazioni sospette: dati identificativi della comunicazione - elementi informativi - elementi descrittivi - eventuali documenti allegati</t>
  </si>
  <si>
    <t>ISGPC_450 All A - Mappatura, analisi e valutazione del rischio dei processi</t>
  </si>
  <si>
    <t>A.1.2. Autorizzazione dell''Amministratore Delegato</t>
  </si>
  <si>
    <t>D.2.4. Comunicazione incidente alle eventuali autorita competenti</t>
  </si>
  <si>
    <t>A.2.1. Predisposizione del Piano dei Fabbisogni di personale, da sottoporre all'approvazione dell'Organo Amministrativo</t>
  </si>
  <si>
    <t>A.2.2. Avviso</t>
  </si>
  <si>
    <r>
      <t>B.5.6. Nel caso in cui il dipendente non sia stato reperito presso il proprio domicilio, si trasmette la pratica al personale</t>
    </r>
    <r>
      <rPr>
        <sz val="8"/>
        <rFont val="Times New Roman"/>
        <family val="1"/>
      </rPr>
      <t xml:space="preserve">, per i conseguenti adempimenti </t>
    </r>
  </si>
  <si>
    <t>B.2. Conferimento di incarichi professionali a soggetti esterni</t>
  </si>
  <si>
    <t>B.2.1.  Manifestazione del fabbisogno di incaricare un soggetto esterno alla Società</t>
  </si>
  <si>
    <t>B.2.3. Formalizzazione incarico</t>
  </si>
  <si>
    <t>B.1. Acquisti di beni, servizi e lavori</t>
  </si>
  <si>
    <t>A.1.4. Stesura definitiva del Programma degli acquisti di beni e servizi</t>
  </si>
  <si>
    <t>B.1.1. Comunicazione del fabbisogno a mezzo mail al Responsabile Acquisti</t>
  </si>
  <si>
    <t>B.1.2. Approvazione dell'Oedine d'Acquisti</t>
  </si>
  <si>
    <t>B.1.3. Emissione ordine d'acquisto</t>
  </si>
  <si>
    <t>B.2.2. Verifica delle offerte e dei requisiti dei soggetti esterni</t>
  </si>
  <si>
    <t>C.1.3. Registrazione nel sistema di contabilità</t>
  </si>
  <si>
    <t xml:space="preserve">TRATTAMENTI DATI PERSONALI EFFETTUATI DA SOFTWARE DESIGN SIA IN QUALITA' DI TITOLARE CHE DI RESPONSABILE DEL TRATTAMENTO AI SENSI DI LEGGE </t>
  </si>
  <si>
    <t>A.1.1. Ricezione proposte da parte degli Uffici</t>
  </si>
  <si>
    <r>
      <t xml:space="preserve">B.1.4. Inserimento nella cartella di rete condivisa tra i componenti dell'OA e Sindaci </t>
    </r>
    <r>
      <rPr>
        <sz val="8"/>
        <color theme="1"/>
        <rFont val="Times New Roman"/>
        <family val="1"/>
      </rPr>
      <t>del verbale definitivo</t>
    </r>
  </si>
  <si>
    <t>A.1.1. I Responsabili definiscono il budget e la programmazione degli acquisti</t>
  </si>
  <si>
    <t>RTD</t>
  </si>
  <si>
    <t>X</t>
  </si>
  <si>
    <t>Codice Etico, Comportamento e Sanzionatorio</t>
  </si>
  <si>
    <t>Procedure e/0 Regolamenti</t>
  </si>
  <si>
    <t>Rotazione dei Responsabili</t>
  </si>
  <si>
    <t>Reati Tributari</t>
  </si>
  <si>
    <t xml:space="preserve">Reati Tributari </t>
  </si>
  <si>
    <t>E. Ciclo attivo</t>
  </si>
  <si>
    <t>E.1. Emissione fatture attive</t>
  </si>
  <si>
    <t>E.1.1. Richiesta/verifica al RDP di emissione fattura attiva</t>
  </si>
  <si>
    <t>E.1.2. Verifica documenti di supporto</t>
  </si>
  <si>
    <t>E.1.3. Emissione fattura attiva</t>
  </si>
  <si>
    <t>E.1.4. Registrazione contabile</t>
  </si>
  <si>
    <t>F. Predisposizione e approvazione del Bilancio d'Esercizio e relativi allegati</t>
  </si>
  <si>
    <t>F.1. Predisposizione situazioni periodiche economico/patrimoniali</t>
  </si>
  <si>
    <t>F.2. Stesura dei documenti del Bilancio Annuale d'Esercizio (Conto Economico, Statato Patrimoniale, Relazione sulla Gestione)</t>
  </si>
  <si>
    <t>F.3. Approvazione CdA del Bilancio Annuale d'Esercizio</t>
  </si>
  <si>
    <t>F 4. Deposito Bilancio al registro delle imprese</t>
  </si>
  <si>
    <t>G. Rapporti con organi di controllo interno (Collegio Sindacale - Organismo di Vigilanza)</t>
  </si>
  <si>
    <t>H. Accessi presso la Società di organi di controllo esterno</t>
  </si>
  <si>
    <t>H.1. Ispezioni e richieste informazioni da Autorità esterne</t>
  </si>
  <si>
    <t>H.1.1. Attività di supporto ad organi per controlli esterni</t>
  </si>
  <si>
    <t>G.1. Verifiche del Collegio Sindacale</t>
  </si>
  <si>
    <t>G.2. Verifiche Organismo di Vigilanza</t>
  </si>
  <si>
    <t>G.1.1. Verifiche periodiche e/o specifiche</t>
  </si>
  <si>
    <t>G.1.2. Verifiche finalizzate alla Relazione al Bilancio Annuale d'Esercizio</t>
  </si>
  <si>
    <t>G.2.1. Verifiche periodiche e/o specifiche</t>
  </si>
  <si>
    <t>G.2.2. Verifiche finalizzate alla Relazione annuale</t>
  </si>
  <si>
    <t>F.1.1. Verifica saldi</t>
  </si>
  <si>
    <t>F.1.2. Redazione scritture di assestamento quadrimestrali</t>
  </si>
  <si>
    <t>F.1.3. Predisposizione Bilancio periodico</t>
  </si>
  <si>
    <t>F.1.4. Approvazione CdA del Bilancio periodico</t>
  </si>
  <si>
    <t>F.2.1. Verifica saldi</t>
  </si>
  <si>
    <t>F.2.2. Scritture di assestamento e riclassificazione IV direttiva CEE</t>
  </si>
  <si>
    <t>F.2.3. Redazione Nota Integrativa</t>
  </si>
  <si>
    <t xml:space="preserve">F.2.4. Stesura Relazione sulla Gestione </t>
  </si>
  <si>
    <t>F.3.1. Trasmisisone della documentazione relativa al Bilancio d'Esercizio</t>
  </si>
  <si>
    <t>F.3.2. Approvazione del Bilancio da parte del CdA</t>
  </si>
  <si>
    <t>F.4.1. Trasmissione tramite apposita procedura informatica del Bilancio e relativi allegati presso il registro delle imprese della Camera di Commercio per il deposito</t>
  </si>
  <si>
    <t>A. Processi aziendali che comportano un Trattamento dei Dati personali di titolarità di Software Design ai sensi di legge</t>
  </si>
  <si>
    <t>A.1 Gestione e organizzazione delle attività connesse al rapporto di lavoro con il personale dipendente nonché ai rapporti contrattuali con fornitori e consulenti/docenti esterni</t>
  </si>
  <si>
    <t>A.1.2. Tenuta, aggiornamento e gestione del registro delle attività di trattamento effettuate da LAZIOcrea in qualità di Titolare</t>
  </si>
  <si>
    <t>A.1.3. Supporto (istruzioni operative/pareri) alle strutture aziendali in merito alle attività di competenza ai fini dell'osservanza delle vigenti disposizioni normative in materia di protezione dei dati personali</t>
  </si>
  <si>
    <t>A.1.1.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t>
  </si>
  <si>
    <t>Allegato 4Bis - Mappatura, analisi e valutazione del rischio dei processi e Gap Analysis</t>
  </si>
  <si>
    <t xml:space="preserve">  Mappatura, analisi e valutazione del rischio dei processi</t>
  </si>
  <si>
    <t>Amministratore unico</t>
  </si>
  <si>
    <t>Revisore Unico</t>
  </si>
  <si>
    <t>Risk Management e Compliance</t>
  </si>
  <si>
    <t xml:space="preserve">Trasparenza (Accesso Civico e Accesso Generalizzato) </t>
  </si>
  <si>
    <t>Regolamnti e Procedure</t>
  </si>
  <si>
    <t>Rotazione Personale</t>
  </si>
  <si>
    <t>Rotazione dei Dipendenti</t>
  </si>
  <si>
    <t xml:space="preserve">Collegio Sindacale </t>
  </si>
  <si>
    <t>Direttore Generale</t>
  </si>
  <si>
    <t>Sistemi di Gestione e Certificazioni UNI EN</t>
  </si>
  <si>
    <t xml:space="preserve">Area Tecnica (Sviluppo e Pianificazione Scrvizi Operativi) </t>
  </si>
  <si>
    <t xml:space="preserve">Affari Generali (Societario, ITC e Sistemi di Gestione) </t>
  </si>
  <si>
    <t xml:space="preserve">Corporate ( Amministrazione e Controllo e Risorse Umane) </t>
  </si>
  <si>
    <t xml:space="preserve">Acquisti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</si>
</sst>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color rgb="FFFF0000"/>
      <name val="Times New Roman"/>
      <family val="1"/>
    </font>
    <font>
      <strike/>
      <sz val="8"/>
      <color rgb="FFFF0000"/>
      <name val="Times New Roman"/>
      <family val="1"/>
    </font>
    <font>
      <sz val="12"/>
      <name val="Times New Roman"/>
      <family val="1"/>
    </font>
    <font>
      <sz val="8"/>
      <color rgb="FF000000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1183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0" fillId="18" borderId="0" xfId="0" applyFill="1" applyAlignment="1">
      <alignment vertical="center"/>
    </xf>
    <xf numFmtId="0" fontId="0" fillId="0" borderId="0" xfId="0" applyAlignment="1">
      <alignment vertical="center"/>
    </xf>
    <xf numFmtId="0" fontId="0" fillId="11" borderId="1" xfId="0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0" fillId="20" borderId="1" xfId="0" applyFill="1" applyBorder="1" applyAlignment="1">
      <alignment vertical="center"/>
    </xf>
    <xf numFmtId="0" fontId="0" fillId="18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17" borderId="0" xfId="0" applyFill="1" applyAlignment="1">
      <alignment vertical="center" wrapText="1"/>
    </xf>
    <xf numFmtId="0" fontId="5" fillId="22" borderId="0" xfId="0" applyFont="1" applyFill="1" applyAlignment="1">
      <alignment vertical="center" wrapText="1"/>
    </xf>
    <xf numFmtId="0" fontId="6" fillId="17" borderId="1" xfId="0" applyFont="1" applyFill="1" applyBorder="1" applyAlignment="1">
      <alignment horizontal="justify"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1" borderId="1" xfId="0" applyFill="1" applyBorder="1" applyAlignment="1">
      <alignment vertical="center"/>
    </xf>
    <xf numFmtId="0" fontId="5" fillId="18" borderId="0" xfId="0" applyFont="1" applyFill="1" applyAlignment="1">
      <alignment vertical="center"/>
    </xf>
    <xf numFmtId="0" fontId="5" fillId="17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23" borderId="1" xfId="0" applyFill="1" applyBorder="1" applyAlignment="1">
      <alignment vertical="center"/>
    </xf>
    <xf numFmtId="0" fontId="7" fillId="22" borderId="0" xfId="0" applyFont="1" applyFill="1" applyAlignment="1">
      <alignment vertical="center" wrapText="1"/>
    </xf>
    <xf numFmtId="0" fontId="9" fillId="15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14" fillId="12" borderId="1" xfId="0" applyFont="1" applyFill="1" applyBorder="1" applyAlignment="1" applyProtection="1">
      <alignment horizontal="right" vertical="center" wrapText="1"/>
      <protection locked="0"/>
    </xf>
    <xf numFmtId="0" fontId="14" fillId="12" borderId="1" xfId="0" applyFont="1" applyFill="1" applyBorder="1" applyAlignment="1" applyProtection="1">
      <alignment horizontal="center" vertical="center" wrapText="1"/>
      <protection locked="0"/>
    </xf>
    <xf numFmtId="0" fontId="11" fillId="1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Protection="1"/>
    <xf numFmtId="0" fontId="2" fillId="0" borderId="0" xfId="0" applyFont="1" applyAlignment="1">
      <alignment horizontal="left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/>
    </xf>
    <xf numFmtId="0" fontId="0" fillId="0" borderId="18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0" fillId="0" borderId="27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 wrapText="1"/>
    </xf>
    <xf numFmtId="0" fontId="0" fillId="0" borderId="27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14" fillId="12" borderId="37" xfId="0" applyFont="1" applyFill="1" applyBorder="1" applyAlignment="1" applyProtection="1">
      <alignment horizontal="right" vertical="center" wrapText="1"/>
      <protection locked="0"/>
    </xf>
    <xf numFmtId="49" fontId="14" fillId="8" borderId="2" xfId="0" applyNumberFormat="1" applyFont="1" applyFill="1" applyBorder="1" applyAlignment="1" applyProtection="1">
      <alignment horizontal="center" vertical="center" wrapText="1"/>
    </xf>
    <xf numFmtId="49" fontId="14" fillId="8" borderId="1" xfId="0" applyNumberFormat="1" applyFont="1" applyFill="1" applyBorder="1" applyAlignment="1" applyProtection="1">
      <alignment horizontal="center" vertical="center" wrapText="1"/>
    </xf>
    <xf numFmtId="49" fontId="14" fillId="8" borderId="35" xfId="0" applyNumberFormat="1" applyFont="1" applyFill="1" applyBorder="1" applyAlignment="1" applyProtection="1">
      <alignment horizontal="center" vertical="center" wrapText="1"/>
    </xf>
    <xf numFmtId="49" fontId="14" fillId="8" borderId="37" xfId="0" applyNumberFormat="1" applyFont="1" applyFill="1" applyBorder="1" applyAlignment="1" applyProtection="1">
      <alignment horizontal="center" vertical="center" wrapText="1"/>
    </xf>
    <xf numFmtId="49" fontId="14" fillId="14" borderId="52" xfId="0" applyNumberFormat="1" applyFont="1" applyFill="1" applyBorder="1" applyAlignment="1" applyProtection="1">
      <alignment horizontal="center" vertical="center" wrapText="1"/>
    </xf>
    <xf numFmtId="49" fontId="14" fillId="14" borderId="2" xfId="0" applyNumberFormat="1" applyFont="1" applyFill="1" applyBorder="1" applyAlignment="1" applyProtection="1">
      <alignment horizontal="center" vertical="center" wrapText="1"/>
    </xf>
    <xf numFmtId="49" fontId="14" fillId="14" borderId="1" xfId="0" applyNumberFormat="1" applyFont="1" applyFill="1" applyBorder="1" applyAlignment="1" applyProtection="1">
      <alignment horizontal="center" vertical="center" wrapText="1"/>
    </xf>
    <xf numFmtId="49" fontId="14" fillId="14" borderId="35" xfId="0" applyNumberFormat="1" applyFont="1" applyFill="1" applyBorder="1" applyAlignment="1" applyProtection="1">
      <alignment horizontal="center" vertical="center" wrapText="1"/>
    </xf>
    <xf numFmtId="49" fontId="14" fillId="10" borderId="52" xfId="0" applyNumberFormat="1" applyFont="1" applyFill="1" applyBorder="1" applyAlignment="1" applyProtection="1">
      <alignment horizontal="center" vertical="center" wrapText="1"/>
    </xf>
    <xf numFmtId="49" fontId="14" fillId="10" borderId="1" xfId="0" applyNumberFormat="1" applyFont="1" applyFill="1" applyBorder="1" applyAlignment="1" applyProtection="1">
      <alignment horizontal="center" vertical="center" wrapText="1"/>
    </xf>
    <xf numFmtId="49" fontId="14" fillId="10" borderId="37" xfId="0" applyNumberFormat="1" applyFont="1" applyFill="1" applyBorder="1" applyAlignment="1" applyProtection="1">
      <alignment horizontal="center" vertical="center" wrapText="1"/>
    </xf>
    <xf numFmtId="49" fontId="14" fillId="41" borderId="52" xfId="0" applyNumberFormat="1" applyFont="1" applyFill="1" applyBorder="1" applyAlignment="1" applyProtection="1">
      <alignment horizontal="center" vertical="center" wrapText="1"/>
    </xf>
    <xf numFmtId="49" fontId="14" fillId="41" borderId="1" xfId="0" applyNumberFormat="1" applyFont="1" applyFill="1" applyBorder="1" applyAlignment="1" applyProtection="1">
      <alignment horizontal="center" vertical="center" wrapText="1"/>
    </xf>
    <xf numFmtId="49" fontId="14" fillId="41" borderId="2" xfId="0" applyNumberFormat="1" applyFont="1" applyFill="1" applyBorder="1" applyAlignment="1" applyProtection="1">
      <alignment horizontal="center" vertical="center" wrapText="1"/>
    </xf>
    <xf numFmtId="49" fontId="14" fillId="42" borderId="1" xfId="0" applyNumberFormat="1" applyFont="1" applyFill="1" applyBorder="1" applyAlignment="1" applyProtection="1">
      <alignment horizontal="center" vertical="center" wrapText="1"/>
    </xf>
    <xf numFmtId="0" fontId="15" fillId="42" borderId="10" xfId="0" applyFont="1" applyFill="1" applyBorder="1" applyAlignment="1" applyProtection="1">
      <alignment horizontal="left" vertical="center" wrapText="1"/>
    </xf>
    <xf numFmtId="49" fontId="14" fillId="42" borderId="6" xfId="0" applyNumberFormat="1" applyFont="1" applyFill="1" applyBorder="1" applyAlignment="1" applyProtection="1">
      <alignment horizontal="center" vertical="center" wrapText="1"/>
    </xf>
    <xf numFmtId="49" fontId="14" fillId="42" borderId="3" xfId="0" applyNumberFormat="1" applyFont="1" applyFill="1" applyBorder="1" applyAlignment="1" applyProtection="1">
      <alignment horizontal="center" vertical="center" wrapText="1"/>
    </xf>
    <xf numFmtId="0" fontId="15" fillId="42" borderId="42" xfId="0" applyFont="1" applyFill="1" applyBorder="1" applyAlignment="1" applyProtection="1">
      <alignment horizontal="left" vertical="center" wrapText="1"/>
    </xf>
    <xf numFmtId="49" fontId="14" fillId="42" borderId="37" xfId="0" applyNumberFormat="1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left" vertical="center" wrapText="1"/>
    </xf>
    <xf numFmtId="0" fontId="14" fillId="0" borderId="37" xfId="0" applyFont="1" applyFill="1" applyBorder="1" applyAlignment="1" applyProtection="1">
      <alignment horizontal="center" vertical="center" wrapText="1"/>
    </xf>
    <xf numFmtId="49" fontId="14" fillId="34" borderId="52" xfId="0" applyNumberFormat="1" applyFont="1" applyFill="1" applyBorder="1" applyAlignment="1" applyProtection="1">
      <alignment horizontal="center" vertical="center" wrapText="1"/>
    </xf>
    <xf numFmtId="49" fontId="14" fillId="34" borderId="2" xfId="0" applyNumberFormat="1" applyFont="1" applyFill="1" applyBorder="1" applyAlignment="1" applyProtection="1">
      <alignment horizontal="center" vertical="center" wrapText="1"/>
    </xf>
    <xf numFmtId="49" fontId="14" fillId="34" borderId="1" xfId="0" applyNumberFormat="1" applyFont="1" applyFill="1" applyBorder="1" applyAlignment="1" applyProtection="1">
      <alignment horizontal="center" vertical="center" wrapText="1"/>
    </xf>
    <xf numFmtId="49" fontId="14" fillId="8" borderId="52" xfId="0" applyNumberFormat="1" applyFont="1" applyFill="1" applyBorder="1" applyAlignment="1" applyProtection="1">
      <alignment horizontal="center" vertical="center" wrapText="1"/>
    </xf>
    <xf numFmtId="0" fontId="14" fillId="12" borderId="52" xfId="0" applyFont="1" applyFill="1" applyBorder="1" applyAlignment="1" applyProtection="1">
      <alignment horizontal="right" vertical="center" wrapText="1"/>
      <protection locked="0"/>
    </xf>
    <xf numFmtId="49" fontId="14" fillId="41" borderId="26" xfId="0" applyNumberFormat="1" applyFont="1" applyFill="1" applyBorder="1" applyAlignment="1" applyProtection="1">
      <alignment horizontal="center" vertical="center" wrapText="1"/>
    </xf>
    <xf numFmtId="49" fontId="14" fillId="41" borderId="8" xfId="0" applyNumberFormat="1" applyFont="1" applyFill="1" applyBorder="1" applyAlignment="1" applyProtection="1">
      <alignment horizontal="center" vertical="center" wrapText="1"/>
    </xf>
    <xf numFmtId="49" fontId="14" fillId="42" borderId="10" xfId="0" applyNumberFormat="1" applyFont="1" applyFill="1" applyBorder="1" applyAlignment="1" applyProtection="1">
      <alignment horizontal="center" vertical="center" wrapText="1"/>
    </xf>
    <xf numFmtId="49" fontId="14" fillId="42" borderId="42" xfId="0" applyNumberFormat="1" applyFont="1" applyFill="1" applyBorder="1" applyAlignment="1" applyProtection="1">
      <alignment horizontal="center" vertical="center" wrapText="1"/>
    </xf>
    <xf numFmtId="49" fontId="14" fillId="34" borderId="50" xfId="0" applyNumberFormat="1" applyFont="1" applyFill="1" applyBorder="1" applyAlignment="1" applyProtection="1">
      <alignment horizontal="center" vertical="center" wrapText="1"/>
    </xf>
    <xf numFmtId="49" fontId="14" fillId="34" borderId="26" xfId="0" applyNumberFormat="1" applyFont="1" applyFill="1" applyBorder="1" applyAlignment="1" applyProtection="1">
      <alignment horizontal="center" vertical="center" wrapText="1"/>
    </xf>
    <xf numFmtId="49" fontId="14" fillId="34" borderId="8" xfId="0" applyNumberFormat="1" applyFont="1" applyFill="1" applyBorder="1" applyAlignment="1" applyProtection="1">
      <alignment horizontal="center" vertical="center" wrapText="1"/>
    </xf>
    <xf numFmtId="49" fontId="14" fillId="8" borderId="50" xfId="0" applyNumberFormat="1" applyFont="1" applyFill="1" applyBorder="1" applyAlignment="1" applyProtection="1">
      <alignment horizontal="center" vertical="center" wrapText="1"/>
    </xf>
    <xf numFmtId="49" fontId="14" fillId="8" borderId="26" xfId="0" applyNumberFormat="1" applyFont="1" applyFill="1" applyBorder="1" applyAlignment="1" applyProtection="1">
      <alignment horizontal="center" vertical="center" wrapText="1"/>
    </xf>
    <xf numFmtId="49" fontId="14" fillId="8" borderId="8" xfId="0" applyNumberFormat="1" applyFont="1" applyFill="1" applyBorder="1" applyAlignment="1" applyProtection="1">
      <alignment horizontal="center" vertical="center" wrapText="1"/>
    </xf>
    <xf numFmtId="49" fontId="14" fillId="8" borderId="42" xfId="0" applyNumberFormat="1" applyFont="1" applyFill="1" applyBorder="1" applyAlignment="1" applyProtection="1">
      <alignment horizontal="center" vertical="center" wrapText="1"/>
    </xf>
    <xf numFmtId="49" fontId="14" fillId="14" borderId="50" xfId="0" applyNumberFormat="1" applyFont="1" applyFill="1" applyBorder="1" applyAlignment="1" applyProtection="1">
      <alignment horizontal="center" vertical="center" wrapText="1"/>
    </xf>
    <xf numFmtId="49" fontId="14" fillId="14" borderId="26" xfId="0" applyNumberFormat="1" applyFont="1" applyFill="1" applyBorder="1" applyAlignment="1" applyProtection="1">
      <alignment horizontal="center" vertical="center" wrapText="1"/>
    </xf>
    <xf numFmtId="49" fontId="14" fillId="14" borderId="8" xfId="0" applyNumberFormat="1" applyFont="1" applyFill="1" applyBorder="1" applyAlignment="1" applyProtection="1">
      <alignment horizontal="center" vertical="center" wrapText="1"/>
    </xf>
    <xf numFmtId="49" fontId="14" fillId="10" borderId="50" xfId="0" applyNumberFormat="1" applyFont="1" applyFill="1" applyBorder="1" applyAlignment="1" applyProtection="1">
      <alignment horizontal="center" vertical="center" wrapText="1"/>
    </xf>
    <xf numFmtId="49" fontId="14" fillId="10" borderId="39" xfId="0" applyNumberFormat="1" applyFont="1" applyFill="1" applyBorder="1" applyAlignment="1" applyProtection="1">
      <alignment horizontal="center" vertical="center" wrapText="1"/>
    </xf>
    <xf numFmtId="49" fontId="14" fillId="43" borderId="52" xfId="0" applyNumberFormat="1" applyFont="1" applyFill="1" applyBorder="1" applyAlignment="1" applyProtection="1">
      <alignment horizontal="center" vertical="center" wrapText="1"/>
    </xf>
    <xf numFmtId="49" fontId="14" fillId="43" borderId="1" xfId="0" applyNumberFormat="1" applyFont="1" applyFill="1" applyBorder="1" applyAlignment="1" applyProtection="1">
      <alignment horizontal="center" vertical="center" wrapText="1"/>
    </xf>
    <xf numFmtId="0" fontId="15" fillId="43" borderId="37" xfId="0" applyFont="1" applyFill="1" applyBorder="1" applyAlignment="1" applyProtection="1">
      <alignment horizontal="left" vertical="center" wrapText="1"/>
    </xf>
    <xf numFmtId="49" fontId="14" fillId="43" borderId="37" xfId="0" applyNumberFormat="1" applyFont="1" applyFill="1" applyBorder="1" applyAlignment="1" applyProtection="1">
      <alignment horizontal="center" vertical="center" wrapText="1"/>
    </xf>
    <xf numFmtId="49" fontId="14" fillId="43" borderId="26" xfId="0" applyNumberFormat="1" applyFont="1" applyFill="1" applyBorder="1" applyAlignment="1" applyProtection="1">
      <alignment horizontal="center" vertical="center" wrapText="1"/>
    </xf>
    <xf numFmtId="49" fontId="14" fillId="43" borderId="42" xfId="0" applyNumberFormat="1" applyFont="1" applyFill="1" applyBorder="1" applyAlignment="1" applyProtection="1">
      <alignment horizontal="center" vertical="center" wrapText="1"/>
    </xf>
    <xf numFmtId="49" fontId="14" fillId="40" borderId="2" xfId="0" applyNumberFormat="1" applyFont="1" applyFill="1" applyBorder="1" applyAlignment="1" applyProtection="1">
      <alignment horizontal="center" vertical="center" wrapText="1"/>
    </xf>
    <xf numFmtId="49" fontId="14" fillId="40" borderId="1" xfId="0" applyNumberFormat="1" applyFont="1" applyFill="1" applyBorder="1" applyAlignment="1" applyProtection="1">
      <alignment horizontal="center" vertical="center" wrapText="1"/>
    </xf>
    <xf numFmtId="49" fontId="14" fillId="36" borderId="52" xfId="0" applyNumberFormat="1" applyFont="1" applyFill="1" applyBorder="1" applyAlignment="1" applyProtection="1">
      <alignment horizontal="center" vertical="center" wrapText="1"/>
    </xf>
    <xf numFmtId="49" fontId="14" fillId="36" borderId="37" xfId="0" applyNumberFormat="1" applyFont="1" applyFill="1" applyBorder="1" applyAlignment="1" applyProtection="1">
      <alignment horizontal="center" vertical="center" wrapText="1"/>
    </xf>
    <xf numFmtId="0" fontId="14" fillId="0" borderId="37" xfId="0" applyFont="1" applyFill="1" applyBorder="1" applyAlignment="1" applyProtection="1">
      <alignment horizontal="left" vertical="center" wrapText="1"/>
    </xf>
    <xf numFmtId="49" fontId="14" fillId="40" borderId="52" xfId="0" applyNumberFormat="1" applyFont="1" applyFill="1" applyBorder="1" applyAlignment="1" applyProtection="1">
      <alignment horizontal="center" vertical="center" wrapText="1"/>
    </xf>
    <xf numFmtId="49" fontId="14" fillId="40" borderId="37" xfId="0" applyNumberFormat="1" applyFont="1" applyFill="1" applyBorder="1" applyAlignment="1" applyProtection="1">
      <alignment horizontal="center" vertical="center" wrapText="1"/>
    </xf>
    <xf numFmtId="49" fontId="14" fillId="36" borderId="50" xfId="0" applyNumberFormat="1" applyFont="1" applyFill="1" applyBorder="1" applyAlignment="1" applyProtection="1">
      <alignment horizontal="center" vertical="center" wrapText="1"/>
    </xf>
    <xf numFmtId="49" fontId="14" fillId="36" borderId="42" xfId="0" applyNumberFormat="1" applyFont="1" applyFill="1" applyBorder="1" applyAlignment="1" applyProtection="1">
      <alignment horizontal="center" vertical="center" wrapText="1"/>
    </xf>
    <xf numFmtId="49" fontId="14" fillId="40" borderId="26" xfId="0" applyNumberFormat="1" applyFont="1" applyFill="1" applyBorder="1" applyAlignment="1" applyProtection="1">
      <alignment horizontal="center" vertical="center" wrapText="1"/>
    </xf>
    <xf numFmtId="49" fontId="14" fillId="36" borderId="2" xfId="0" applyNumberFormat="1" applyFont="1" applyFill="1" applyBorder="1" applyAlignment="1" applyProtection="1">
      <alignment horizontal="center" vertical="center" wrapText="1"/>
    </xf>
    <xf numFmtId="49" fontId="14" fillId="40" borderId="50" xfId="0" applyNumberFormat="1" applyFont="1" applyFill="1" applyBorder="1" applyAlignment="1" applyProtection="1">
      <alignment horizontal="center" vertical="center" wrapText="1"/>
    </xf>
    <xf numFmtId="49" fontId="14" fillId="40" borderId="35" xfId="0" applyNumberFormat="1" applyFont="1" applyFill="1" applyBorder="1" applyAlignment="1" applyProtection="1">
      <alignment horizontal="center" vertical="center" wrapText="1"/>
    </xf>
    <xf numFmtId="49" fontId="14" fillId="40" borderId="42" xfId="0" applyNumberFormat="1" applyFont="1" applyFill="1" applyBorder="1" applyAlignment="1" applyProtection="1">
      <alignment horizontal="center" vertical="center" wrapText="1"/>
    </xf>
    <xf numFmtId="49" fontId="14" fillId="14" borderId="37" xfId="0" applyNumberFormat="1" applyFont="1" applyFill="1" applyBorder="1" applyAlignment="1" applyProtection="1">
      <alignment horizontal="center" vertical="center" wrapText="1"/>
    </xf>
    <xf numFmtId="49" fontId="14" fillId="36" borderId="3" xfId="0" applyNumberFormat="1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5" fillId="41" borderId="1" xfId="0" applyFont="1" applyFill="1" applyBorder="1" applyAlignment="1" applyProtection="1">
      <alignment horizontal="left" vertical="center" wrapText="1"/>
    </xf>
    <xf numFmtId="0" fontId="15" fillId="8" borderId="37" xfId="0" applyFont="1" applyFill="1" applyBorder="1" applyAlignment="1" applyProtection="1">
      <alignment horizontal="left" vertical="center" wrapText="1"/>
    </xf>
    <xf numFmtId="0" fontId="14" fillId="16" borderId="15" xfId="0" applyFont="1" applyFill="1" applyBorder="1" applyAlignment="1" applyProtection="1">
      <alignment vertical="center" textRotation="90" wrapText="1"/>
    </xf>
    <xf numFmtId="0" fontId="14" fillId="16" borderId="6" xfId="0" applyFont="1" applyFill="1" applyBorder="1" applyAlignment="1" applyProtection="1">
      <alignment vertical="center" textRotation="90" wrapText="1"/>
    </xf>
    <xf numFmtId="0" fontId="14" fillId="16" borderId="16" xfId="0" applyFont="1" applyFill="1" applyBorder="1" applyAlignment="1" applyProtection="1">
      <alignment vertical="center" textRotation="90" wrapText="1"/>
    </xf>
    <xf numFmtId="0" fontId="13" fillId="0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3" fillId="32" borderId="23" xfId="0" applyFont="1" applyFill="1" applyBorder="1" applyAlignment="1" applyProtection="1">
      <alignment horizontal="left" vertical="center" wrapText="1"/>
    </xf>
    <xf numFmtId="0" fontId="3" fillId="32" borderId="3" xfId="0" applyFont="1" applyFill="1" applyBorder="1" applyAlignment="1" applyProtection="1">
      <alignment horizontal="left" vertical="center" wrapText="1"/>
    </xf>
    <xf numFmtId="0" fontId="3" fillId="32" borderId="6" xfId="0" applyFont="1" applyFill="1" applyBorder="1" applyAlignment="1" applyProtection="1">
      <alignment horizontal="left" vertical="center" wrapText="1"/>
    </xf>
    <xf numFmtId="0" fontId="3" fillId="32" borderId="10" xfId="0" applyFont="1" applyFill="1" applyBorder="1" applyAlignment="1" applyProtection="1">
      <alignment horizontal="left" vertical="center" wrapText="1"/>
    </xf>
    <xf numFmtId="0" fontId="3" fillId="32" borderId="11" xfId="0" applyFont="1" applyFill="1" applyBorder="1" applyAlignment="1" applyProtection="1">
      <alignment horizontal="left" vertical="center" wrapText="1"/>
    </xf>
    <xf numFmtId="0" fontId="3" fillId="32" borderId="63" xfId="0" applyFont="1" applyFill="1" applyBorder="1" applyAlignment="1" applyProtection="1">
      <alignment horizontal="left" vertical="center" wrapText="1"/>
    </xf>
    <xf numFmtId="0" fontId="15" fillId="36" borderId="52" xfId="0" applyFont="1" applyFill="1" applyBorder="1" applyAlignment="1" applyProtection="1">
      <alignment horizontal="left" vertical="center" wrapText="1"/>
    </xf>
    <xf numFmtId="0" fontId="15" fillId="36" borderId="37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  <protection locked="0"/>
    </xf>
    <xf numFmtId="0" fontId="14" fillId="0" borderId="52" xfId="0" applyFont="1" applyFill="1" applyBorder="1" applyAlignment="1" applyProtection="1">
      <alignment horizontal="left" vertical="center" wrapText="1"/>
      <protection locked="0"/>
    </xf>
    <xf numFmtId="0" fontId="24" fillId="0" borderId="52" xfId="1" applyFont="1" applyFill="1" applyBorder="1" applyAlignment="1" applyProtection="1">
      <alignment horizontal="center" vertical="center" wrapText="1"/>
      <protection locked="0"/>
    </xf>
    <xf numFmtId="0" fontId="24" fillId="0" borderId="53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 wrapText="1"/>
      <protection locked="0"/>
    </xf>
    <xf numFmtId="0" fontId="24" fillId="0" borderId="47" xfId="1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Fill="1" applyBorder="1" applyAlignment="1" applyProtection="1">
      <alignment horizontal="left" vertical="center" wrapText="1"/>
      <protection locked="0"/>
    </xf>
    <xf numFmtId="0" fontId="24" fillId="0" borderId="37" xfId="1" applyFont="1" applyFill="1" applyBorder="1" applyAlignment="1" applyProtection="1">
      <alignment horizontal="center" vertical="center" wrapText="1"/>
      <protection locked="0"/>
    </xf>
    <xf numFmtId="0" fontId="24" fillId="0" borderId="38" xfId="1" applyFont="1" applyFill="1" applyBorder="1" applyAlignment="1" applyProtection="1">
      <alignment horizontal="center" vertical="center" wrapText="1"/>
      <protection locked="0"/>
    </xf>
    <xf numFmtId="0" fontId="14" fillId="12" borderId="52" xfId="0" applyFont="1" applyFill="1" applyBorder="1" applyAlignment="1" applyProtection="1">
      <alignment horizontal="right" vertical="center" wrapText="1"/>
    </xf>
    <xf numFmtId="0" fontId="14" fillId="0" borderId="53" xfId="0" applyFont="1" applyFill="1" applyBorder="1" applyAlignment="1" applyProtection="1">
      <alignment horizontal="center" vertical="center" wrapText="1"/>
    </xf>
    <xf numFmtId="0" fontId="14" fillId="12" borderId="1" xfId="0" applyFont="1" applyFill="1" applyBorder="1" applyAlignment="1" applyProtection="1">
      <alignment horizontal="right" vertical="center" wrapText="1"/>
    </xf>
    <xf numFmtId="0" fontId="14" fillId="0" borderId="47" xfId="0" applyFont="1" applyFill="1" applyBorder="1" applyAlignment="1" applyProtection="1">
      <alignment horizontal="center" vertical="center" wrapText="1"/>
    </xf>
    <xf numFmtId="0" fontId="14" fillId="12" borderId="37" xfId="0" applyFont="1" applyFill="1" applyBorder="1" applyAlignment="1" applyProtection="1">
      <alignment horizontal="right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12" borderId="2" xfId="0" applyFont="1" applyFill="1" applyBorder="1" applyAlignment="1" applyProtection="1">
      <alignment horizontal="right" vertical="center" wrapText="1"/>
    </xf>
    <xf numFmtId="0" fontId="14" fillId="12" borderId="3" xfId="0" applyFont="1" applyFill="1" applyBorder="1" applyAlignment="1" applyProtection="1">
      <alignment horizontal="right" vertical="center" wrapText="1"/>
    </xf>
    <xf numFmtId="0" fontId="14" fillId="39" borderId="52" xfId="0" applyFont="1" applyFill="1" applyBorder="1" applyAlignment="1" applyProtection="1">
      <alignment horizontal="left" vertical="center" wrapText="1"/>
      <protection locked="0"/>
    </xf>
    <xf numFmtId="0" fontId="14" fillId="39" borderId="1" xfId="0" applyFont="1" applyFill="1" applyBorder="1" applyAlignment="1" applyProtection="1">
      <alignment horizontal="left" vertical="center" wrapText="1"/>
      <protection locked="0"/>
    </xf>
    <xf numFmtId="0" fontId="15" fillId="38" borderId="1" xfId="0" applyFont="1" applyFill="1" applyBorder="1" applyAlignment="1" applyProtection="1">
      <alignment horizontal="left" vertical="center" wrapText="1"/>
      <protection locked="0"/>
    </xf>
    <xf numFmtId="0" fontId="14" fillId="39" borderId="37" xfId="0" applyFont="1" applyFill="1" applyBorder="1" applyAlignment="1" applyProtection="1">
      <alignment horizontal="left" vertical="center" wrapText="1"/>
      <protection locked="0"/>
    </xf>
    <xf numFmtId="0" fontId="15" fillId="38" borderId="37" xfId="0" applyFont="1" applyFill="1" applyBorder="1" applyAlignment="1" applyProtection="1">
      <alignment horizontal="left" vertical="center" wrapText="1"/>
      <protection locked="0"/>
    </xf>
    <xf numFmtId="0" fontId="15" fillId="38" borderId="52" xfId="0" applyFont="1" applyFill="1" applyBorder="1" applyAlignment="1" applyProtection="1">
      <alignment horizontal="left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</xf>
    <xf numFmtId="0" fontId="3" fillId="33" borderId="23" xfId="0" applyFont="1" applyFill="1" applyBorder="1" applyAlignment="1" applyProtection="1">
      <alignment horizontal="left" vertical="center" wrapText="1"/>
    </xf>
    <xf numFmtId="0" fontId="3" fillId="33" borderId="3" xfId="0" applyFont="1" applyFill="1" applyBorder="1" applyAlignment="1" applyProtection="1">
      <alignment horizontal="left" vertical="center" wrapText="1"/>
    </xf>
    <xf numFmtId="165" fontId="14" fillId="13" borderId="52" xfId="0" applyNumberFormat="1" applyFont="1" applyFill="1" applyBorder="1" applyAlignment="1" applyProtection="1">
      <alignment horizontal="center" vertical="center" wrapText="1"/>
    </xf>
    <xf numFmtId="2" fontId="14" fillId="0" borderId="5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165" fontId="14" fillId="13" borderId="1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left" vertical="center" wrapText="1"/>
    </xf>
    <xf numFmtId="165" fontId="14" fillId="13" borderId="37" xfId="0" applyNumberFormat="1" applyFont="1" applyFill="1" applyBorder="1" applyAlignment="1" applyProtection="1">
      <alignment horizontal="center" vertical="center" wrapText="1"/>
    </xf>
    <xf numFmtId="2" fontId="14" fillId="0" borderId="37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Alignment="1" applyProtection="1">
      <alignment horizontal="left" vertical="center" wrapText="1"/>
    </xf>
    <xf numFmtId="1" fontId="14" fillId="0" borderId="0" xfId="0" applyNumberFormat="1" applyFont="1" applyFill="1" applyAlignment="1" applyProtection="1">
      <alignment horizontal="center" vertical="center" wrapText="1"/>
    </xf>
    <xf numFmtId="2" fontId="14" fillId="0" borderId="0" xfId="0" applyNumberFormat="1" applyFont="1" applyFill="1" applyAlignment="1" applyProtection="1">
      <alignment horizontal="left" vertical="center" wrapText="1"/>
    </xf>
    <xf numFmtId="0" fontId="14" fillId="0" borderId="53" xfId="0" applyFont="1" applyFill="1" applyBorder="1" applyAlignment="1" applyProtection="1">
      <alignment vertical="center" wrapText="1"/>
      <protection locked="0"/>
    </xf>
    <xf numFmtId="0" fontId="14" fillId="0" borderId="47" xfId="0" applyFont="1" applyFill="1" applyBorder="1" applyAlignment="1" applyProtection="1">
      <alignment vertical="center" wrapText="1"/>
      <protection locked="0"/>
    </xf>
    <xf numFmtId="0" fontId="14" fillId="0" borderId="38" xfId="0" applyFont="1" applyFill="1" applyBorder="1" applyAlignment="1" applyProtection="1">
      <alignment vertical="center" wrapText="1"/>
      <protection locked="0"/>
    </xf>
    <xf numFmtId="0" fontId="14" fillId="0" borderId="33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49" fontId="14" fillId="42" borderId="35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51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14" fillId="0" borderId="41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6" fillId="21" borderId="1" xfId="0" applyFont="1" applyFill="1" applyBorder="1" applyAlignment="1">
      <alignment horizontal="justify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4" fillId="12" borderId="59" xfId="0" applyFont="1" applyFill="1" applyBorder="1" applyAlignment="1" applyProtection="1">
      <alignment horizontal="right" vertical="center" wrapText="1"/>
      <protection locked="0"/>
    </xf>
    <xf numFmtId="0" fontId="14" fillId="12" borderId="9" xfId="0" applyFont="1" applyFill="1" applyBorder="1" applyAlignment="1" applyProtection="1">
      <alignment horizontal="right" vertical="center" wrapText="1"/>
      <protection locked="0"/>
    </xf>
    <xf numFmtId="0" fontId="14" fillId="12" borderId="49" xfId="0" applyFont="1" applyFill="1" applyBorder="1" applyAlignment="1" applyProtection="1">
      <alignment horizontal="right" vertical="center" wrapText="1"/>
      <protection locked="0"/>
    </xf>
    <xf numFmtId="0" fontId="14" fillId="13" borderId="51" xfId="0" applyNumberFormat="1" applyFont="1" applyFill="1" applyBorder="1" applyAlignment="1" applyProtection="1">
      <alignment horizontal="left" vertical="center" wrapText="1"/>
    </xf>
    <xf numFmtId="0" fontId="14" fillId="13" borderId="53" xfId="0" applyNumberFormat="1" applyFont="1" applyFill="1" applyBorder="1" applyAlignment="1" applyProtection="1">
      <alignment horizontal="left" vertical="center" wrapText="1"/>
    </xf>
    <xf numFmtId="0" fontId="14" fillId="13" borderId="40" xfId="0" applyNumberFormat="1" applyFont="1" applyFill="1" applyBorder="1" applyAlignment="1" applyProtection="1">
      <alignment horizontal="left" vertical="center" wrapText="1"/>
    </xf>
    <xf numFmtId="0" fontId="14" fillId="13" borderId="47" xfId="0" applyNumberFormat="1" applyFont="1" applyFill="1" applyBorder="1" applyAlignment="1" applyProtection="1">
      <alignment horizontal="left" vertical="center" wrapText="1"/>
    </xf>
    <xf numFmtId="0" fontId="14" fillId="13" borderId="41" xfId="0" applyNumberFormat="1" applyFont="1" applyFill="1" applyBorder="1" applyAlignment="1" applyProtection="1">
      <alignment horizontal="left" vertical="center" wrapText="1"/>
    </xf>
    <xf numFmtId="0" fontId="14" fillId="13" borderId="38" xfId="0" applyNumberFormat="1" applyFont="1" applyFill="1" applyBorder="1" applyAlignment="1" applyProtection="1">
      <alignment horizontal="left" vertical="center" wrapText="1"/>
    </xf>
    <xf numFmtId="0" fontId="14" fillId="35" borderId="10" xfId="0" applyFont="1" applyFill="1" applyBorder="1" applyAlignment="1" applyProtection="1">
      <alignment horizontal="center" vertical="center" wrapText="1"/>
    </xf>
    <xf numFmtId="0" fontId="14" fillId="35" borderId="5" xfId="0" applyFont="1" applyFill="1" applyBorder="1" applyAlignment="1" applyProtection="1">
      <alignment horizontal="center" vertical="center" wrapText="1"/>
    </xf>
    <xf numFmtId="0" fontId="15" fillId="38" borderId="3" xfId="0" applyFont="1" applyFill="1" applyBorder="1" applyAlignment="1" applyProtection="1">
      <alignment horizontal="left" vertical="center" wrapText="1"/>
      <protection locked="0"/>
    </xf>
    <xf numFmtId="0" fontId="14" fillId="12" borderId="12" xfId="0" applyFont="1" applyFill="1" applyBorder="1" applyAlignment="1" applyProtection="1">
      <alignment horizontal="right" vertical="center" wrapText="1"/>
      <protection locked="0"/>
    </xf>
    <xf numFmtId="0" fontId="14" fillId="12" borderId="3" xfId="0" applyFont="1" applyFill="1" applyBorder="1" applyAlignment="1" applyProtection="1">
      <alignment horizontal="right" vertical="center" wrapText="1"/>
      <protection locked="0"/>
    </xf>
    <xf numFmtId="0" fontId="14" fillId="13" borderId="51" xfId="0" applyNumberFormat="1" applyFont="1" applyFill="1" applyBorder="1" applyAlignment="1" applyProtection="1">
      <alignment vertical="center" wrapText="1"/>
    </xf>
    <xf numFmtId="0" fontId="14" fillId="13" borderId="53" xfId="0" applyNumberFormat="1" applyFont="1" applyFill="1" applyBorder="1" applyAlignment="1" applyProtection="1">
      <alignment vertical="center" wrapText="1"/>
    </xf>
    <xf numFmtId="0" fontId="14" fillId="13" borderId="40" xfId="0" applyNumberFormat="1" applyFont="1" applyFill="1" applyBorder="1" applyAlignment="1" applyProtection="1">
      <alignment vertical="center" wrapText="1"/>
    </xf>
    <xf numFmtId="0" fontId="14" fillId="13" borderId="47" xfId="0" applyNumberFormat="1" applyFont="1" applyFill="1" applyBorder="1" applyAlignment="1" applyProtection="1">
      <alignment vertical="center" wrapText="1"/>
    </xf>
    <xf numFmtId="0" fontId="14" fillId="13" borderId="33" xfId="0" applyNumberFormat="1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2" fontId="2" fillId="46" borderId="1" xfId="0" applyNumberFormat="1" applyFont="1" applyFill="1" applyBorder="1"/>
    <xf numFmtId="2" fontId="0" fillId="0" borderId="0" xfId="0" applyNumberFormat="1"/>
    <xf numFmtId="0" fontId="3" fillId="33" borderId="10" xfId="0" applyFont="1" applyFill="1" applyBorder="1" applyAlignment="1" applyProtection="1">
      <alignment horizontal="left" vertical="center" wrapText="1"/>
    </xf>
    <xf numFmtId="0" fontId="16" fillId="32" borderId="6" xfId="0" applyNumberFormat="1" applyFont="1" applyFill="1" applyBorder="1" applyAlignment="1" applyProtection="1">
      <alignment vertical="center" wrapText="1"/>
    </xf>
    <xf numFmtId="0" fontId="26" fillId="31" borderId="52" xfId="0" applyFont="1" applyFill="1" applyBorder="1" applyAlignment="1" applyProtection="1">
      <alignment horizontal="center" vertical="center" wrapText="1"/>
      <protection locked="0"/>
    </xf>
    <xf numFmtId="0" fontId="26" fillId="31" borderId="1" xfId="0" applyFont="1" applyFill="1" applyBorder="1" applyAlignment="1" applyProtection="1">
      <alignment horizontal="center" vertical="center" wrapText="1"/>
      <protection locked="0"/>
    </xf>
    <xf numFmtId="0" fontId="26" fillId="45" borderId="1" xfId="0" applyFont="1" applyFill="1" applyBorder="1" applyAlignment="1" applyProtection="1">
      <alignment horizontal="center" vertical="center" wrapText="1"/>
      <protection locked="0"/>
    </xf>
    <xf numFmtId="0" fontId="26" fillId="45" borderId="37" xfId="0" applyFont="1" applyFill="1" applyBorder="1" applyAlignment="1" applyProtection="1">
      <alignment horizontal="center" vertical="center" wrapText="1"/>
      <protection locked="0"/>
    </xf>
    <xf numFmtId="0" fontId="26" fillId="31" borderId="37" xfId="0" applyFont="1" applyFill="1" applyBorder="1" applyAlignment="1" applyProtection="1">
      <alignment horizontal="center" vertical="center" wrapText="1"/>
      <protection locked="0"/>
    </xf>
    <xf numFmtId="0" fontId="26" fillId="45" borderId="52" xfId="0" applyFont="1" applyFill="1" applyBorder="1" applyAlignment="1" applyProtection="1">
      <alignment horizontal="center" vertical="center" wrapText="1"/>
      <protection locked="0"/>
    </xf>
    <xf numFmtId="0" fontId="26" fillId="45" borderId="3" xfId="0" applyFont="1" applyFill="1" applyBorder="1" applyAlignment="1" applyProtection="1">
      <alignment horizontal="center" vertical="center" wrapText="1"/>
      <protection locked="0"/>
    </xf>
    <xf numFmtId="0" fontId="26" fillId="31" borderId="3" xfId="0" applyFont="1" applyFill="1" applyBorder="1" applyAlignment="1" applyProtection="1">
      <alignment horizontal="center" vertical="center" wrapText="1"/>
      <protection locked="0"/>
    </xf>
    <xf numFmtId="49" fontId="24" fillId="47" borderId="1" xfId="0" applyNumberFormat="1" applyFont="1" applyFill="1" applyBorder="1" applyAlignment="1" applyProtection="1">
      <alignment horizontal="center" vertical="center" wrapText="1"/>
    </xf>
    <xf numFmtId="49" fontId="24" fillId="47" borderId="52" xfId="0" applyNumberFormat="1" applyFont="1" applyFill="1" applyBorder="1" applyAlignment="1" applyProtection="1">
      <alignment horizontal="center" vertical="center" wrapText="1"/>
    </xf>
    <xf numFmtId="49" fontId="24" fillId="47" borderId="37" xfId="0" applyNumberFormat="1" applyFont="1" applyFill="1" applyBorder="1" applyAlignment="1" applyProtection="1">
      <alignment horizontal="center" vertical="center" wrapText="1"/>
    </xf>
    <xf numFmtId="2" fontId="14" fillId="0" borderId="53" xfId="0" applyNumberFormat="1" applyFont="1" applyFill="1" applyBorder="1" applyAlignment="1" applyProtection="1">
      <alignment horizontal="center" vertical="center" wrapText="1"/>
    </xf>
    <xf numFmtId="2" fontId="14" fillId="0" borderId="47" xfId="0" applyNumberFormat="1" applyFont="1" applyFill="1" applyBorder="1" applyAlignment="1" applyProtection="1">
      <alignment horizontal="center" vertical="center" wrapText="1"/>
    </xf>
    <xf numFmtId="2" fontId="14" fillId="0" borderId="38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/>
    <xf numFmtId="0" fontId="0" fillId="0" borderId="0" xfId="0" applyBorder="1" applyAlignment="1" applyProtection="1"/>
    <xf numFmtId="0" fontId="3" fillId="32" borderId="3" xfId="0" applyFont="1" applyFill="1" applyBorder="1" applyAlignment="1" applyProtection="1">
      <alignment vertical="center" wrapText="1"/>
    </xf>
    <xf numFmtId="0" fontId="15" fillId="43" borderId="37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49" fontId="14" fillId="32" borderId="52" xfId="0" applyNumberFormat="1" applyFont="1" applyFill="1" applyBorder="1" applyAlignment="1" applyProtection="1">
      <alignment horizontal="center" vertical="center" wrapText="1"/>
    </xf>
    <xf numFmtId="49" fontId="14" fillId="32" borderId="37" xfId="0" applyNumberFormat="1" applyFont="1" applyFill="1" applyBorder="1" applyAlignment="1" applyProtection="1">
      <alignment horizontal="center" vertical="center" wrapText="1"/>
    </xf>
    <xf numFmtId="49" fontId="14" fillId="32" borderId="39" xfId="0" applyNumberFormat="1" applyFont="1" applyFill="1" applyBorder="1" applyAlignment="1" applyProtection="1">
      <alignment horizontal="center" vertical="center" wrapText="1"/>
    </xf>
    <xf numFmtId="0" fontId="26" fillId="31" borderId="21" xfId="0" applyFont="1" applyFill="1" applyBorder="1" applyAlignment="1" applyProtection="1">
      <alignment horizontal="center" vertical="center" wrapText="1"/>
      <protection locked="0"/>
    </xf>
    <xf numFmtId="0" fontId="26" fillId="31" borderId="7" xfId="0" applyFont="1" applyFill="1" applyBorder="1" applyAlignment="1" applyProtection="1">
      <alignment horizontal="center" vertical="center" wrapText="1"/>
      <protection locked="0"/>
    </xf>
    <xf numFmtId="0" fontId="26" fillId="45" borderId="7" xfId="0" applyFont="1" applyFill="1" applyBorder="1" applyAlignment="1" applyProtection="1">
      <alignment horizontal="center" vertical="center" wrapText="1"/>
      <protection locked="0"/>
    </xf>
    <xf numFmtId="0" fontId="26" fillId="45" borderId="66" xfId="0" applyFont="1" applyFill="1" applyBorder="1" applyAlignment="1" applyProtection="1">
      <alignment horizontal="center" vertical="center" wrapText="1"/>
      <protection locked="0"/>
    </xf>
    <xf numFmtId="0" fontId="26" fillId="45" borderId="21" xfId="0" applyFont="1" applyFill="1" applyBorder="1" applyAlignment="1" applyProtection="1">
      <alignment horizontal="center" vertical="center" wrapText="1"/>
      <protection locked="0"/>
    </xf>
    <xf numFmtId="0" fontId="26" fillId="45" borderId="9" xfId="0" applyFont="1" applyFill="1" applyBorder="1" applyAlignment="1" applyProtection="1">
      <alignment horizontal="center" vertical="center" wrapText="1"/>
      <protection locked="0"/>
    </xf>
    <xf numFmtId="0" fontId="26" fillId="45" borderId="59" xfId="0" applyFont="1" applyFill="1" applyBorder="1" applyAlignment="1" applyProtection="1">
      <alignment horizontal="center" vertical="center" wrapText="1"/>
      <protection locked="0"/>
    </xf>
    <xf numFmtId="0" fontId="14" fillId="39" borderId="51" xfId="0" applyFont="1" applyFill="1" applyBorder="1" applyAlignment="1" applyProtection="1">
      <alignment horizontal="left" vertical="center" wrapText="1"/>
      <protection locked="0"/>
    </xf>
    <xf numFmtId="0" fontId="14" fillId="39" borderId="53" xfId="0" applyFont="1" applyFill="1" applyBorder="1" applyAlignment="1" applyProtection="1">
      <alignment horizontal="left" vertical="center" wrapText="1"/>
      <protection locked="0"/>
    </xf>
    <xf numFmtId="0" fontId="14" fillId="39" borderId="40" xfId="0" applyFont="1" applyFill="1" applyBorder="1" applyAlignment="1" applyProtection="1">
      <alignment horizontal="left" vertical="center" wrapText="1"/>
      <protection locked="0"/>
    </xf>
    <xf numFmtId="0" fontId="14" fillId="39" borderId="47" xfId="0" applyFont="1" applyFill="1" applyBorder="1" applyAlignment="1" applyProtection="1">
      <alignment horizontal="left" vertical="center" wrapText="1"/>
      <protection locked="0"/>
    </xf>
    <xf numFmtId="0" fontId="15" fillId="38" borderId="47" xfId="0" applyFont="1" applyFill="1" applyBorder="1" applyAlignment="1" applyProtection="1">
      <alignment horizontal="left" vertical="center" wrapText="1"/>
      <protection locked="0"/>
    </xf>
    <xf numFmtId="0" fontId="14" fillId="39" borderId="41" xfId="0" applyFont="1" applyFill="1" applyBorder="1" applyAlignment="1" applyProtection="1">
      <alignment horizontal="left" vertical="center" wrapText="1"/>
      <protection locked="0"/>
    </xf>
    <xf numFmtId="0" fontId="15" fillId="38" borderId="38" xfId="0" applyFont="1" applyFill="1" applyBorder="1" applyAlignment="1" applyProtection="1">
      <alignment horizontal="left" vertical="center" wrapText="1"/>
      <protection locked="0"/>
    </xf>
    <xf numFmtId="0" fontId="15" fillId="38" borderId="51" xfId="0" applyFont="1" applyFill="1" applyBorder="1" applyAlignment="1" applyProtection="1">
      <alignment horizontal="left" vertical="center" wrapText="1"/>
      <protection locked="0"/>
    </xf>
    <xf numFmtId="0" fontId="15" fillId="38" borderId="53" xfId="0" applyFont="1" applyFill="1" applyBorder="1" applyAlignment="1" applyProtection="1">
      <alignment horizontal="left" vertical="center" wrapText="1"/>
      <protection locked="0"/>
    </xf>
    <xf numFmtId="0" fontId="15" fillId="38" borderId="40" xfId="0" applyFont="1" applyFill="1" applyBorder="1" applyAlignment="1" applyProtection="1">
      <alignment horizontal="left" vertical="center" wrapText="1"/>
      <protection locked="0"/>
    </xf>
    <xf numFmtId="0" fontId="15" fillId="38" borderId="41" xfId="0" applyFont="1" applyFill="1" applyBorder="1" applyAlignment="1" applyProtection="1">
      <alignment horizontal="left" vertical="center" wrapText="1"/>
      <protection locked="0"/>
    </xf>
    <xf numFmtId="0" fontId="15" fillId="38" borderId="23" xfId="0" applyFont="1" applyFill="1" applyBorder="1" applyAlignment="1" applyProtection="1">
      <alignment horizontal="left" vertical="center" wrapText="1"/>
      <protection locked="0"/>
    </xf>
    <xf numFmtId="0" fontId="15" fillId="38" borderId="24" xfId="0" applyFont="1" applyFill="1" applyBorder="1" applyAlignment="1" applyProtection="1">
      <alignment horizontal="left" vertical="center" wrapText="1"/>
      <protection locked="0"/>
    </xf>
    <xf numFmtId="0" fontId="14" fillId="13" borderId="32" xfId="0" applyNumberFormat="1" applyFont="1" applyFill="1" applyBorder="1" applyAlignment="1" applyProtection="1">
      <alignment horizontal="left" vertical="center" wrapText="1"/>
    </xf>
    <xf numFmtId="0" fontId="14" fillId="13" borderId="33" xfId="0" applyNumberFormat="1" applyFont="1" applyFill="1" applyBorder="1" applyAlignment="1" applyProtection="1">
      <alignment horizontal="left" vertical="center" wrapText="1"/>
    </xf>
    <xf numFmtId="0" fontId="14" fillId="8" borderId="50" xfId="0" applyFont="1" applyFill="1" applyBorder="1" applyAlignment="1" applyProtection="1">
      <alignment horizontal="left" vertical="center" wrapText="1"/>
    </xf>
    <xf numFmtId="0" fontId="14" fillId="8" borderId="26" xfId="0" applyFont="1" applyFill="1" applyBorder="1" applyAlignment="1" applyProtection="1">
      <alignment horizontal="left" vertical="center" wrapText="1"/>
    </xf>
    <xf numFmtId="0" fontId="15" fillId="8" borderId="26" xfId="0" applyFont="1" applyFill="1" applyBorder="1" applyAlignment="1" applyProtection="1">
      <alignment horizontal="left" vertical="center" wrapText="1"/>
    </xf>
    <xf numFmtId="0" fontId="15" fillId="8" borderId="42" xfId="0" applyFont="1" applyFill="1" applyBorder="1" applyAlignment="1" applyProtection="1">
      <alignment horizontal="left" vertical="center" wrapText="1"/>
    </xf>
    <xf numFmtId="0" fontId="15" fillId="14" borderId="50" xfId="0" applyFont="1" applyFill="1" applyBorder="1" applyAlignment="1" applyProtection="1">
      <alignment horizontal="left" vertical="center" wrapText="1"/>
    </xf>
    <xf numFmtId="0" fontId="15" fillId="14" borderId="26" xfId="0" applyFont="1" applyFill="1" applyBorder="1" applyAlignment="1" applyProtection="1">
      <alignment horizontal="left" vertical="center" wrapText="1"/>
    </xf>
    <xf numFmtId="0" fontId="15" fillId="14" borderId="42" xfId="0" applyFont="1" applyFill="1" applyBorder="1" applyAlignment="1" applyProtection="1">
      <alignment horizontal="left" vertical="center" wrapText="1"/>
    </xf>
    <xf numFmtId="0" fontId="15" fillId="43" borderId="50" xfId="0" applyFont="1" applyFill="1" applyBorder="1" applyAlignment="1" applyProtection="1">
      <alignment horizontal="left" vertical="center" wrapText="1"/>
    </xf>
    <xf numFmtId="0" fontId="15" fillId="43" borderId="26" xfId="0" applyFont="1" applyFill="1" applyBorder="1" applyAlignment="1" applyProtection="1">
      <alignment horizontal="left" vertical="center" wrapText="1"/>
    </xf>
    <xf numFmtId="0" fontId="15" fillId="43" borderId="42" xfId="0" applyFont="1" applyFill="1" applyBorder="1" applyAlignment="1" applyProtection="1">
      <alignment horizontal="left" vertical="center" wrapText="1"/>
    </xf>
    <xf numFmtId="0" fontId="15" fillId="10" borderId="50" xfId="0" applyFont="1" applyFill="1" applyBorder="1" applyAlignment="1" applyProtection="1">
      <alignment horizontal="left" vertical="center" wrapText="1"/>
    </xf>
    <xf numFmtId="0" fontId="15" fillId="10" borderId="42" xfId="0" applyFont="1" applyFill="1" applyBorder="1" applyAlignment="1" applyProtection="1">
      <alignment horizontal="left" vertical="center" wrapText="1"/>
    </xf>
    <xf numFmtId="0" fontId="15" fillId="41" borderId="50" xfId="0" applyFont="1" applyFill="1" applyBorder="1" applyAlignment="1" applyProtection="1">
      <alignment horizontal="left" vertical="center" wrapText="1"/>
    </xf>
    <xf numFmtId="0" fontId="15" fillId="41" borderId="26" xfId="0" applyFont="1" applyFill="1" applyBorder="1" applyAlignment="1" applyProtection="1">
      <alignment horizontal="left" vertical="center" wrapText="1"/>
    </xf>
    <xf numFmtId="0" fontId="15" fillId="34" borderId="50" xfId="0" applyFont="1" applyFill="1" applyBorder="1" applyAlignment="1" applyProtection="1">
      <alignment horizontal="left" vertical="center" wrapText="1"/>
    </xf>
    <xf numFmtId="0" fontId="15" fillId="34" borderId="26" xfId="0" applyFont="1" applyFill="1" applyBorder="1" applyAlignment="1" applyProtection="1">
      <alignment horizontal="left" vertical="center" wrapText="1"/>
    </xf>
    <xf numFmtId="0" fontId="15" fillId="36" borderId="50" xfId="0" applyFont="1" applyFill="1" applyBorder="1" applyAlignment="1" applyProtection="1">
      <alignment horizontal="left" vertical="center" wrapText="1"/>
    </xf>
    <xf numFmtId="0" fontId="15" fillId="36" borderId="42" xfId="0" applyFont="1" applyFill="1" applyBorder="1" applyAlignment="1" applyProtection="1">
      <alignment horizontal="left" vertical="center" wrapText="1"/>
    </xf>
    <xf numFmtId="0" fontId="15" fillId="40" borderId="50" xfId="0" applyFont="1" applyFill="1" applyBorder="1" applyAlignment="1" applyProtection="1">
      <alignment horizontal="left" vertical="center" wrapText="1"/>
    </xf>
    <xf numFmtId="0" fontId="15" fillId="40" borderId="26" xfId="0" applyFont="1" applyFill="1" applyBorder="1" applyAlignment="1" applyProtection="1">
      <alignment horizontal="left" vertical="center" wrapText="1"/>
    </xf>
    <xf numFmtId="0" fontId="15" fillId="40" borderId="42" xfId="0" applyFont="1" applyFill="1" applyBorder="1" applyAlignment="1" applyProtection="1">
      <alignment horizontal="left" vertical="center" wrapText="1"/>
    </xf>
    <xf numFmtId="0" fontId="15" fillId="32" borderId="42" xfId="0" applyFont="1" applyFill="1" applyBorder="1" applyAlignment="1" applyProtection="1">
      <alignment horizontal="left" vertical="center" wrapText="1"/>
    </xf>
    <xf numFmtId="49" fontId="14" fillId="8" borderId="51" xfId="0" applyNumberFormat="1" applyFont="1" applyFill="1" applyBorder="1" applyAlignment="1" applyProtection="1">
      <alignment horizontal="center" vertical="center" wrapText="1"/>
    </xf>
    <xf numFmtId="49" fontId="14" fillId="8" borderId="53" xfId="0" applyNumberFormat="1" applyFont="1" applyFill="1" applyBorder="1" applyAlignment="1" applyProtection="1">
      <alignment horizontal="center" vertical="center" wrapText="1"/>
    </xf>
    <xf numFmtId="49" fontId="14" fillId="8" borderId="40" xfId="0" applyNumberFormat="1" applyFont="1" applyFill="1" applyBorder="1" applyAlignment="1" applyProtection="1">
      <alignment horizontal="center" vertical="center" wrapText="1"/>
    </xf>
    <xf numFmtId="49" fontId="14" fillId="8" borderId="47" xfId="0" applyNumberFormat="1" applyFont="1" applyFill="1" applyBorder="1" applyAlignment="1" applyProtection="1">
      <alignment horizontal="center" vertical="center" wrapText="1"/>
    </xf>
    <xf numFmtId="49" fontId="14" fillId="8" borderId="41" xfId="0" applyNumberFormat="1" applyFont="1" applyFill="1" applyBorder="1" applyAlignment="1" applyProtection="1">
      <alignment horizontal="center" vertical="center" wrapText="1"/>
    </xf>
    <xf numFmtId="49" fontId="14" fillId="8" borderId="38" xfId="0" applyNumberFormat="1" applyFont="1" applyFill="1" applyBorder="1" applyAlignment="1" applyProtection="1">
      <alignment horizontal="center" vertical="center" wrapText="1"/>
    </xf>
    <xf numFmtId="49" fontId="14" fillId="14" borderId="51" xfId="0" applyNumberFormat="1" applyFont="1" applyFill="1" applyBorder="1" applyAlignment="1" applyProtection="1">
      <alignment horizontal="center" vertical="center" wrapText="1"/>
    </xf>
    <xf numFmtId="49" fontId="14" fillId="14" borderId="53" xfId="0" applyNumberFormat="1" applyFont="1" applyFill="1" applyBorder="1" applyAlignment="1" applyProtection="1">
      <alignment horizontal="center" vertical="center" wrapText="1"/>
    </xf>
    <xf numFmtId="49" fontId="14" fillId="14" borderId="40" xfId="0" applyNumberFormat="1" applyFont="1" applyFill="1" applyBorder="1" applyAlignment="1" applyProtection="1">
      <alignment horizontal="center" vertical="center" wrapText="1"/>
    </xf>
    <xf numFmtId="49" fontId="14" fillId="14" borderId="47" xfId="0" applyNumberFormat="1" applyFont="1" applyFill="1" applyBorder="1" applyAlignment="1" applyProtection="1">
      <alignment horizontal="center" vertical="center" wrapText="1"/>
    </xf>
    <xf numFmtId="49" fontId="14" fillId="14" borderId="41" xfId="0" applyNumberFormat="1" applyFont="1" applyFill="1" applyBorder="1" applyAlignment="1" applyProtection="1">
      <alignment horizontal="center" vertical="center" wrapText="1"/>
    </xf>
    <xf numFmtId="49" fontId="14" fillId="14" borderId="38" xfId="0" applyNumberFormat="1" applyFont="1" applyFill="1" applyBorder="1" applyAlignment="1" applyProtection="1">
      <alignment horizontal="center" vertical="center" wrapText="1"/>
    </xf>
    <xf numFmtId="49" fontId="14" fillId="43" borderId="51" xfId="0" applyNumberFormat="1" applyFont="1" applyFill="1" applyBorder="1" applyAlignment="1" applyProtection="1">
      <alignment horizontal="center" vertical="center" wrapText="1"/>
    </xf>
    <xf numFmtId="49" fontId="14" fillId="43" borderId="53" xfId="0" applyNumberFormat="1" applyFont="1" applyFill="1" applyBorder="1" applyAlignment="1" applyProtection="1">
      <alignment horizontal="center" vertical="center" wrapText="1"/>
    </xf>
    <xf numFmtId="49" fontId="14" fillId="43" borderId="40" xfId="0" applyNumberFormat="1" applyFont="1" applyFill="1" applyBorder="1" applyAlignment="1" applyProtection="1">
      <alignment horizontal="center" vertical="center" wrapText="1"/>
    </xf>
    <xf numFmtId="49" fontId="14" fillId="43" borderId="47" xfId="0" applyNumberFormat="1" applyFont="1" applyFill="1" applyBorder="1" applyAlignment="1" applyProtection="1">
      <alignment horizontal="center" vertical="center" wrapText="1"/>
    </xf>
    <xf numFmtId="49" fontId="14" fillId="43" borderId="41" xfId="0" applyNumberFormat="1" applyFont="1" applyFill="1" applyBorder="1" applyAlignment="1" applyProtection="1">
      <alignment horizontal="center" vertical="center" wrapText="1"/>
    </xf>
    <xf numFmtId="49" fontId="14" fillId="43" borderId="38" xfId="0" applyNumberFormat="1" applyFont="1" applyFill="1" applyBorder="1" applyAlignment="1" applyProtection="1">
      <alignment horizontal="center" vertical="center" wrapText="1"/>
    </xf>
    <xf numFmtId="49" fontId="14" fillId="10" borderId="51" xfId="0" applyNumberFormat="1" applyFont="1" applyFill="1" applyBorder="1" applyAlignment="1" applyProtection="1">
      <alignment horizontal="center" vertical="center" wrapText="1"/>
    </xf>
    <xf numFmtId="49" fontId="14" fillId="10" borderId="53" xfId="0" applyNumberFormat="1" applyFont="1" applyFill="1" applyBorder="1" applyAlignment="1" applyProtection="1">
      <alignment horizontal="center" vertical="center" wrapText="1"/>
    </xf>
    <xf numFmtId="49" fontId="14" fillId="10" borderId="47" xfId="0" applyNumberFormat="1" applyFont="1" applyFill="1" applyBorder="1" applyAlignment="1" applyProtection="1">
      <alignment horizontal="center" vertical="center" wrapText="1"/>
    </xf>
    <xf numFmtId="49" fontId="14" fillId="10" borderId="41" xfId="0" applyNumberFormat="1" applyFont="1" applyFill="1" applyBorder="1" applyAlignment="1" applyProtection="1">
      <alignment horizontal="center" vertical="center" wrapText="1"/>
    </xf>
    <xf numFmtId="49" fontId="14" fillId="10" borderId="38" xfId="0" applyNumberFormat="1" applyFont="1" applyFill="1" applyBorder="1" applyAlignment="1" applyProtection="1">
      <alignment horizontal="center" vertical="center" wrapText="1"/>
    </xf>
    <xf numFmtId="49" fontId="14" fillId="41" borderId="51" xfId="0" applyNumberFormat="1" applyFont="1" applyFill="1" applyBorder="1" applyAlignment="1" applyProtection="1">
      <alignment horizontal="center" vertical="center" wrapText="1"/>
    </xf>
    <xf numFmtId="49" fontId="14" fillId="41" borderId="53" xfId="0" applyNumberFormat="1" applyFont="1" applyFill="1" applyBorder="1" applyAlignment="1" applyProtection="1">
      <alignment horizontal="center" vertical="center" wrapText="1"/>
    </xf>
    <xf numFmtId="49" fontId="14" fillId="41" borderId="40" xfId="0" applyNumberFormat="1" applyFont="1" applyFill="1" applyBorder="1" applyAlignment="1" applyProtection="1">
      <alignment horizontal="center" vertical="center" wrapText="1"/>
    </xf>
    <xf numFmtId="49" fontId="14" fillId="41" borderId="47" xfId="0" applyNumberFormat="1" applyFont="1" applyFill="1" applyBorder="1" applyAlignment="1" applyProtection="1">
      <alignment horizontal="center" vertical="center" wrapText="1"/>
    </xf>
    <xf numFmtId="49" fontId="14" fillId="42" borderId="47" xfId="0" applyNumberFormat="1" applyFont="1" applyFill="1" applyBorder="1" applyAlignment="1" applyProtection="1">
      <alignment horizontal="center" vertical="center" wrapText="1"/>
    </xf>
    <xf numFmtId="49" fontId="14" fillId="34" borderId="51" xfId="0" applyNumberFormat="1" applyFont="1" applyFill="1" applyBorder="1" applyAlignment="1" applyProtection="1">
      <alignment horizontal="center" vertical="center" wrapText="1"/>
    </xf>
    <xf numFmtId="49" fontId="14" fillId="34" borderId="53" xfId="0" applyNumberFormat="1" applyFont="1" applyFill="1" applyBorder="1" applyAlignment="1" applyProtection="1">
      <alignment horizontal="center" vertical="center" wrapText="1"/>
    </xf>
    <xf numFmtId="49" fontId="14" fillId="34" borderId="40" xfId="0" applyNumberFormat="1" applyFont="1" applyFill="1" applyBorder="1" applyAlignment="1" applyProtection="1">
      <alignment horizontal="center" vertical="center" wrapText="1"/>
    </xf>
    <xf numFmtId="49" fontId="14" fillId="34" borderId="47" xfId="0" applyNumberFormat="1" applyFont="1" applyFill="1" applyBorder="1" applyAlignment="1" applyProtection="1">
      <alignment horizontal="center" vertical="center" wrapText="1"/>
    </xf>
    <xf numFmtId="49" fontId="14" fillId="36" borderId="51" xfId="0" applyNumberFormat="1" applyFont="1" applyFill="1" applyBorder="1" applyAlignment="1" applyProtection="1">
      <alignment horizontal="center" vertical="center" wrapText="1"/>
    </xf>
    <xf numFmtId="49" fontId="14" fillId="36" borderId="53" xfId="0" applyNumberFormat="1" applyFont="1" applyFill="1" applyBorder="1" applyAlignment="1" applyProtection="1">
      <alignment horizontal="center" vertical="center" wrapText="1"/>
    </xf>
    <xf numFmtId="49" fontId="14" fillId="36" borderId="41" xfId="0" applyNumberFormat="1" applyFont="1" applyFill="1" applyBorder="1" applyAlignment="1" applyProtection="1">
      <alignment horizontal="center" vertical="center" wrapText="1"/>
    </xf>
    <xf numFmtId="49" fontId="14" fillId="36" borderId="38" xfId="0" applyNumberFormat="1" applyFont="1" applyFill="1" applyBorder="1" applyAlignment="1" applyProtection="1">
      <alignment horizontal="center" vertical="center" wrapText="1"/>
    </xf>
    <xf numFmtId="49" fontId="14" fillId="40" borderId="51" xfId="0" applyNumberFormat="1" applyFont="1" applyFill="1" applyBorder="1" applyAlignment="1" applyProtection="1">
      <alignment horizontal="center" vertical="center" wrapText="1"/>
    </xf>
    <xf numFmtId="49" fontId="14" fillId="40" borderId="53" xfId="0" applyNumberFormat="1" applyFont="1" applyFill="1" applyBorder="1" applyAlignment="1" applyProtection="1">
      <alignment horizontal="center" vertical="center" wrapText="1"/>
    </xf>
    <xf numFmtId="49" fontId="14" fillId="40" borderId="40" xfId="0" applyNumberFormat="1" applyFont="1" applyFill="1" applyBorder="1" applyAlignment="1" applyProtection="1">
      <alignment horizontal="center" vertical="center" wrapText="1"/>
    </xf>
    <xf numFmtId="49" fontId="14" fillId="40" borderId="47" xfId="0" applyNumberFormat="1" applyFont="1" applyFill="1" applyBorder="1" applyAlignment="1" applyProtection="1">
      <alignment horizontal="center" vertical="center" wrapText="1"/>
    </xf>
    <xf numFmtId="49" fontId="14" fillId="40" borderId="41" xfId="0" applyNumberFormat="1" applyFont="1" applyFill="1" applyBorder="1" applyAlignment="1" applyProtection="1">
      <alignment horizontal="center" vertical="center" wrapText="1"/>
    </xf>
    <xf numFmtId="49" fontId="14" fillId="40" borderId="38" xfId="0" applyNumberFormat="1" applyFont="1" applyFill="1" applyBorder="1" applyAlignment="1" applyProtection="1">
      <alignment horizontal="center" vertical="center" wrapText="1"/>
    </xf>
    <xf numFmtId="49" fontId="14" fillId="32" borderId="51" xfId="0" applyNumberFormat="1" applyFont="1" applyFill="1" applyBorder="1" applyAlignment="1" applyProtection="1">
      <alignment horizontal="center" vertical="center" wrapText="1"/>
    </xf>
    <xf numFmtId="49" fontId="14" fillId="32" borderId="53" xfId="0" applyNumberFormat="1" applyFont="1" applyFill="1" applyBorder="1" applyAlignment="1" applyProtection="1">
      <alignment horizontal="center" vertical="center" wrapText="1"/>
    </xf>
    <xf numFmtId="49" fontId="14" fillId="32" borderId="41" xfId="0" applyNumberFormat="1" applyFont="1" applyFill="1" applyBorder="1" applyAlignment="1" applyProtection="1">
      <alignment horizontal="center" vertical="center" wrapText="1"/>
    </xf>
    <xf numFmtId="49" fontId="14" fillId="32" borderId="38" xfId="0" applyNumberFormat="1" applyFont="1" applyFill="1" applyBorder="1" applyAlignment="1" applyProtection="1">
      <alignment horizontal="center" vertical="center" wrapText="1"/>
    </xf>
    <xf numFmtId="0" fontId="26" fillId="31" borderId="50" xfId="0" applyFont="1" applyFill="1" applyBorder="1" applyAlignment="1" applyProtection="1">
      <alignment horizontal="center" vertical="center" wrapText="1"/>
      <protection locked="0"/>
    </xf>
    <xf numFmtId="0" fontId="26" fillId="31" borderId="26" xfId="0" applyFont="1" applyFill="1" applyBorder="1" applyAlignment="1" applyProtection="1">
      <alignment horizontal="center" vertical="center" wrapText="1"/>
      <protection locked="0"/>
    </xf>
    <xf numFmtId="0" fontId="26" fillId="31" borderId="42" xfId="0" applyFont="1" applyFill="1" applyBorder="1" applyAlignment="1" applyProtection="1">
      <alignment horizontal="center" vertical="center" wrapText="1"/>
      <protection locked="0"/>
    </xf>
    <xf numFmtId="0" fontId="26" fillId="31" borderId="10" xfId="0" applyFont="1" applyFill="1" applyBorder="1" applyAlignment="1" applyProtection="1">
      <alignment horizontal="center" vertical="center" wrapText="1"/>
      <protection locked="0"/>
    </xf>
    <xf numFmtId="0" fontId="14" fillId="13" borderId="46" xfId="0" applyNumberFormat="1" applyFont="1" applyFill="1" applyBorder="1" applyAlignment="1" applyProtection="1">
      <alignment horizontal="center" vertical="center" wrapText="1"/>
    </xf>
    <xf numFmtId="0" fontId="14" fillId="13" borderId="48" xfId="0" applyNumberFormat="1" applyFont="1" applyFill="1" applyBorder="1" applyAlignment="1" applyProtection="1">
      <alignment horizontal="center" vertical="center" wrapText="1"/>
    </xf>
    <xf numFmtId="0" fontId="17" fillId="43" borderId="37" xfId="0" applyFont="1" applyFill="1" applyBorder="1" applyAlignment="1" applyProtection="1">
      <alignment horizontal="center" vertical="center" wrapText="1"/>
    </xf>
    <xf numFmtId="0" fontId="17" fillId="41" borderId="1" xfId="0" applyFont="1" applyFill="1" applyBorder="1" applyAlignment="1" applyProtection="1">
      <alignment horizontal="center" vertical="center" wrapText="1"/>
    </xf>
    <xf numFmtId="0" fontId="14" fillId="12" borderId="26" xfId="0" applyFont="1" applyFill="1" applyBorder="1" applyAlignment="1" applyProtection="1">
      <alignment horizontal="right" vertical="center" wrapText="1"/>
    </xf>
    <xf numFmtId="0" fontId="14" fillId="12" borderId="50" xfId="0" applyFont="1" applyFill="1" applyBorder="1" applyAlignment="1" applyProtection="1">
      <alignment horizontal="right" vertical="center" wrapText="1"/>
    </xf>
    <xf numFmtId="0" fontId="14" fillId="12" borderId="42" xfId="0" applyFont="1" applyFill="1" applyBorder="1" applyAlignment="1" applyProtection="1">
      <alignment horizontal="right" vertical="center" wrapText="1"/>
    </xf>
    <xf numFmtId="0" fontId="14" fillId="12" borderId="10" xfId="0" applyFont="1" applyFill="1" applyBorder="1" applyAlignment="1" applyProtection="1">
      <alignment horizontal="right" vertical="center" wrapText="1"/>
    </xf>
    <xf numFmtId="0" fontId="15" fillId="14" borderId="8" xfId="0" applyFont="1" applyFill="1" applyBorder="1" applyAlignment="1" applyProtection="1">
      <alignment horizontal="left" vertical="center" wrapText="1"/>
    </xf>
    <xf numFmtId="49" fontId="14" fillId="14" borderId="32" xfId="0" applyNumberFormat="1" applyFont="1" applyFill="1" applyBorder="1" applyAlignment="1" applyProtection="1">
      <alignment horizontal="center" vertical="center" wrapText="1"/>
    </xf>
    <xf numFmtId="49" fontId="14" fillId="14" borderId="33" xfId="0" applyNumberFormat="1" applyFont="1" applyFill="1" applyBorder="1" applyAlignment="1" applyProtection="1">
      <alignment horizontal="center" vertical="center" wrapText="1"/>
    </xf>
    <xf numFmtId="0" fontId="26" fillId="45" borderId="13" xfId="0" applyFont="1" applyFill="1" applyBorder="1" applyAlignment="1" applyProtection="1">
      <alignment horizontal="center" vertical="center" wrapText="1"/>
      <protection locked="0"/>
    </xf>
    <xf numFmtId="0" fontId="26" fillId="45" borderId="2" xfId="0" applyFont="1" applyFill="1" applyBorder="1" applyAlignment="1" applyProtection="1">
      <alignment horizontal="center" vertical="center" wrapText="1"/>
      <protection locked="0"/>
    </xf>
    <xf numFmtId="0" fontId="26" fillId="31" borderId="2" xfId="0" applyFont="1" applyFill="1" applyBorder="1" applyAlignment="1" applyProtection="1">
      <alignment horizontal="center" vertical="center" wrapText="1"/>
      <protection locked="0"/>
    </xf>
    <xf numFmtId="0" fontId="26" fillId="31" borderId="8" xfId="0" applyFont="1" applyFill="1" applyBorder="1" applyAlignment="1" applyProtection="1">
      <alignment horizontal="center" vertical="center" wrapText="1"/>
      <protection locked="0"/>
    </xf>
    <xf numFmtId="0" fontId="14" fillId="12" borderId="14" xfId="0" applyFont="1" applyFill="1" applyBorder="1" applyAlignment="1" applyProtection="1">
      <alignment horizontal="right" vertical="center" wrapText="1"/>
      <protection locked="0"/>
    </xf>
    <xf numFmtId="0" fontId="14" fillId="12" borderId="2" xfId="0" applyFont="1" applyFill="1" applyBorder="1" applyAlignment="1" applyProtection="1">
      <alignment horizontal="right" vertical="center" wrapText="1"/>
      <protection locked="0"/>
    </xf>
    <xf numFmtId="0" fontId="14" fillId="12" borderId="8" xfId="0" applyFont="1" applyFill="1" applyBorder="1" applyAlignment="1" applyProtection="1">
      <alignment horizontal="right" vertical="center" wrapText="1"/>
    </xf>
    <xf numFmtId="0" fontId="15" fillId="42" borderId="3" xfId="0" applyFont="1" applyFill="1" applyBorder="1" applyAlignment="1" applyProtection="1">
      <alignment horizontal="left" vertical="center" wrapText="1"/>
    </xf>
    <xf numFmtId="0" fontId="15" fillId="8" borderId="3" xfId="0" applyFont="1" applyFill="1" applyBorder="1" applyAlignment="1" applyProtection="1">
      <alignment horizontal="left" vertical="center" wrapText="1"/>
    </xf>
    <xf numFmtId="0" fontId="15" fillId="43" borderId="3" xfId="0" applyFont="1" applyFill="1" applyBorder="1" applyAlignment="1" applyProtection="1">
      <alignment horizontal="left" vertical="center" wrapText="1"/>
    </xf>
    <xf numFmtId="0" fontId="17" fillId="43" borderId="3" xfId="0" applyFont="1" applyFill="1" applyBorder="1" applyAlignment="1" applyProtection="1">
      <alignment horizontal="center" vertical="center" wrapText="1"/>
    </xf>
    <xf numFmtId="0" fontId="17" fillId="41" borderId="1" xfId="0" applyFont="1" applyFill="1" applyBorder="1" applyAlignment="1" applyProtection="1">
      <alignment horizontal="center" vertical="center" wrapText="1"/>
    </xf>
    <xf numFmtId="0" fontId="15" fillId="34" borderId="1" xfId="0" applyFont="1" applyFill="1" applyBorder="1" applyAlignment="1" applyProtection="1">
      <alignment horizontal="left" vertical="center" wrapText="1"/>
    </xf>
    <xf numFmtId="0" fontId="15" fillId="34" borderId="52" xfId="0" applyFont="1" applyFill="1" applyBorder="1" applyAlignment="1" applyProtection="1">
      <alignment horizontal="left" vertical="center" wrapText="1"/>
    </xf>
    <xf numFmtId="0" fontId="15" fillId="40" borderId="1" xfId="0" applyFont="1" applyFill="1" applyBorder="1" applyAlignment="1" applyProtection="1">
      <alignment horizontal="left" vertical="center" wrapText="1"/>
    </xf>
    <xf numFmtId="0" fontId="15" fillId="14" borderId="52" xfId="0" applyFont="1" applyFill="1" applyBorder="1" applyAlignment="1" applyProtection="1">
      <alignment horizontal="left" vertical="center" wrapText="1"/>
    </xf>
    <xf numFmtId="0" fontId="15" fillId="14" borderId="1" xfId="0" applyFont="1" applyFill="1" applyBorder="1" applyAlignment="1" applyProtection="1">
      <alignment horizontal="left" vertical="center" wrapText="1"/>
    </xf>
    <xf numFmtId="0" fontId="15" fillId="42" borderId="1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 applyProtection="1">
      <alignment horizontal="left" vertical="center" wrapText="1"/>
    </xf>
    <xf numFmtId="0" fontId="15" fillId="8" borderId="1" xfId="0" applyFont="1" applyFill="1" applyBorder="1" applyAlignment="1" applyProtection="1">
      <alignment horizontal="left" vertical="center" wrapText="1"/>
    </xf>
    <xf numFmtId="0" fontId="14" fillId="8" borderId="52" xfId="0" applyFont="1" applyFill="1" applyBorder="1" applyAlignment="1" applyProtection="1">
      <alignment horizontal="left" vertical="center" wrapText="1"/>
    </xf>
    <xf numFmtId="0" fontId="15" fillId="43" borderId="52" xfId="0" applyFont="1" applyFill="1" applyBorder="1" applyAlignment="1" applyProtection="1">
      <alignment horizontal="left" vertical="center" wrapText="1"/>
    </xf>
    <xf numFmtId="0" fontId="15" fillId="43" borderId="1" xfId="0" applyFont="1" applyFill="1" applyBorder="1" applyAlignment="1" applyProtection="1">
      <alignment horizontal="left" vertical="center" wrapText="1"/>
    </xf>
    <xf numFmtId="0" fontId="15" fillId="41" borderId="52" xfId="0" applyFont="1" applyFill="1" applyBorder="1" applyAlignment="1" applyProtection="1">
      <alignment horizontal="left" vertical="center" wrapText="1"/>
    </xf>
    <xf numFmtId="0" fontId="15" fillId="41" borderId="1" xfId="0" applyFont="1" applyFill="1" applyBorder="1" applyAlignment="1" applyProtection="1">
      <alignment horizontal="left" vertical="center" wrapText="1"/>
    </xf>
    <xf numFmtId="0" fontId="15" fillId="10" borderId="52" xfId="0" applyFont="1" applyFill="1" applyBorder="1" applyAlignment="1" applyProtection="1">
      <alignment horizontal="left" vertical="center" wrapText="1"/>
    </xf>
    <xf numFmtId="0" fontId="15" fillId="36" borderId="2" xfId="0" applyFont="1" applyFill="1" applyBorder="1" applyAlignment="1" applyProtection="1">
      <alignment horizontal="left" vertical="center" wrapText="1"/>
    </xf>
    <xf numFmtId="0" fontId="15" fillId="36" borderId="3" xfId="0" applyFont="1" applyFill="1" applyBorder="1" applyAlignment="1" applyProtection="1">
      <alignment horizontal="left" vertical="center" wrapText="1"/>
    </xf>
    <xf numFmtId="0" fontId="15" fillId="40" borderId="52" xfId="0" applyFont="1" applyFill="1" applyBorder="1" applyAlignment="1" applyProtection="1">
      <alignment horizontal="left" vertical="center" wrapText="1"/>
    </xf>
    <xf numFmtId="0" fontId="15" fillId="40" borderId="37" xfId="0" applyFont="1" applyFill="1" applyBorder="1" applyAlignment="1" applyProtection="1">
      <alignment horizontal="left" vertical="center" wrapTex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12" borderId="37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Protection="1"/>
    <xf numFmtId="0" fontId="0" fillId="0" borderId="1" xfId="0" applyBorder="1" applyProtection="1"/>
    <xf numFmtId="0" fontId="14" fillId="12" borderId="52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Protection="1"/>
    <xf numFmtId="49" fontId="14" fillId="8" borderId="3" xfId="0" applyNumberFormat="1" applyFont="1" applyFill="1" applyBorder="1" applyAlignment="1" applyProtection="1">
      <alignment horizontal="center" vertical="center" wrapText="1"/>
    </xf>
    <xf numFmtId="0" fontId="14" fillId="1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/>
    <xf numFmtId="49" fontId="14" fillId="43" borderId="3" xfId="0" applyNumberFormat="1" applyFont="1" applyFill="1" applyBorder="1" applyAlignment="1" applyProtection="1">
      <alignment horizontal="center" vertical="center" wrapText="1"/>
    </xf>
    <xf numFmtId="0" fontId="15" fillId="43" borderId="1" xfId="0" applyFont="1" applyFill="1" applyBorder="1" applyAlignment="1" applyProtection="1">
      <alignment vertical="center" wrapText="1"/>
    </xf>
    <xf numFmtId="0" fontId="17" fillId="41" borderId="1" xfId="0" applyFont="1" applyFill="1" applyBorder="1" applyAlignment="1" applyProtection="1">
      <alignment horizontal="center" vertical="center" wrapText="1"/>
    </xf>
    <xf numFmtId="0" fontId="15" fillId="41" borderId="1" xfId="0" applyFont="1" applyFill="1" applyBorder="1" applyAlignment="1" applyProtection="1">
      <alignment vertical="center" wrapText="1"/>
    </xf>
    <xf numFmtId="0" fontId="14" fillId="8" borderId="1" xfId="0" applyFont="1" applyFill="1" applyBorder="1" applyAlignment="1" applyProtection="1">
      <alignment vertical="center" wrapText="1"/>
    </xf>
    <xf numFmtId="0" fontId="14" fillId="8" borderId="22" xfId="0" applyFont="1" applyFill="1" applyBorder="1" applyAlignment="1" applyProtection="1">
      <alignment horizontal="center" vertical="center" wrapText="1"/>
    </xf>
    <xf numFmtId="0" fontId="25" fillId="46" borderId="1" xfId="0" applyFont="1" applyFill="1" applyBorder="1" applyAlignment="1">
      <alignment horizontal="center" textRotation="90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1" fontId="14" fillId="35" borderId="52" xfId="0" applyNumberFormat="1" applyFont="1" applyFill="1" applyBorder="1" applyAlignment="1" applyProtection="1">
      <alignment horizontal="center" vertical="center" wrapText="1"/>
    </xf>
    <xf numFmtId="1" fontId="14" fillId="35" borderId="1" xfId="0" applyNumberFormat="1" applyFont="1" applyFill="1" applyBorder="1" applyAlignment="1" applyProtection="1">
      <alignment horizontal="center" vertical="center" wrapText="1"/>
    </xf>
    <xf numFmtId="1" fontId="14" fillId="35" borderId="37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1" fontId="14" fillId="35" borderId="2" xfId="0" applyNumberFormat="1" applyFont="1" applyFill="1" applyBorder="1" applyAlignment="1" applyProtection="1">
      <alignment horizontal="center" vertical="center" wrapText="1"/>
    </xf>
    <xf numFmtId="165" fontId="14" fillId="13" borderId="2" xfId="0" applyNumberFormat="1" applyFont="1" applyFill="1" applyBorder="1" applyAlignment="1" applyProtection="1">
      <alignment horizontal="center" vertical="center" wrapText="1"/>
    </xf>
    <xf numFmtId="2" fontId="14" fillId="0" borderId="33" xfId="0" applyNumberFormat="1" applyFont="1" applyFill="1" applyBorder="1" applyAlignment="1" applyProtection="1">
      <alignment horizontal="center" vertical="center" wrapText="1"/>
    </xf>
    <xf numFmtId="0" fontId="14" fillId="4" borderId="36" xfId="0" applyFont="1" applyFill="1" applyBorder="1" applyAlignment="1" applyProtection="1">
      <alignment textRotation="90" wrapText="1"/>
    </xf>
    <xf numFmtId="0" fontId="4" fillId="0" borderId="17" xfId="0" applyFont="1" applyBorder="1" applyAlignment="1" applyProtection="1">
      <alignment vertical="center" wrapText="1"/>
    </xf>
    <xf numFmtId="0" fontId="0" fillId="18" borderId="0" xfId="0" applyFill="1"/>
    <xf numFmtId="0" fontId="2" fillId="0" borderId="2" xfId="0" applyFont="1" applyBorder="1"/>
    <xf numFmtId="0" fontId="3" fillId="24" borderId="37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4" borderId="42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26" xfId="0" applyFont="1" applyBorder="1"/>
    <xf numFmtId="0" fontId="14" fillId="8" borderId="14" xfId="0" applyFont="1" applyFill="1" applyBorder="1" applyAlignment="1" applyProtection="1">
      <alignment horizontal="center" vertical="center" wrapText="1"/>
    </xf>
    <xf numFmtId="0" fontId="14" fillId="8" borderId="9" xfId="0" applyFont="1" applyFill="1" applyBorder="1" applyAlignment="1" applyProtection="1">
      <alignment horizontal="center" vertical="center" wrapText="1"/>
    </xf>
    <xf numFmtId="0" fontId="14" fillId="8" borderId="49" xfId="0" applyFont="1" applyFill="1" applyBorder="1" applyAlignment="1" applyProtection="1">
      <alignment horizontal="center" vertical="center" wrapText="1"/>
    </xf>
    <xf numFmtId="0" fontId="14" fillId="8" borderId="59" xfId="0" applyFont="1" applyFill="1" applyBorder="1" applyAlignment="1" applyProtection="1">
      <alignment horizontal="center" vertical="center" wrapText="1"/>
    </xf>
    <xf numFmtId="0" fontId="14" fillId="8" borderId="12" xfId="0" applyFont="1" applyFill="1" applyBorder="1" applyAlignment="1" applyProtection="1">
      <alignment horizontal="center" vertical="center" wrapText="1"/>
    </xf>
    <xf numFmtId="0" fontId="14" fillId="8" borderId="70" xfId="0" applyFont="1" applyFill="1" applyBorder="1" applyAlignment="1" applyProtection="1">
      <alignment horizontal="center" vertical="center" wrapText="1"/>
    </xf>
    <xf numFmtId="164" fontId="14" fillId="0" borderId="33" xfId="2" applyFont="1" applyFill="1" applyBorder="1" applyAlignment="1" applyProtection="1">
      <alignment horizontal="center" vertical="center" wrapText="1"/>
    </xf>
    <xf numFmtId="164" fontId="14" fillId="0" borderId="47" xfId="2" applyFont="1" applyFill="1" applyBorder="1" applyAlignment="1" applyProtection="1">
      <alignment horizontal="center" vertical="center" wrapText="1"/>
    </xf>
    <xf numFmtId="164" fontId="14" fillId="0" borderId="38" xfId="2" applyFont="1" applyFill="1" applyBorder="1" applyAlignment="1" applyProtection="1">
      <alignment horizontal="center" vertical="center" wrapText="1"/>
    </xf>
    <xf numFmtId="164" fontId="14" fillId="0" borderId="53" xfId="2" applyFont="1" applyFill="1" applyBorder="1" applyAlignment="1" applyProtection="1">
      <alignment horizontal="center" vertical="center" wrapText="1"/>
    </xf>
    <xf numFmtId="164" fontId="14" fillId="0" borderId="24" xfId="2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2" fontId="2" fillId="4" borderId="34" xfId="0" applyNumberFormat="1" applyFont="1" applyFill="1" applyBorder="1"/>
    <xf numFmtId="2" fontId="2" fillId="4" borderId="35" xfId="0" applyNumberFormat="1" applyFont="1" applyFill="1" applyBorder="1"/>
    <xf numFmtId="2" fontId="2" fillId="4" borderId="32" xfId="0" applyNumberFormat="1" applyFont="1" applyFill="1" applyBorder="1"/>
    <xf numFmtId="2" fontId="2" fillId="4" borderId="2" xfId="0" applyNumberFormat="1" applyFont="1" applyFill="1" applyBorder="1"/>
    <xf numFmtId="2" fontId="2" fillId="4" borderId="40" xfId="0" applyNumberFormat="1" applyFont="1" applyFill="1" applyBorder="1"/>
    <xf numFmtId="2" fontId="2" fillId="4" borderId="1" xfId="0" applyNumberFormat="1" applyFont="1" applyFill="1" applyBorder="1"/>
    <xf numFmtId="0" fontId="15" fillId="14" borderId="3" xfId="0" applyFont="1" applyFill="1" applyBorder="1" applyAlignment="1" applyProtection="1">
      <alignment horizontal="left" vertical="center" wrapText="1"/>
    </xf>
    <xf numFmtId="0" fontId="15" fillId="14" borderId="1" xfId="0" applyFont="1" applyFill="1" applyBorder="1" applyAlignment="1" applyProtection="1">
      <alignment horizontal="left" vertical="center" wrapText="1"/>
    </xf>
    <xf numFmtId="49" fontId="14" fillId="14" borderId="3" xfId="0" applyNumberFormat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2" xfId="1" applyFont="1" applyFill="1" applyBorder="1" applyAlignment="1" applyProtection="1">
      <alignment horizontal="center" vertical="center" wrapText="1"/>
      <protection locked="0"/>
    </xf>
    <xf numFmtId="0" fontId="24" fillId="0" borderId="33" xfId="1" applyFont="1" applyFill="1" applyBorder="1" applyAlignment="1" applyProtection="1">
      <alignment horizontal="center" vertical="center" wrapText="1"/>
      <protection locked="0"/>
    </xf>
    <xf numFmtId="0" fontId="14" fillId="0" borderId="50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42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24" fillId="0" borderId="59" xfId="1" applyFont="1" applyFill="1" applyBorder="1" applyAlignment="1" applyProtection="1">
      <alignment horizontal="center" vertical="center" wrapText="1"/>
      <protection locked="0"/>
    </xf>
    <xf numFmtId="0" fontId="24" fillId="0" borderId="9" xfId="1" applyFont="1" applyFill="1" applyBorder="1" applyAlignment="1" applyProtection="1">
      <alignment horizontal="center" vertical="center" wrapText="1"/>
      <protection locked="0"/>
    </xf>
    <xf numFmtId="0" fontId="24" fillId="0" borderId="49" xfId="1" applyFont="1" applyFill="1" applyBorder="1" applyAlignment="1" applyProtection="1">
      <alignment horizontal="center" vertical="center" wrapText="1"/>
      <protection locked="0"/>
    </xf>
    <xf numFmtId="0" fontId="24" fillId="0" borderId="14" xfId="1" applyFont="1" applyFill="1" applyBorder="1" applyAlignment="1" applyProtection="1">
      <alignment horizontal="center" vertical="center" wrapText="1"/>
      <protection locked="0"/>
    </xf>
    <xf numFmtId="0" fontId="14" fillId="0" borderId="51" xfId="0" applyFont="1" applyFill="1" applyBorder="1" applyAlignment="1" applyProtection="1">
      <alignment vertical="center" wrapText="1"/>
      <protection locked="0"/>
    </xf>
    <xf numFmtId="0" fontId="14" fillId="0" borderId="40" xfId="0" applyFont="1" applyFill="1" applyBorder="1" applyAlignment="1" applyProtection="1">
      <alignment vertical="center" wrapText="1"/>
      <protection locked="0"/>
    </xf>
    <xf numFmtId="0" fontId="14" fillId="0" borderId="41" xfId="0" applyFont="1" applyFill="1" applyBorder="1" applyAlignment="1" applyProtection="1">
      <alignment vertical="center" wrapText="1"/>
      <protection locked="0"/>
    </xf>
    <xf numFmtId="0" fontId="14" fillId="0" borderId="32" xfId="0" applyFont="1" applyFill="1" applyBorder="1" applyAlignment="1" applyProtection="1">
      <alignment vertical="center" wrapText="1"/>
      <protection locked="0"/>
    </xf>
    <xf numFmtId="49" fontId="14" fillId="14" borderId="42" xfId="0" applyNumberFormat="1" applyFont="1" applyFill="1" applyBorder="1" applyAlignment="1" applyProtection="1">
      <alignment horizontal="center" vertical="center" wrapText="1"/>
    </xf>
    <xf numFmtId="0" fontId="15" fillId="43" borderId="49" xfId="0" applyFont="1" applyFill="1" applyBorder="1" applyAlignment="1" applyProtection="1">
      <alignment horizontal="left" vertical="center" wrapText="1"/>
    </xf>
    <xf numFmtId="0" fontId="15" fillId="41" borderId="9" xfId="0" applyFont="1" applyFill="1" applyBorder="1" applyAlignment="1" applyProtection="1">
      <alignment horizontal="left" vertical="center" wrapText="1"/>
    </xf>
    <xf numFmtId="0" fontId="17" fillId="43" borderId="48" xfId="0" applyFont="1" applyFill="1" applyBorder="1" applyAlignment="1" applyProtection="1">
      <alignment horizontal="center" vertical="center" wrapText="1"/>
    </xf>
    <xf numFmtId="0" fontId="17" fillId="41" borderId="46" xfId="0" applyFont="1" applyFill="1" applyBorder="1" applyAlignment="1" applyProtection="1">
      <alignment horizontal="center" vertical="center" wrapText="1"/>
    </xf>
    <xf numFmtId="0" fontId="14" fillId="27" borderId="1" xfId="0" applyFont="1" applyFill="1" applyBorder="1" applyAlignment="1" applyProtection="1">
      <alignment horizontal="center" vertical="center" wrapText="1"/>
    </xf>
    <xf numFmtId="0" fontId="14" fillId="26" borderId="26" xfId="0" applyFont="1" applyFill="1" applyBorder="1" applyAlignment="1" applyProtection="1">
      <alignment vertical="center" wrapText="1"/>
    </xf>
    <xf numFmtId="0" fontId="15" fillId="10" borderId="3" xfId="0" applyFont="1" applyFill="1" applyBorder="1" applyAlignment="1" applyProtection="1">
      <alignment horizontal="left" vertical="center" wrapText="1"/>
    </xf>
    <xf numFmtId="0" fontId="15" fillId="32" borderId="52" xfId="0" applyFont="1" applyFill="1" applyBorder="1" applyAlignment="1" applyProtection="1">
      <alignment horizontal="left" vertical="center" wrapText="1"/>
    </xf>
    <xf numFmtId="0" fontId="15" fillId="32" borderId="37" xfId="0" applyFont="1" applyFill="1" applyBorder="1" applyAlignment="1" applyProtection="1">
      <alignment horizontal="left" vertical="center" wrapText="1"/>
    </xf>
    <xf numFmtId="0" fontId="15" fillId="32" borderId="1" xfId="0" applyFont="1" applyFill="1" applyBorder="1" applyAlignment="1" applyProtection="1">
      <alignment horizontal="left" vertical="center" wrapText="1"/>
    </xf>
    <xf numFmtId="49" fontId="14" fillId="10" borderId="23" xfId="0" applyNumberFormat="1" applyFont="1" applyFill="1" applyBorder="1" applyAlignment="1" applyProtection="1">
      <alignment horizontal="center" vertical="center" wrapText="1"/>
    </xf>
    <xf numFmtId="49" fontId="14" fillId="10" borderId="3" xfId="0" applyNumberFormat="1" applyFont="1" applyFill="1" applyBorder="1" applyAlignment="1" applyProtection="1">
      <alignment horizontal="center" vertical="center" wrapText="1"/>
    </xf>
    <xf numFmtId="49" fontId="14" fillId="10" borderId="24" xfId="0" applyNumberFormat="1" applyFont="1" applyFill="1" applyBorder="1" applyAlignment="1" applyProtection="1">
      <alignment horizontal="center" vertical="center" wrapText="1"/>
    </xf>
    <xf numFmtId="0" fontId="26" fillId="45" borderId="12" xfId="0" applyFont="1" applyFill="1" applyBorder="1" applyAlignment="1" applyProtection="1">
      <alignment horizontal="center" vertical="center" wrapText="1"/>
      <protection locked="0"/>
    </xf>
    <xf numFmtId="0" fontId="14" fillId="13" borderId="23" xfId="0" applyNumberFormat="1" applyFont="1" applyFill="1" applyBorder="1" applyAlignment="1" applyProtection="1">
      <alignment horizontal="left" vertical="center" wrapText="1"/>
    </xf>
    <xf numFmtId="49" fontId="14" fillId="32" borderId="1" xfId="0" applyNumberFormat="1" applyFont="1" applyFill="1" applyBorder="1" applyAlignment="1" applyProtection="1">
      <alignment horizontal="center" vertical="center" wrapText="1"/>
    </xf>
    <xf numFmtId="0" fontId="14" fillId="8" borderId="26" xfId="0" applyFont="1" applyFill="1" applyBorder="1" applyAlignment="1" applyProtection="1">
      <alignment vertical="center" wrapText="1"/>
    </xf>
    <xf numFmtId="0" fontId="15" fillId="43" borderId="26" xfId="0" applyFont="1" applyFill="1" applyBorder="1" applyAlignment="1" applyProtection="1">
      <alignment vertical="center" wrapText="1"/>
    </xf>
    <xf numFmtId="0" fontId="15" fillId="43" borderId="42" xfId="0" applyFont="1" applyFill="1" applyBorder="1" applyAlignment="1" applyProtection="1">
      <alignment vertical="center" wrapText="1"/>
    </xf>
    <xf numFmtId="0" fontId="15" fillId="41" borderId="26" xfId="0" applyFont="1" applyFill="1" applyBorder="1" applyAlignment="1" applyProtection="1">
      <alignment vertical="center" wrapText="1"/>
    </xf>
    <xf numFmtId="0" fontId="14" fillId="8" borderId="45" xfId="0" applyFont="1" applyFill="1" applyBorder="1" applyAlignment="1" applyProtection="1">
      <alignment horizontal="left" vertical="center" wrapText="1"/>
    </xf>
    <xf numFmtId="0" fontId="14" fillId="8" borderId="46" xfId="0" applyFont="1" applyFill="1" applyBorder="1" applyAlignment="1" applyProtection="1">
      <alignment horizontal="left" vertical="center" wrapText="1"/>
    </xf>
    <xf numFmtId="0" fontId="15" fillId="8" borderId="46" xfId="0" applyFont="1" applyFill="1" applyBorder="1" applyAlignment="1" applyProtection="1">
      <alignment horizontal="left" vertical="center" wrapText="1"/>
    </xf>
    <xf numFmtId="0" fontId="15" fillId="8" borderId="48" xfId="0" applyFont="1" applyFill="1" applyBorder="1" applyAlignment="1" applyProtection="1">
      <alignment horizontal="left" vertical="center" wrapText="1"/>
    </xf>
    <xf numFmtId="0" fontId="15" fillId="14" borderId="55" xfId="0" applyFont="1" applyFill="1" applyBorder="1" applyAlignment="1" applyProtection="1">
      <alignment horizontal="left" vertical="center" wrapText="1"/>
    </xf>
    <xf numFmtId="0" fontId="15" fillId="14" borderId="48" xfId="0" applyFont="1" applyFill="1" applyBorder="1" applyAlignment="1" applyProtection="1">
      <alignment horizontal="left" vertical="center" wrapText="1"/>
    </xf>
    <xf numFmtId="0" fontId="15" fillId="43" borderId="45" xfId="0" applyFont="1" applyFill="1" applyBorder="1" applyAlignment="1" applyProtection="1">
      <alignment horizontal="left" vertical="center" wrapText="1"/>
    </xf>
    <xf numFmtId="0" fontId="15" fillId="43" borderId="46" xfId="0" applyFont="1" applyFill="1" applyBorder="1" applyAlignment="1" applyProtection="1">
      <alignment horizontal="left" vertical="center" wrapText="1"/>
    </xf>
    <xf numFmtId="0" fontId="15" fillId="43" borderId="48" xfId="0" applyFont="1" applyFill="1" applyBorder="1" applyAlignment="1" applyProtection="1">
      <alignment horizontal="left" vertical="center" wrapText="1"/>
    </xf>
    <xf numFmtId="0" fontId="15" fillId="10" borderId="45" xfId="0" applyFont="1" applyFill="1" applyBorder="1" applyAlignment="1" applyProtection="1">
      <alignment horizontal="left" vertical="center" wrapText="1"/>
    </xf>
    <xf numFmtId="0" fontId="15" fillId="41" borderId="45" xfId="0" applyFont="1" applyFill="1" applyBorder="1" applyAlignment="1" applyProtection="1">
      <alignment horizontal="left" vertical="center" wrapText="1"/>
    </xf>
    <xf numFmtId="0" fontId="15" fillId="41" borderId="46" xfId="0" applyFont="1" applyFill="1" applyBorder="1" applyAlignment="1" applyProtection="1">
      <alignment horizontal="left" vertical="center" wrapText="1"/>
    </xf>
    <xf numFmtId="0" fontId="15" fillId="34" borderId="45" xfId="0" applyFont="1" applyFill="1" applyBorder="1" applyAlignment="1" applyProtection="1">
      <alignment horizontal="left" vertical="center" wrapText="1"/>
    </xf>
    <xf numFmtId="0" fontId="15" fillId="34" borderId="46" xfId="0" applyFont="1" applyFill="1" applyBorder="1" applyAlignment="1" applyProtection="1">
      <alignment horizontal="left" vertical="center" wrapText="1"/>
    </xf>
    <xf numFmtId="0" fontId="15" fillId="36" borderId="45" xfId="0" applyFont="1" applyFill="1" applyBorder="1" applyAlignment="1" applyProtection="1">
      <alignment horizontal="left" vertical="center" wrapText="1"/>
    </xf>
    <xf numFmtId="0" fontId="15" fillId="36" borderId="48" xfId="0" applyFont="1" applyFill="1" applyBorder="1" applyAlignment="1" applyProtection="1">
      <alignment horizontal="left" vertical="center" wrapText="1"/>
    </xf>
    <xf numFmtId="0" fontId="15" fillId="40" borderId="45" xfId="0" applyFont="1" applyFill="1" applyBorder="1" applyAlignment="1" applyProtection="1">
      <alignment horizontal="left" vertical="center" wrapText="1"/>
    </xf>
    <xf numFmtId="0" fontId="15" fillId="40" borderId="46" xfId="0" applyFont="1" applyFill="1" applyBorder="1" applyAlignment="1" applyProtection="1">
      <alignment horizontal="left" vertical="center" wrapText="1"/>
    </xf>
    <xf numFmtId="0" fontId="15" fillId="40" borderId="48" xfId="0" applyFont="1" applyFill="1" applyBorder="1" applyAlignment="1" applyProtection="1">
      <alignment horizontal="left" vertical="center" wrapText="1"/>
    </xf>
    <xf numFmtId="0" fontId="15" fillId="10" borderId="67" xfId="0" applyFont="1" applyFill="1" applyBorder="1" applyAlignment="1" applyProtection="1">
      <alignment horizontal="left" vertical="center" wrapText="1"/>
    </xf>
    <xf numFmtId="0" fontId="15" fillId="32" borderId="45" xfId="0" applyFont="1" applyFill="1" applyBorder="1" applyAlignment="1" applyProtection="1">
      <alignment horizontal="left" vertical="center" wrapText="1"/>
    </xf>
    <xf numFmtId="0" fontId="15" fillId="32" borderId="46" xfId="0" applyFont="1" applyFill="1" applyBorder="1" applyAlignment="1" applyProtection="1">
      <alignment horizontal="left" vertical="center" wrapText="1"/>
    </xf>
    <xf numFmtId="0" fontId="15" fillId="32" borderId="48" xfId="0" applyFont="1" applyFill="1" applyBorder="1" applyAlignment="1" applyProtection="1">
      <alignment horizontal="left" vertical="center" wrapText="1"/>
    </xf>
    <xf numFmtId="49" fontId="14" fillId="32" borderId="40" xfId="0" applyNumberFormat="1" applyFont="1" applyFill="1" applyBorder="1" applyAlignment="1" applyProtection="1">
      <alignment horizontal="center" vertical="center" wrapText="1"/>
    </xf>
    <xf numFmtId="49" fontId="14" fillId="32" borderId="47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vertical="center" wrapText="1"/>
      <protection locked="0"/>
    </xf>
    <xf numFmtId="0" fontId="14" fillId="0" borderId="16" xfId="0" applyFont="1" applyFill="1" applyBorder="1" applyAlignment="1" applyProtection="1">
      <alignment vertical="center" wrapText="1"/>
      <protection locked="0"/>
    </xf>
    <xf numFmtId="0" fontId="24" fillId="0" borderId="4" xfId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 applyProtection="1">
      <alignment horizontal="center" vertical="center" wrapText="1"/>
      <protection locked="0"/>
    </xf>
    <xf numFmtId="0" fontId="24" fillId="0" borderId="16" xfId="1" applyFont="1" applyFill="1" applyBorder="1" applyAlignment="1" applyProtection="1">
      <alignment horizontal="center" vertical="center" wrapText="1"/>
      <protection locked="0"/>
    </xf>
    <xf numFmtId="49" fontId="14" fillId="32" borderId="30" xfId="0" applyNumberFormat="1" applyFont="1" applyFill="1" applyBorder="1" applyAlignment="1" applyProtection="1">
      <alignment horizontal="center" vertical="center" wrapText="1"/>
    </xf>
    <xf numFmtId="49" fontId="14" fillId="32" borderId="26" xfId="0" applyNumberFormat="1" applyFont="1" applyFill="1" applyBorder="1" applyAlignment="1" applyProtection="1">
      <alignment horizontal="center" vertical="center" wrapText="1"/>
    </xf>
    <xf numFmtId="0" fontId="17" fillId="43" borderId="42" xfId="0" applyFont="1" applyFill="1" applyBorder="1" applyAlignment="1" applyProtection="1">
      <alignment horizontal="center" vertical="center" wrapText="1"/>
    </xf>
    <xf numFmtId="0" fontId="26" fillId="45" borderId="40" xfId="0" applyFont="1" applyFill="1" applyBorder="1" applyAlignment="1" applyProtection="1">
      <alignment horizontal="center" vertical="center" wrapText="1"/>
      <protection locked="0"/>
    </xf>
    <xf numFmtId="0" fontId="26" fillId="45" borderId="41" xfId="0" applyFont="1" applyFill="1" applyBorder="1" applyAlignment="1" applyProtection="1">
      <alignment horizontal="center" vertical="center" wrapText="1"/>
      <protection locked="0"/>
    </xf>
    <xf numFmtId="9" fontId="14" fillId="0" borderId="52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37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5" fillId="36" borderId="1" xfId="0" applyFont="1" applyFill="1" applyBorder="1" applyAlignment="1" applyProtection="1">
      <alignment horizontal="left" vertical="center" wrapText="1"/>
    </xf>
    <xf numFmtId="49" fontId="14" fillId="36" borderId="1" xfId="0" applyNumberFormat="1" applyFont="1" applyFill="1" applyBorder="1" applyAlignment="1" applyProtection="1">
      <alignment horizontal="center" vertical="center" wrapText="1"/>
    </xf>
    <xf numFmtId="0" fontId="15" fillId="43" borderId="40" xfId="0" applyFont="1" applyFill="1" applyBorder="1" applyAlignment="1" applyProtection="1">
      <alignment horizontal="left" vertical="center" wrapText="1"/>
    </xf>
    <xf numFmtId="0" fontId="14" fillId="8" borderId="40" xfId="0" applyFont="1" applyFill="1" applyBorder="1" applyAlignment="1" applyProtection="1">
      <alignment horizontal="left" vertical="center" wrapText="1"/>
    </xf>
    <xf numFmtId="0" fontId="15" fillId="41" borderId="40" xfId="0" applyFont="1" applyFill="1" applyBorder="1" applyAlignment="1" applyProtection="1">
      <alignment horizontal="left" vertical="center" wrapText="1"/>
    </xf>
    <xf numFmtId="0" fontId="17" fillId="41" borderId="26" xfId="0" applyFont="1" applyFill="1" applyBorder="1" applyAlignment="1" applyProtection="1">
      <alignment horizontal="center" vertical="center" wrapText="1"/>
    </xf>
    <xf numFmtId="0" fontId="15" fillId="32" borderId="37" xfId="0" applyFont="1" applyFill="1" applyBorder="1" applyAlignment="1" applyProtection="1">
      <alignment horizontal="left" vertical="center" wrapText="1"/>
    </xf>
    <xf numFmtId="0" fontId="15" fillId="34" borderId="1" xfId="0" applyFont="1" applyFill="1" applyBorder="1" applyAlignment="1" applyProtection="1">
      <alignment horizontal="left" vertical="center" wrapText="1"/>
    </xf>
    <xf numFmtId="0" fontId="15" fillId="40" borderId="1" xfId="0" applyFont="1" applyFill="1" applyBorder="1" applyAlignment="1" applyProtection="1">
      <alignment horizontal="left" vertical="center" wrapText="1"/>
    </xf>
    <xf numFmtId="0" fontId="15" fillId="14" borderId="1" xfId="0" applyFont="1" applyFill="1" applyBorder="1" applyAlignment="1" applyProtection="1">
      <alignment horizontal="left" vertical="center" wrapText="1"/>
    </xf>
    <xf numFmtId="0" fontId="15" fillId="42" borderId="1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 applyProtection="1">
      <alignment horizontal="left" vertical="center" wrapText="1"/>
    </xf>
    <xf numFmtId="0" fontId="15" fillId="8" borderId="1" xfId="0" applyFont="1" applyFill="1" applyBorder="1" applyAlignment="1" applyProtection="1">
      <alignment horizontal="left" vertical="center" wrapText="1"/>
    </xf>
    <xf numFmtId="0" fontId="14" fillId="8" borderId="52" xfId="0" applyFont="1" applyFill="1" applyBorder="1" applyAlignment="1" applyProtection="1">
      <alignment horizontal="left" vertical="center" wrapText="1"/>
    </xf>
    <xf numFmtId="0" fontId="15" fillId="43" borderId="1" xfId="0" applyFont="1" applyFill="1" applyBorder="1" applyAlignment="1" applyProtection="1">
      <alignment horizontal="left" vertical="center" wrapText="1"/>
    </xf>
    <xf numFmtId="0" fontId="15" fillId="41" borderId="1" xfId="0" applyFont="1" applyFill="1" applyBorder="1" applyAlignment="1" applyProtection="1">
      <alignment horizontal="left" vertical="center" wrapText="1"/>
    </xf>
    <xf numFmtId="0" fontId="15" fillId="10" borderId="1" xfId="0" applyFont="1" applyFill="1" applyBorder="1" applyAlignment="1" applyProtection="1">
      <alignment horizontal="left" vertical="center" wrapText="1"/>
    </xf>
    <xf numFmtId="0" fontId="15" fillId="10" borderId="52" xfId="0" applyFont="1" applyFill="1" applyBorder="1" applyAlignment="1" applyProtection="1">
      <alignment horizontal="left" vertical="center" wrapText="1"/>
    </xf>
    <xf numFmtId="0" fontId="15" fillId="40" borderId="52" xfId="0" applyFont="1" applyFill="1" applyBorder="1" applyAlignment="1" applyProtection="1">
      <alignment horizontal="left" vertical="center" wrapText="1"/>
    </xf>
    <xf numFmtId="0" fontId="15" fillId="40" borderId="1" xfId="0" applyFont="1" applyFill="1" applyBorder="1" applyAlignment="1" applyProtection="1">
      <alignment horizontal="left" vertical="center" wrapText="1"/>
    </xf>
    <xf numFmtId="0" fontId="15" fillId="40" borderId="37" xfId="0" applyFont="1" applyFill="1" applyBorder="1" applyAlignment="1" applyProtection="1">
      <alignment horizontal="left" vertical="center" wrapText="1"/>
    </xf>
    <xf numFmtId="0" fontId="15" fillId="10" borderId="37" xfId="0" applyFont="1" applyFill="1" applyBorder="1" applyAlignment="1" applyProtection="1">
      <alignment horizontal="left" vertical="center" wrapText="1"/>
    </xf>
    <xf numFmtId="0" fontId="15" fillId="43" borderId="52" xfId="0" applyFont="1" applyFill="1" applyBorder="1" applyAlignment="1" applyProtection="1">
      <alignment horizontal="left" vertical="center" wrapText="1"/>
    </xf>
    <xf numFmtId="0" fontId="15" fillId="43" borderId="1" xfId="0" applyFont="1" applyFill="1" applyBorder="1" applyAlignment="1" applyProtection="1">
      <alignment horizontal="left" vertical="center" wrapText="1"/>
    </xf>
    <xf numFmtId="0" fontId="15" fillId="8" borderId="1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 applyProtection="1">
      <alignment horizontal="left" vertical="center" wrapText="1"/>
    </xf>
    <xf numFmtId="0" fontId="14" fillId="8" borderId="52" xfId="0" applyFont="1" applyFill="1" applyBorder="1" applyAlignment="1" applyProtection="1">
      <alignment horizontal="left" vertical="center" wrapText="1"/>
    </xf>
    <xf numFmtId="0" fontId="15" fillId="32" borderId="6" xfId="0" applyFont="1" applyFill="1" applyBorder="1" applyAlignment="1" applyProtection="1">
      <alignment horizontal="left" vertical="center" wrapText="1"/>
    </xf>
    <xf numFmtId="0" fontId="15" fillId="32" borderId="37" xfId="0" applyFont="1" applyFill="1" applyBorder="1" applyAlignment="1" applyProtection="1">
      <alignment horizontal="left" vertical="center" wrapText="1"/>
    </xf>
    <xf numFmtId="0" fontId="15" fillId="34" borderId="1" xfId="0" applyFont="1" applyFill="1" applyBorder="1" applyAlignment="1" applyProtection="1">
      <alignment horizontal="left" vertical="center" wrapText="1"/>
    </xf>
    <xf numFmtId="0" fontId="15" fillId="34" borderId="52" xfId="0" applyFont="1" applyFill="1" applyBorder="1" applyAlignment="1" applyProtection="1">
      <alignment horizontal="left" vertical="center" wrapText="1"/>
    </xf>
    <xf numFmtId="0" fontId="15" fillId="43" borderId="9" xfId="0" applyFont="1" applyFill="1" applyBorder="1" applyAlignment="1" applyProtection="1">
      <alignment horizontal="left" vertical="center" wrapText="1"/>
    </xf>
    <xf numFmtId="0" fontId="14" fillId="8" borderId="9" xfId="0" applyFont="1" applyFill="1" applyBorder="1" applyAlignment="1" applyProtection="1">
      <alignment horizontal="left" vertical="center" wrapText="1"/>
    </xf>
    <xf numFmtId="49" fontId="14" fillId="36" borderId="47" xfId="0" applyNumberFormat="1" applyFont="1" applyFill="1" applyBorder="1" applyAlignment="1" applyProtection="1">
      <alignment horizontal="center" vertical="center" wrapText="1"/>
    </xf>
    <xf numFmtId="49" fontId="24" fillId="47" borderId="3" xfId="0" applyNumberFormat="1" applyFont="1" applyFill="1" applyBorder="1" applyAlignment="1" applyProtection="1">
      <alignment horizontal="center" vertical="center" wrapText="1"/>
    </xf>
    <xf numFmtId="0" fontId="15" fillId="32" borderId="44" xfId="0" applyFont="1" applyFill="1" applyBorder="1" applyAlignment="1" applyProtection="1">
      <alignment horizontal="left" vertical="center" wrapText="1"/>
    </xf>
    <xf numFmtId="0" fontId="15" fillId="32" borderId="47" xfId="0" applyFont="1" applyFill="1" applyBorder="1" applyAlignment="1" applyProtection="1">
      <alignment horizontal="left" vertical="center" wrapText="1"/>
    </xf>
    <xf numFmtId="49" fontId="14" fillId="32" borderId="29" xfId="0" applyNumberFormat="1" applyFont="1" applyFill="1" applyBorder="1" applyAlignment="1" applyProtection="1">
      <alignment horizontal="center" vertical="center" wrapText="1"/>
    </xf>
    <xf numFmtId="49" fontId="14" fillId="32" borderId="31" xfId="0" applyNumberFormat="1" applyFont="1" applyFill="1" applyBorder="1" applyAlignment="1" applyProtection="1">
      <alignment horizontal="center" vertical="center" wrapText="1"/>
    </xf>
    <xf numFmtId="0" fontId="26" fillId="45" borderId="54" xfId="0" applyFont="1" applyFill="1" applyBorder="1" applyAlignment="1" applyProtection="1">
      <alignment horizontal="center" vertical="center" wrapText="1"/>
      <protection locked="0"/>
    </xf>
    <xf numFmtId="0" fontId="26" fillId="45" borderId="30" xfId="0" applyFont="1" applyFill="1" applyBorder="1" applyAlignment="1" applyProtection="1">
      <alignment horizontal="center" vertical="center" wrapText="1"/>
      <protection locked="0"/>
    </xf>
    <xf numFmtId="0" fontId="26" fillId="31" borderId="30" xfId="0" applyFont="1" applyFill="1" applyBorder="1" applyAlignment="1" applyProtection="1">
      <alignment horizontal="center" vertical="center" wrapText="1"/>
      <protection locked="0"/>
    </xf>
    <xf numFmtId="0" fontId="14" fillId="13" borderId="24" xfId="0" applyNumberFormat="1" applyFont="1" applyFill="1" applyBorder="1" applyAlignment="1" applyProtection="1">
      <alignment horizontal="left" vertical="center" wrapText="1"/>
    </xf>
    <xf numFmtId="49" fontId="14" fillId="32" borderId="6" xfId="0" applyNumberFormat="1" applyFont="1" applyFill="1" applyBorder="1" applyAlignment="1" applyProtection="1">
      <alignment horizontal="center" vertical="center" wrapText="1"/>
    </xf>
    <xf numFmtId="49" fontId="14" fillId="32" borderId="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24" fillId="0" borderId="12" xfId="1" applyFont="1" applyFill="1" applyBorder="1" applyAlignment="1" applyProtection="1">
      <alignment horizontal="center" vertical="center" wrapText="1"/>
      <protection locked="0"/>
    </xf>
    <xf numFmtId="0" fontId="24" fillId="0" borderId="3" xfId="1" applyFont="1" applyFill="1" applyBorder="1" applyAlignment="1" applyProtection="1">
      <alignment horizontal="center" vertical="center" wrapText="1"/>
      <protection locked="0"/>
    </xf>
    <xf numFmtId="0" fontId="24" fillId="0" borderId="24" xfId="1" applyFont="1" applyFill="1" applyBorder="1" applyAlignment="1" applyProtection="1">
      <alignment horizontal="center" vertical="center" wrapText="1"/>
      <protection locked="0"/>
    </xf>
    <xf numFmtId="0" fontId="15" fillId="41" borderId="2" xfId="0" applyFont="1" applyFill="1" applyBorder="1" applyAlignment="1" applyProtection="1">
      <alignment horizontal="left" vertical="center" wrapText="1"/>
    </xf>
    <xf numFmtId="49" fontId="14" fillId="43" borderId="50" xfId="0" applyNumberFormat="1" applyFont="1" applyFill="1" applyBorder="1" applyAlignment="1" applyProtection="1">
      <alignment horizontal="center" vertical="center" wrapText="1"/>
    </xf>
    <xf numFmtId="0" fontId="15" fillId="14" borderId="59" xfId="0" applyFont="1" applyFill="1" applyBorder="1" applyAlignment="1" applyProtection="1">
      <alignment horizontal="left" vertical="center" wrapText="1"/>
    </xf>
    <xf numFmtId="0" fontId="15" fillId="14" borderId="9" xfId="0" applyFont="1" applyFill="1" applyBorder="1" applyAlignment="1" applyProtection="1">
      <alignment horizontal="left" vertical="center" wrapText="1"/>
    </xf>
    <xf numFmtId="0" fontId="15" fillId="14" borderId="14" xfId="0" applyFont="1" applyFill="1" applyBorder="1" applyAlignment="1" applyProtection="1">
      <alignment horizontal="left" vertical="center" wrapText="1"/>
    </xf>
    <xf numFmtId="0" fontId="15" fillId="14" borderId="49" xfId="0" applyFont="1" applyFill="1" applyBorder="1" applyAlignment="1" applyProtection="1">
      <alignment horizontal="left" vertical="center" wrapText="1"/>
    </xf>
    <xf numFmtId="0" fontId="15" fillId="14" borderId="45" xfId="0" applyFont="1" applyFill="1" applyBorder="1" applyAlignment="1" applyProtection="1">
      <alignment horizontal="left" vertical="center" wrapText="1"/>
    </xf>
    <xf numFmtId="0" fontId="15" fillId="14" borderId="46" xfId="0" applyFont="1" applyFill="1" applyBorder="1" applyAlignment="1" applyProtection="1">
      <alignment horizontal="left" vertical="center" wrapText="1"/>
    </xf>
    <xf numFmtId="0" fontId="14" fillId="13" borderId="46" xfId="0" applyNumberFormat="1" applyFont="1" applyFill="1" applyBorder="1" applyAlignment="1" applyProtection="1">
      <alignment horizontal="center" vertical="center" wrapText="1"/>
    </xf>
    <xf numFmtId="0" fontId="14" fillId="14" borderId="1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 applyProtection="1">
      <alignment horizontal="left" vertical="center" wrapText="1"/>
    </xf>
    <xf numFmtId="0" fontId="15" fillId="34" borderId="40" xfId="0" applyFont="1" applyFill="1" applyBorder="1" applyAlignment="1" applyProtection="1">
      <alignment horizontal="left" vertical="center" wrapText="1"/>
    </xf>
    <xf numFmtId="0" fontId="15" fillId="34" borderId="1" xfId="0" applyFont="1" applyFill="1" applyBorder="1" applyAlignment="1" applyProtection="1">
      <alignment vertical="center" wrapText="1"/>
    </xf>
    <xf numFmtId="0" fontId="14" fillId="13" borderId="46" xfId="0" applyNumberFormat="1" applyFont="1" applyFill="1" applyBorder="1" applyAlignment="1" applyProtection="1">
      <alignment horizontal="center" vertical="center" wrapText="1"/>
    </xf>
    <xf numFmtId="0" fontId="15" fillId="34" borderId="26" xfId="0" applyFont="1" applyFill="1" applyBorder="1" applyAlignment="1" applyProtection="1">
      <alignment vertical="center" wrapText="1"/>
    </xf>
    <xf numFmtId="0" fontId="15" fillId="34" borderId="1" xfId="0" applyFont="1" applyFill="1" applyBorder="1" applyAlignment="1" applyProtection="1">
      <alignment horizontal="left" vertical="center" wrapText="1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5" fillId="34" borderId="9" xfId="0" applyFont="1" applyFill="1" applyBorder="1" applyAlignment="1" applyProtection="1">
      <alignment horizontal="left" vertical="center" wrapText="1"/>
    </xf>
    <xf numFmtId="0" fontId="25" fillId="46" borderId="1" xfId="0" applyFont="1" applyFill="1" applyBorder="1" applyAlignment="1">
      <alignment horizontal="center" textRotation="90" wrapText="1"/>
    </xf>
    <xf numFmtId="0" fontId="15" fillId="42" borderId="30" xfId="0" applyFont="1" applyFill="1" applyBorder="1" applyAlignment="1" applyProtection="1">
      <alignment horizontal="center" vertical="center" wrapText="1"/>
    </xf>
    <xf numFmtId="49" fontId="14" fillId="42" borderId="30" xfId="0" applyNumberFormat="1" applyFont="1" applyFill="1" applyBorder="1" applyAlignment="1" applyProtection="1">
      <alignment horizontal="center" vertical="center" wrapText="1"/>
    </xf>
    <xf numFmtId="49" fontId="14" fillId="42" borderId="31" xfId="0" applyNumberFormat="1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4" fillId="23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7" fillId="41" borderId="10" xfId="0" applyFont="1" applyFill="1" applyBorder="1" applyAlignment="1" applyProtection="1">
      <alignment horizontal="center" vertical="center" wrapText="1"/>
    </xf>
    <xf numFmtId="0" fontId="17" fillId="41" borderId="5" xfId="0" applyFont="1" applyFill="1" applyBorder="1" applyAlignment="1" applyProtection="1">
      <alignment horizontal="center" vertical="center" wrapText="1"/>
    </xf>
    <xf numFmtId="0" fontId="15" fillId="41" borderId="40" xfId="0" applyFont="1" applyFill="1" applyBorder="1" applyAlignment="1" applyProtection="1">
      <alignment horizontal="left" vertical="center" wrapText="1"/>
    </xf>
    <xf numFmtId="0" fontId="27" fillId="14" borderId="21" xfId="0" applyFont="1" applyFill="1" applyBorder="1" applyAlignment="1">
      <alignment horizontal="center" vertical="center"/>
    </xf>
    <xf numFmtId="0" fontId="15" fillId="43" borderId="40" xfId="0" applyFont="1" applyFill="1" applyBorder="1" applyAlignment="1" applyProtection="1">
      <alignment horizontal="left" vertical="center" wrapText="1"/>
    </xf>
    <xf numFmtId="0" fontId="17" fillId="43" borderId="10" xfId="0" applyFont="1" applyFill="1" applyBorder="1" applyAlignment="1" applyProtection="1">
      <alignment horizontal="center" vertical="center" wrapText="1"/>
    </xf>
    <xf numFmtId="0" fontId="17" fillId="43" borderId="5" xfId="0" applyFont="1" applyFill="1" applyBorder="1" applyAlignment="1" applyProtection="1">
      <alignment horizontal="center" vertical="center" wrapText="1"/>
    </xf>
    <xf numFmtId="0" fontId="17" fillId="43" borderId="8" xfId="0" applyFont="1" applyFill="1" applyBorder="1" applyAlignment="1" applyProtection="1">
      <alignment horizontal="center" vertical="center" wrapText="1"/>
    </xf>
    <xf numFmtId="0" fontId="29" fillId="34" borderId="3" xfId="0" applyFont="1" applyFill="1" applyBorder="1" applyAlignment="1">
      <alignment horizontal="center" textRotation="90" wrapText="1"/>
    </xf>
    <xf numFmtId="0" fontId="29" fillId="34" borderId="6" xfId="0" applyFont="1" applyFill="1" applyBorder="1" applyAlignment="1">
      <alignment horizontal="center" textRotation="90" wrapText="1"/>
    </xf>
    <xf numFmtId="0" fontId="29" fillId="34" borderId="35" xfId="0" applyFont="1" applyFill="1" applyBorder="1" applyAlignment="1">
      <alignment horizontal="center" textRotation="90" wrapText="1"/>
    </xf>
    <xf numFmtId="0" fontId="29" fillId="44" borderId="1" xfId="0" applyFont="1" applyFill="1" applyBorder="1" applyAlignment="1">
      <alignment horizontal="center" textRotation="90" wrapText="1"/>
    </xf>
    <xf numFmtId="0" fontId="29" fillId="44" borderId="37" xfId="0" applyFont="1" applyFill="1" applyBorder="1" applyAlignment="1">
      <alignment horizontal="center" textRotation="90" wrapText="1"/>
    </xf>
    <xf numFmtId="0" fontId="29" fillId="35" borderId="1" xfId="0" applyFont="1" applyFill="1" applyBorder="1" applyAlignment="1">
      <alignment horizontal="center" textRotation="90" wrapText="1"/>
    </xf>
    <xf numFmtId="0" fontId="29" fillId="35" borderId="37" xfId="0" applyFont="1" applyFill="1" applyBorder="1" applyAlignment="1">
      <alignment horizontal="center" textRotation="90" wrapText="1"/>
    </xf>
    <xf numFmtId="0" fontId="3" fillId="10" borderId="5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28" borderId="52" xfId="0" applyFont="1" applyFill="1" applyBorder="1" applyAlignment="1">
      <alignment horizontal="left" vertical="center" wrapText="1"/>
    </xf>
    <xf numFmtId="0" fontId="3" fillId="28" borderId="1" xfId="0" applyFont="1" applyFill="1" applyBorder="1" applyAlignment="1">
      <alignment horizontal="left" vertical="center" wrapText="1"/>
    </xf>
    <xf numFmtId="0" fontId="3" fillId="28" borderId="37" xfId="0" applyFont="1" applyFill="1" applyBorder="1" applyAlignment="1">
      <alignment horizontal="left" vertical="center" wrapText="1"/>
    </xf>
    <xf numFmtId="0" fontId="15" fillId="14" borderId="40" xfId="0" applyFont="1" applyFill="1" applyBorder="1" applyAlignment="1" applyProtection="1">
      <alignment horizontal="left" vertical="center" wrapText="1"/>
    </xf>
    <xf numFmtId="0" fontId="17" fillId="8" borderId="10" xfId="0" applyFont="1" applyFill="1" applyBorder="1" applyAlignment="1" applyProtection="1">
      <alignment horizontal="center" vertical="center" wrapText="1"/>
    </xf>
    <xf numFmtId="0" fontId="17" fillId="8" borderId="39" xfId="0" applyFont="1" applyFill="1" applyBorder="1" applyAlignment="1" applyProtection="1">
      <alignment horizontal="center" vertical="center" wrapText="1"/>
    </xf>
    <xf numFmtId="0" fontId="15" fillId="8" borderId="40" xfId="0" applyFont="1" applyFill="1" applyBorder="1" applyAlignment="1" applyProtection="1">
      <alignment horizontal="left" vertical="center" wrapText="1"/>
    </xf>
    <xf numFmtId="0" fontId="15" fillId="34" borderId="40" xfId="0" applyFont="1" applyFill="1" applyBorder="1" applyAlignment="1" applyProtection="1">
      <alignment horizontal="left" vertical="center" wrapText="1"/>
    </xf>
    <xf numFmtId="0" fontId="17" fillId="10" borderId="29" xfId="0" applyFont="1" applyFill="1" applyBorder="1" applyAlignment="1" applyProtection="1">
      <alignment horizontal="center" vertical="center" wrapText="1"/>
    </xf>
    <xf numFmtId="0" fontId="17" fillId="10" borderId="34" xfId="0" applyFont="1" applyFill="1" applyBorder="1" applyAlignment="1" applyProtection="1">
      <alignment horizontal="center" vertical="center" wrapText="1"/>
    </xf>
    <xf numFmtId="0" fontId="17" fillId="10" borderId="44" xfId="0" applyFont="1" applyFill="1" applyBorder="1" applyAlignment="1" applyProtection="1">
      <alignment horizontal="center" vertical="center" wrapText="1"/>
    </xf>
    <xf numFmtId="0" fontId="17" fillId="10" borderId="39" xfId="0" applyFont="1" applyFill="1" applyBorder="1" applyAlignment="1" applyProtection="1">
      <alignment horizontal="center" vertical="center" wrapText="1"/>
    </xf>
    <xf numFmtId="0" fontId="15" fillId="10" borderId="40" xfId="0" applyFont="1" applyFill="1" applyBorder="1" applyAlignment="1" applyProtection="1">
      <alignment horizontal="left" vertical="center" wrapText="1"/>
    </xf>
    <xf numFmtId="0" fontId="17" fillId="36" borderId="29" xfId="0" applyFont="1" applyFill="1" applyBorder="1" applyAlignment="1" applyProtection="1">
      <alignment horizontal="center" vertical="center" wrapText="1"/>
    </xf>
    <xf numFmtId="0" fontId="17" fillId="36" borderId="34" xfId="0" applyFont="1" applyFill="1" applyBorder="1" applyAlignment="1" applyProtection="1">
      <alignment horizontal="center" vertical="center" wrapText="1"/>
    </xf>
    <xf numFmtId="0" fontId="17" fillId="36" borderId="44" xfId="0" applyFont="1" applyFill="1" applyBorder="1" applyAlignment="1" applyProtection="1">
      <alignment horizontal="center" vertical="center" wrapText="1"/>
    </xf>
    <xf numFmtId="0" fontId="17" fillId="36" borderId="39" xfId="0" applyFont="1" applyFill="1" applyBorder="1" applyAlignment="1" applyProtection="1">
      <alignment horizontal="center" vertical="center" wrapText="1"/>
    </xf>
    <xf numFmtId="0" fontId="15" fillId="36" borderId="40" xfId="0" applyFont="1" applyFill="1" applyBorder="1" applyAlignment="1" applyProtection="1">
      <alignment horizontal="left" vertical="center" wrapText="1"/>
    </xf>
    <xf numFmtId="0" fontId="17" fillId="40" borderId="29" xfId="0" applyFont="1" applyFill="1" applyBorder="1" applyAlignment="1" applyProtection="1">
      <alignment horizontal="center" vertical="center" wrapText="1"/>
    </xf>
    <xf numFmtId="0" fontId="17" fillId="40" borderId="15" xfId="0" applyFont="1" applyFill="1" applyBorder="1" applyAlignment="1" applyProtection="1">
      <alignment horizontal="center" vertical="center" wrapText="1"/>
    </xf>
    <xf numFmtId="0" fontId="17" fillId="40" borderId="34" xfId="0" applyFont="1" applyFill="1" applyBorder="1" applyAlignment="1" applyProtection="1">
      <alignment horizontal="center" vertical="center" wrapText="1"/>
    </xf>
    <xf numFmtId="0" fontId="17" fillId="40" borderId="44" xfId="0" applyFont="1" applyFill="1" applyBorder="1" applyAlignment="1" applyProtection="1">
      <alignment horizontal="center" vertical="center" wrapText="1"/>
    </xf>
    <xf numFmtId="0" fontId="17" fillId="40" borderId="5" xfId="0" applyFont="1" applyFill="1" applyBorder="1" applyAlignment="1" applyProtection="1">
      <alignment horizontal="center" vertical="center" wrapText="1"/>
    </xf>
    <xf numFmtId="0" fontId="17" fillId="40" borderId="8" xfId="0" applyFont="1" applyFill="1" applyBorder="1" applyAlignment="1" applyProtection="1">
      <alignment horizontal="center" vertical="center" wrapText="1"/>
    </xf>
    <xf numFmtId="0" fontId="15" fillId="40" borderId="40" xfId="0" applyFont="1" applyFill="1" applyBorder="1" applyAlignment="1" applyProtection="1">
      <alignment horizontal="left" vertical="center" wrapText="1"/>
    </xf>
    <xf numFmtId="0" fontId="17" fillId="40" borderId="10" xfId="0" applyFont="1" applyFill="1" applyBorder="1" applyAlignment="1" applyProtection="1">
      <alignment horizontal="center" vertical="center" wrapText="1"/>
    </xf>
    <xf numFmtId="0" fontId="17" fillId="40" borderId="39" xfId="0" applyFont="1" applyFill="1" applyBorder="1" applyAlignment="1" applyProtection="1">
      <alignment horizontal="center" vertical="center" wrapText="1"/>
    </xf>
    <xf numFmtId="0" fontId="17" fillId="41" borderId="29" xfId="0" applyFont="1" applyFill="1" applyBorder="1" applyAlignment="1" applyProtection="1">
      <alignment horizontal="center" vertical="center" wrapText="1"/>
    </xf>
    <xf numFmtId="0" fontId="17" fillId="41" borderId="15" xfId="0" applyFont="1" applyFill="1" applyBorder="1" applyAlignment="1" applyProtection="1">
      <alignment horizontal="center" vertical="center" wrapText="1"/>
    </xf>
    <xf numFmtId="0" fontId="17" fillId="41" borderId="44" xfId="0" applyFont="1" applyFill="1" applyBorder="1" applyAlignment="1" applyProtection="1">
      <alignment horizontal="center" vertical="center" wrapText="1"/>
    </xf>
    <xf numFmtId="0" fontId="17" fillId="41" borderId="8" xfId="0" applyFont="1" applyFill="1" applyBorder="1" applyAlignment="1" applyProtection="1">
      <alignment horizontal="center" vertical="center" wrapText="1"/>
    </xf>
    <xf numFmtId="0" fontId="17" fillId="42" borderId="29" xfId="0" applyFont="1" applyFill="1" applyBorder="1" applyAlignment="1" applyProtection="1">
      <alignment horizontal="center" vertical="center" wrapText="1"/>
    </xf>
    <xf numFmtId="0" fontId="17" fillId="42" borderId="15" xfId="0" applyFont="1" applyFill="1" applyBorder="1" applyAlignment="1" applyProtection="1">
      <alignment horizontal="center" vertical="center" wrapText="1"/>
    </xf>
    <xf numFmtId="0" fontId="17" fillId="42" borderId="34" xfId="0" applyFont="1" applyFill="1" applyBorder="1" applyAlignment="1" applyProtection="1">
      <alignment horizontal="center" vertical="center" wrapText="1"/>
    </xf>
    <xf numFmtId="0" fontId="17" fillId="14" borderId="29" xfId="0" applyFont="1" applyFill="1" applyBorder="1" applyAlignment="1" applyProtection="1">
      <alignment horizontal="center" vertical="center" wrapText="1"/>
    </xf>
    <xf numFmtId="0" fontId="17" fillId="14" borderId="15" xfId="0" applyFont="1" applyFill="1" applyBorder="1" applyAlignment="1" applyProtection="1">
      <alignment horizontal="center" vertical="center" wrapText="1"/>
    </xf>
    <xf numFmtId="0" fontId="17" fillId="14" borderId="34" xfId="0" applyFont="1" applyFill="1" applyBorder="1" applyAlignment="1" applyProtection="1">
      <alignment horizontal="center" vertical="center" wrapText="1"/>
    </xf>
    <xf numFmtId="0" fontId="17" fillId="14" borderId="10" xfId="0" applyFont="1" applyFill="1" applyBorder="1" applyAlignment="1" applyProtection="1">
      <alignment horizontal="center" vertical="center" wrapText="1"/>
    </xf>
    <xf numFmtId="0" fontId="17" fillId="14" borderId="5" xfId="0" applyFont="1" applyFill="1" applyBorder="1" applyAlignment="1" applyProtection="1">
      <alignment horizontal="center" vertical="center" wrapText="1"/>
    </xf>
    <xf numFmtId="0" fontId="17" fillId="14" borderId="39" xfId="0" applyFont="1" applyFill="1" applyBorder="1" applyAlignment="1" applyProtection="1">
      <alignment horizontal="center" vertical="center" wrapText="1"/>
    </xf>
    <xf numFmtId="0" fontId="16" fillId="8" borderId="29" xfId="0" applyFont="1" applyFill="1" applyBorder="1" applyAlignment="1" applyProtection="1">
      <alignment horizontal="center" vertical="center" wrapText="1"/>
    </xf>
    <xf numFmtId="0" fontId="16" fillId="8" borderId="15" xfId="0" applyFont="1" applyFill="1" applyBorder="1" applyAlignment="1" applyProtection="1">
      <alignment horizontal="center" vertical="center" wrapText="1"/>
    </xf>
    <xf numFmtId="0" fontId="16" fillId="8" borderId="34" xfId="0" applyFont="1" applyFill="1" applyBorder="1" applyAlignment="1" applyProtection="1">
      <alignment horizontal="center" vertical="center" wrapText="1"/>
    </xf>
    <xf numFmtId="0" fontId="16" fillId="8" borderId="44" xfId="0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 wrapText="1"/>
    </xf>
    <xf numFmtId="0" fontId="14" fillId="8" borderId="51" xfId="0" applyFont="1" applyFill="1" applyBorder="1" applyAlignment="1" applyProtection="1">
      <alignment horizontal="left" vertical="center" wrapText="1"/>
    </xf>
    <xf numFmtId="0" fontId="14" fillId="8" borderId="40" xfId="0" applyFont="1" applyFill="1" applyBorder="1" applyAlignment="1" applyProtection="1">
      <alignment horizontal="left" vertical="center" wrapText="1"/>
    </xf>
    <xf numFmtId="0" fontId="17" fillId="8" borderId="5" xfId="0" applyFont="1" applyFill="1" applyBorder="1" applyAlignment="1" applyProtection="1">
      <alignment horizontal="center" vertical="center" wrapText="1"/>
    </xf>
    <xf numFmtId="0" fontId="17" fillId="8" borderId="8" xfId="0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center" vertical="center" wrapText="1"/>
    </xf>
    <xf numFmtId="0" fontId="15" fillId="14" borderId="23" xfId="0" applyFont="1" applyFill="1" applyBorder="1" applyAlignment="1" applyProtection="1">
      <alignment horizontal="left" vertical="center" wrapText="1"/>
    </xf>
    <xf numFmtId="0" fontId="15" fillId="14" borderId="15" xfId="0" applyFont="1" applyFill="1" applyBorder="1" applyAlignment="1" applyProtection="1">
      <alignment horizontal="left" vertical="center" wrapText="1"/>
    </xf>
    <xf numFmtId="0" fontId="15" fillId="14" borderId="32" xfId="0" applyFont="1" applyFill="1" applyBorder="1" applyAlignment="1" applyProtection="1">
      <alignment horizontal="left" vertical="center" wrapText="1"/>
    </xf>
    <xf numFmtId="0" fontId="17" fillId="43" borderId="44" xfId="0" applyFont="1" applyFill="1" applyBorder="1" applyAlignment="1" applyProtection="1">
      <alignment horizontal="center" vertical="center" wrapText="1"/>
    </xf>
    <xf numFmtId="0" fontId="17" fillId="32" borderId="29" xfId="0" applyFont="1" applyFill="1" applyBorder="1" applyAlignment="1" applyProtection="1">
      <alignment horizontal="center" vertical="center" wrapText="1"/>
    </xf>
    <xf numFmtId="0" fontId="17" fillId="32" borderId="15" xfId="0" applyFont="1" applyFill="1" applyBorder="1" applyAlignment="1" applyProtection="1">
      <alignment horizontal="center" vertical="center" wrapText="1"/>
    </xf>
    <xf numFmtId="0" fontId="17" fillId="32" borderId="34" xfId="0" applyFont="1" applyFill="1" applyBorder="1" applyAlignment="1" applyProtection="1">
      <alignment horizontal="center" vertical="center" wrapText="1"/>
    </xf>
    <xf numFmtId="0" fontId="17" fillId="32" borderId="31" xfId="0" applyFont="1" applyFill="1" applyBorder="1" applyAlignment="1" applyProtection="1">
      <alignment horizontal="center" vertical="center" wrapText="1"/>
    </xf>
    <xf numFmtId="0" fontId="17" fillId="32" borderId="16" xfId="0" applyFont="1" applyFill="1" applyBorder="1" applyAlignment="1" applyProtection="1">
      <alignment horizontal="center" vertical="center" wrapText="1"/>
    </xf>
    <xf numFmtId="0" fontId="17" fillId="32" borderId="36" xfId="0" applyFont="1" applyFill="1" applyBorder="1" applyAlignment="1" applyProtection="1">
      <alignment horizontal="center" vertical="center" wrapText="1"/>
    </xf>
    <xf numFmtId="0" fontId="15" fillId="32" borderId="40" xfId="0" applyFont="1" applyFill="1" applyBorder="1" applyAlignment="1" applyProtection="1">
      <alignment horizontal="left" vertical="center" wrapText="1"/>
    </xf>
    <xf numFmtId="0" fontId="15" fillId="32" borderId="41" xfId="0" applyFont="1" applyFill="1" applyBorder="1" applyAlignment="1" applyProtection="1">
      <alignment horizontal="left" vertical="center" wrapText="1"/>
    </xf>
    <xf numFmtId="0" fontId="29" fillId="34" borderId="1" xfId="0" applyFont="1" applyFill="1" applyBorder="1" applyAlignment="1">
      <alignment horizontal="center" textRotation="90" wrapText="1"/>
    </xf>
    <xf numFmtId="0" fontId="29" fillId="34" borderId="37" xfId="0" applyFont="1" applyFill="1" applyBorder="1" applyAlignment="1">
      <alignment horizontal="center" textRotation="90" wrapText="1"/>
    </xf>
    <xf numFmtId="0" fontId="29" fillId="2" borderId="1" xfId="0" applyFont="1" applyFill="1" applyBorder="1" applyAlignment="1">
      <alignment horizontal="center" textRotation="90" wrapText="1"/>
    </xf>
    <xf numFmtId="0" fontId="29" fillId="2" borderId="37" xfId="0" applyFont="1" applyFill="1" applyBorder="1" applyAlignment="1">
      <alignment horizontal="center" textRotation="90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2" borderId="27" xfId="0" applyFont="1" applyFill="1" applyBorder="1" applyAlignment="1">
      <alignment horizontal="center" vertical="center" wrapText="1"/>
    </xf>
    <xf numFmtId="0" fontId="3" fillId="32" borderId="0" xfId="0" applyFont="1" applyFill="1" applyBorder="1" applyAlignment="1">
      <alignment horizontal="center" vertical="center" wrapText="1"/>
    </xf>
    <xf numFmtId="0" fontId="3" fillId="25" borderId="51" xfId="0" applyFont="1" applyFill="1" applyBorder="1" applyAlignment="1">
      <alignment horizontal="center" vertical="center" wrapText="1"/>
    </xf>
    <xf numFmtId="0" fontId="3" fillId="25" borderId="40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17" fillId="43" borderId="29" xfId="0" applyFont="1" applyFill="1" applyBorder="1" applyAlignment="1" applyProtection="1">
      <alignment horizontal="center" vertical="center" wrapText="1"/>
    </xf>
    <xf numFmtId="0" fontId="17" fillId="43" borderId="15" xfId="0" applyFont="1" applyFill="1" applyBorder="1" applyAlignment="1" applyProtection="1">
      <alignment horizontal="center" vertical="center" wrapText="1"/>
    </xf>
    <xf numFmtId="0" fontId="17" fillId="43" borderId="34" xfId="0" applyFont="1" applyFill="1" applyBorder="1" applyAlignment="1" applyProtection="1">
      <alignment horizontal="center" vertical="center" wrapText="1"/>
    </xf>
    <xf numFmtId="0" fontId="15" fillId="41" borderId="27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 wrapText="1"/>
    </xf>
    <xf numFmtId="0" fontId="17" fillId="34" borderId="29" xfId="0" applyFont="1" applyFill="1" applyBorder="1" applyAlignment="1" applyProtection="1">
      <alignment horizontal="center" vertical="center" wrapText="1"/>
    </xf>
    <xf numFmtId="0" fontId="17" fillId="34" borderId="15" xfId="0" applyFont="1" applyFill="1" applyBorder="1" applyAlignment="1" applyProtection="1">
      <alignment horizontal="center" vertical="center" wrapText="1"/>
    </xf>
    <xf numFmtId="0" fontId="17" fillId="34" borderId="44" xfId="0" applyFont="1" applyFill="1" applyBorder="1" applyAlignment="1" applyProtection="1">
      <alignment horizontal="center" vertical="center" wrapText="1"/>
    </xf>
    <xf numFmtId="0" fontId="17" fillId="34" borderId="5" xfId="0" applyFont="1" applyFill="1" applyBorder="1" applyAlignment="1" applyProtection="1">
      <alignment horizontal="center" vertical="center" wrapText="1"/>
    </xf>
    <xf numFmtId="0" fontId="17" fillId="34" borderId="10" xfId="0" applyFont="1" applyFill="1" applyBorder="1" applyAlignment="1" applyProtection="1">
      <alignment horizontal="center" vertical="center" wrapText="1"/>
    </xf>
    <xf numFmtId="0" fontId="17" fillId="42" borderId="31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5" fillId="42" borderId="23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5" fillId="42" borderId="3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14" fillId="42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4" fillId="42" borderId="3" xfId="0" applyNumberFormat="1" applyFont="1" applyFill="1" applyBorder="1" applyAlignment="1" applyProtection="1">
      <alignment horizontal="left" vertical="center" wrapText="1"/>
    </xf>
    <xf numFmtId="49" fontId="14" fillId="42" borderId="24" xfId="0" applyNumberFormat="1" applyFont="1" applyFill="1" applyBorder="1" applyAlignment="1" applyProtection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7" fillId="14" borderId="44" xfId="0" applyFont="1" applyFill="1" applyBorder="1" applyAlignment="1" applyProtection="1">
      <alignment horizontal="center" vertical="center" wrapText="1"/>
    </xf>
    <xf numFmtId="0" fontId="17" fillId="14" borderId="8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textRotation="90" wrapText="1"/>
    </xf>
    <xf numFmtId="0" fontId="0" fillId="0" borderId="35" xfId="0" applyBorder="1" applyAlignment="1">
      <alignment horizontal="center" textRotation="90" wrapText="1"/>
    </xf>
    <xf numFmtId="0" fontId="15" fillId="41" borderId="26" xfId="0" applyFont="1" applyFill="1" applyBorder="1" applyAlignment="1" applyProtection="1">
      <alignment vertical="center" wrapText="1"/>
    </xf>
    <xf numFmtId="0" fontId="17" fillId="41" borderId="1" xfId="0" applyFont="1" applyFill="1" applyBorder="1" applyAlignment="1" applyProtection="1">
      <alignment horizontal="center" vertical="center" wrapText="1"/>
    </xf>
    <xf numFmtId="0" fontId="17" fillId="41" borderId="26" xfId="0" applyFont="1" applyFill="1" applyBorder="1" applyAlignment="1" applyProtection="1">
      <alignment horizontal="center" vertical="center" wrapText="1"/>
    </xf>
    <xf numFmtId="0" fontId="17" fillId="40" borderId="1" xfId="0" applyFont="1" applyFill="1" applyBorder="1" applyAlignment="1" applyProtection="1">
      <alignment horizontal="center" vertical="center" wrapText="1"/>
    </xf>
    <xf numFmtId="0" fontId="15" fillId="40" borderId="26" xfId="0" applyFont="1" applyFill="1" applyBorder="1" applyAlignment="1" applyProtection="1">
      <alignment vertical="center" wrapText="1"/>
    </xf>
    <xf numFmtId="0" fontId="17" fillId="40" borderId="52" xfId="0" applyFont="1" applyFill="1" applyBorder="1" applyAlignment="1" applyProtection="1">
      <alignment horizontal="center" vertical="center" wrapText="1"/>
    </xf>
    <xf numFmtId="0" fontId="14" fillId="13" borderId="45" xfId="0" applyNumberFormat="1" applyFont="1" applyFill="1" applyBorder="1" applyAlignment="1" applyProtection="1">
      <alignment horizontal="center" vertical="center" wrapText="1"/>
    </xf>
    <xf numFmtId="0" fontId="14" fillId="13" borderId="46" xfId="0" applyNumberFormat="1" applyFont="1" applyFill="1" applyBorder="1" applyAlignment="1" applyProtection="1">
      <alignment horizontal="center" vertical="center" wrapText="1"/>
    </xf>
    <xf numFmtId="0" fontId="17" fillId="34" borderId="1" xfId="0" applyFont="1" applyFill="1" applyBorder="1" applyAlignment="1" applyProtection="1">
      <alignment horizontal="center" vertical="center" wrapText="1"/>
    </xf>
    <xf numFmtId="0" fontId="15" fillId="34" borderId="26" xfId="0" applyFont="1" applyFill="1" applyBorder="1" applyAlignment="1" applyProtection="1">
      <alignment vertical="center" wrapText="1"/>
    </xf>
    <xf numFmtId="0" fontId="17" fillId="43" borderId="1" xfId="0" applyFont="1" applyFill="1" applyBorder="1" applyAlignment="1" applyProtection="1">
      <alignment horizontal="center" vertical="center" wrapText="1"/>
    </xf>
    <xf numFmtId="0" fontId="15" fillId="43" borderId="26" xfId="0" applyFont="1" applyFill="1" applyBorder="1" applyAlignment="1" applyProtection="1">
      <alignment vertical="center" wrapText="1"/>
    </xf>
    <xf numFmtId="0" fontId="15" fillId="14" borderId="24" xfId="0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15" fillId="43" borderId="50" xfId="0" applyFont="1" applyFill="1" applyBorder="1" applyAlignment="1" applyProtection="1">
      <alignment vertical="center" wrapText="1"/>
    </xf>
    <xf numFmtId="0" fontId="17" fillId="43" borderId="52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textRotation="90" wrapText="1"/>
    </xf>
    <xf numFmtId="0" fontId="14" fillId="5" borderId="4" xfId="0" applyFont="1" applyFill="1" applyBorder="1" applyAlignment="1" applyProtection="1">
      <alignment horizontal="center" textRotation="90" wrapText="1"/>
    </xf>
    <xf numFmtId="0" fontId="12" fillId="14" borderId="17" xfId="0" applyFont="1" applyFill="1" applyBorder="1" applyAlignment="1" applyProtection="1">
      <alignment horizontal="center" vertical="center"/>
    </xf>
    <xf numFmtId="0" fontId="12" fillId="14" borderId="18" xfId="0" applyFont="1" applyFill="1" applyBorder="1" applyAlignment="1" applyProtection="1">
      <alignment horizontal="center" vertical="center"/>
    </xf>
    <xf numFmtId="0" fontId="12" fillId="14" borderId="19" xfId="0" applyFont="1" applyFill="1" applyBorder="1" applyAlignment="1" applyProtection="1">
      <alignment horizontal="center" vertical="center"/>
    </xf>
    <xf numFmtId="0" fontId="14" fillId="7" borderId="44" xfId="0" applyFont="1" applyFill="1" applyBorder="1" applyAlignment="1" applyProtection="1">
      <alignment horizontal="center" vertical="center" wrapText="1"/>
    </xf>
    <xf numFmtId="0" fontId="14" fillId="7" borderId="18" xfId="0" applyFont="1" applyFill="1" applyBorder="1" applyAlignment="1" applyProtection="1">
      <alignment horizontal="center" vertical="center" wrapText="1"/>
    </xf>
    <xf numFmtId="0" fontId="14" fillId="7" borderId="19" xfId="0" applyFont="1" applyFill="1" applyBorder="1" applyAlignment="1" applyProtection="1">
      <alignment horizontal="center" vertical="center" wrapText="1"/>
    </xf>
    <xf numFmtId="0" fontId="17" fillId="43" borderId="51" xfId="0" applyFont="1" applyFill="1" applyBorder="1" applyAlignment="1" applyProtection="1">
      <alignment horizontal="left" vertical="center" wrapText="1"/>
    </xf>
    <xf numFmtId="0" fontId="17" fillId="43" borderId="40" xfId="0" applyFont="1" applyFill="1" applyBorder="1" applyAlignment="1" applyProtection="1">
      <alignment horizontal="left" vertical="center" wrapText="1"/>
    </xf>
    <xf numFmtId="0" fontId="17" fillId="43" borderId="41" xfId="0" applyFont="1" applyFill="1" applyBorder="1" applyAlignment="1" applyProtection="1">
      <alignment horizontal="left" vertical="center" wrapText="1"/>
    </xf>
    <xf numFmtId="0" fontId="3" fillId="25" borderId="29" xfId="0" applyFont="1" applyFill="1" applyBorder="1" applyAlignment="1" applyProtection="1">
      <alignment horizontal="center" vertical="center" wrapText="1"/>
    </xf>
    <xf numFmtId="0" fontId="3" fillId="25" borderId="15" xfId="0" applyFont="1" applyFill="1" applyBorder="1" applyAlignment="1" applyProtection="1">
      <alignment horizontal="center" vertical="center" wrapText="1"/>
    </xf>
    <xf numFmtId="0" fontId="3" fillId="25" borderId="32" xfId="0" applyFont="1" applyFill="1" applyBorder="1" applyAlignment="1" applyProtection="1">
      <alignment horizontal="center" vertical="center" wrapText="1"/>
    </xf>
    <xf numFmtId="0" fontId="17" fillId="14" borderId="3" xfId="0" applyFont="1" applyFill="1" applyBorder="1" applyAlignment="1" applyProtection="1">
      <alignment horizontal="center" vertical="center" wrapText="1"/>
    </xf>
    <xf numFmtId="0" fontId="17" fillId="14" borderId="6" xfId="0" applyFont="1" applyFill="1" applyBorder="1" applyAlignment="1" applyProtection="1">
      <alignment horizontal="center" vertical="center" wrapText="1"/>
    </xf>
    <xf numFmtId="0" fontId="17" fillId="14" borderId="35" xfId="0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6" fillId="8" borderId="51" xfId="0" applyFont="1" applyFill="1" applyBorder="1" applyAlignment="1" applyProtection="1">
      <alignment horizontal="left" vertical="center" wrapText="1"/>
    </xf>
    <xf numFmtId="0" fontId="16" fillId="8" borderId="40" xfId="0" applyFont="1" applyFill="1" applyBorder="1" applyAlignment="1" applyProtection="1">
      <alignment horizontal="left" vertical="center" wrapText="1"/>
    </xf>
    <xf numFmtId="0" fontId="16" fillId="8" borderId="41" xfId="0" applyFont="1" applyFill="1" applyBorder="1" applyAlignment="1" applyProtection="1">
      <alignment horizontal="left" vertical="center" wrapText="1"/>
    </xf>
    <xf numFmtId="0" fontId="16" fillId="8" borderId="52" xfId="0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 applyProtection="1">
      <alignment horizontal="center" vertical="center" wrapText="1"/>
    </xf>
    <xf numFmtId="0" fontId="14" fillId="8" borderId="26" xfId="0" applyFont="1" applyFill="1" applyBorder="1" applyAlignment="1" applyProtection="1">
      <alignment vertical="center" wrapText="1"/>
    </xf>
    <xf numFmtId="0" fontId="15" fillId="8" borderId="26" xfId="0" applyFont="1" applyFill="1" applyBorder="1" applyAlignment="1" applyProtection="1">
      <alignment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9" fontId="14" fillId="2" borderId="10" xfId="0" applyNumberFormat="1" applyFont="1" applyFill="1" applyBorder="1" applyAlignment="1" applyProtection="1">
      <alignment horizontal="center" vertical="center" wrapText="1"/>
    </xf>
    <xf numFmtId="49" fontId="14" fillId="2" borderId="11" xfId="0" applyNumberFormat="1" applyFont="1" applyFill="1" applyBorder="1" applyAlignment="1" applyProtection="1">
      <alignment horizontal="center" vertical="center" wrapText="1"/>
    </xf>
    <xf numFmtId="49" fontId="14" fillId="2" borderId="12" xfId="0" applyNumberFormat="1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textRotation="90" wrapText="1"/>
    </xf>
    <xf numFmtId="0" fontId="14" fillId="5" borderId="6" xfId="0" applyFont="1" applyFill="1" applyBorder="1" applyAlignment="1" applyProtection="1">
      <alignment horizontal="center" textRotation="90" wrapText="1"/>
    </xf>
    <xf numFmtId="49" fontId="3" fillId="46" borderId="26" xfId="0" applyNumberFormat="1" applyFont="1" applyFill="1" applyBorder="1" applyAlignment="1" applyProtection="1">
      <alignment horizontal="center" vertical="center" wrapText="1"/>
    </xf>
    <xf numFmtId="49" fontId="3" fillId="46" borderId="7" xfId="0" applyNumberFormat="1" applyFont="1" applyFill="1" applyBorder="1" applyAlignment="1" applyProtection="1">
      <alignment horizontal="center" vertical="center" wrapText="1"/>
    </xf>
    <xf numFmtId="49" fontId="3" fillId="46" borderId="9" xfId="0" applyNumberFormat="1" applyFont="1" applyFill="1" applyBorder="1" applyAlignment="1" applyProtection="1">
      <alignment horizontal="center" vertical="center" wrapText="1"/>
    </xf>
    <xf numFmtId="0" fontId="25" fillId="46" borderId="3" xfId="0" applyFont="1" applyFill="1" applyBorder="1" applyAlignment="1">
      <alignment horizontal="center" textRotation="90" wrapText="1"/>
    </xf>
    <xf numFmtId="0" fontId="25" fillId="46" borderId="6" xfId="0" applyFont="1" applyFill="1" applyBorder="1" applyAlignment="1">
      <alignment horizontal="center" textRotation="90" wrapText="1"/>
    </xf>
    <xf numFmtId="0" fontId="25" fillId="46" borderId="2" xfId="0" applyFont="1" applyFill="1" applyBorder="1" applyAlignment="1">
      <alignment horizontal="center" textRotation="90" wrapText="1"/>
    </xf>
    <xf numFmtId="0" fontId="17" fillId="8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textRotation="90" wrapText="1"/>
    </xf>
    <xf numFmtId="0" fontId="14" fillId="8" borderId="50" xfId="0" applyFont="1" applyFill="1" applyBorder="1" applyAlignment="1" applyProtection="1">
      <alignment vertical="center" wrapText="1"/>
    </xf>
    <xf numFmtId="0" fontId="3" fillId="29" borderId="29" xfId="0" applyFont="1" applyFill="1" applyBorder="1" applyAlignment="1" applyProtection="1">
      <alignment horizontal="center" vertical="center" wrapText="1"/>
    </xf>
    <xf numFmtId="0" fontId="3" fillId="29" borderId="15" xfId="0" applyFont="1" applyFill="1" applyBorder="1" applyAlignment="1" applyProtection="1">
      <alignment horizontal="center" vertical="center" wrapText="1"/>
    </xf>
    <xf numFmtId="0" fontId="3" fillId="29" borderId="32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textRotation="90" wrapText="1"/>
    </xf>
    <xf numFmtId="0" fontId="16" fillId="35" borderId="45" xfId="0" applyNumberFormat="1" applyFont="1" applyFill="1" applyBorder="1" applyAlignment="1" applyProtection="1">
      <alignment horizontal="center" vertical="center" wrapText="1"/>
    </xf>
    <xf numFmtId="0" fontId="16" fillId="35" borderId="46" xfId="0" applyNumberFormat="1" applyFont="1" applyFill="1" applyBorder="1" applyAlignment="1" applyProtection="1">
      <alignment horizontal="center" vertical="center" wrapText="1"/>
    </xf>
    <xf numFmtId="0" fontId="16" fillId="35" borderId="48" xfId="0" applyNumberFormat="1" applyFont="1" applyFill="1" applyBorder="1" applyAlignment="1" applyProtection="1">
      <alignment horizontal="center" vertical="center" wrapText="1"/>
    </xf>
    <xf numFmtId="0" fontId="14" fillId="5" borderId="2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6" borderId="10" xfId="0" applyFont="1" applyFill="1" applyBorder="1" applyAlignment="1" applyProtection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</xf>
    <xf numFmtId="0" fontId="3" fillId="33" borderId="39" xfId="0" applyFont="1" applyFill="1" applyBorder="1" applyAlignment="1" applyProtection="1">
      <alignment horizontal="center" vertical="center" wrapText="1"/>
    </xf>
    <xf numFmtId="0" fontId="3" fillId="33" borderId="64" xfId="0" applyFont="1" applyFill="1" applyBorder="1" applyAlignment="1" applyProtection="1">
      <alignment horizontal="center" vertical="center" wrapText="1"/>
    </xf>
    <xf numFmtId="0" fontId="3" fillId="33" borderId="65" xfId="0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7" fillId="32" borderId="51" xfId="0" applyFont="1" applyFill="1" applyBorder="1" applyAlignment="1" applyProtection="1">
      <alignment horizontal="left" vertical="center" wrapText="1"/>
    </xf>
    <xf numFmtId="0" fontId="17" fillId="32" borderId="40" xfId="0" applyFont="1" applyFill="1" applyBorder="1" applyAlignment="1" applyProtection="1">
      <alignment horizontal="left" vertical="center" wrapText="1"/>
    </xf>
    <xf numFmtId="0" fontId="17" fillId="32" borderId="41" xfId="0" applyFont="1" applyFill="1" applyBorder="1" applyAlignment="1" applyProtection="1">
      <alignment horizontal="left" vertical="center" wrapText="1"/>
    </xf>
    <xf numFmtId="0" fontId="17" fillId="32" borderId="30" xfId="0" applyFont="1" applyFill="1" applyBorder="1" applyAlignment="1" applyProtection="1">
      <alignment horizontal="center" vertical="center" wrapText="1"/>
    </xf>
    <xf numFmtId="0" fontId="17" fillId="32" borderId="6" xfId="0" applyFont="1" applyFill="1" applyBorder="1" applyAlignment="1" applyProtection="1">
      <alignment horizontal="center" vertical="center" wrapText="1"/>
    </xf>
    <xf numFmtId="0" fontId="17" fillId="32" borderId="35" xfId="0" applyFont="1" applyFill="1" applyBorder="1" applyAlignment="1" applyProtection="1">
      <alignment horizontal="center" vertical="center" wrapText="1"/>
    </xf>
    <xf numFmtId="0" fontId="15" fillId="32" borderId="50" xfId="0" applyFont="1" applyFill="1" applyBorder="1" applyAlignment="1" applyProtection="1">
      <alignment vertical="center" wrapText="1"/>
    </xf>
    <xf numFmtId="0" fontId="15" fillId="32" borderId="26" xfId="0" applyFont="1" applyFill="1" applyBorder="1" applyAlignment="1" applyProtection="1">
      <alignment vertical="center" wrapText="1"/>
    </xf>
    <xf numFmtId="0" fontId="15" fillId="32" borderId="42" xfId="0" applyFont="1" applyFill="1" applyBorder="1" applyAlignment="1" applyProtection="1">
      <alignment vertical="center" wrapText="1"/>
    </xf>
    <xf numFmtId="0" fontId="14" fillId="13" borderId="67" xfId="0" applyNumberFormat="1" applyFont="1" applyFill="1" applyBorder="1" applyAlignment="1" applyProtection="1">
      <alignment horizontal="center" vertical="center" wrapText="1"/>
    </xf>
    <xf numFmtId="0" fontId="17" fillId="34" borderId="51" xfId="0" applyFont="1" applyFill="1" applyBorder="1" applyAlignment="1" applyProtection="1">
      <alignment horizontal="center" vertical="center" wrapText="1"/>
    </xf>
    <xf numFmtId="0" fontId="17" fillId="34" borderId="40" xfId="0" applyFont="1" applyFill="1" applyBorder="1" applyAlignment="1" applyProtection="1">
      <alignment horizontal="center" vertical="center" wrapText="1"/>
    </xf>
    <xf numFmtId="0" fontId="17" fillId="34" borderId="52" xfId="0" applyFont="1" applyFill="1" applyBorder="1" applyAlignment="1" applyProtection="1">
      <alignment horizontal="center" vertical="center" wrapText="1"/>
    </xf>
    <xf numFmtId="0" fontId="15" fillId="34" borderId="50" xfId="0" applyFont="1" applyFill="1" applyBorder="1" applyAlignment="1" applyProtection="1">
      <alignment vertical="center" wrapText="1"/>
    </xf>
    <xf numFmtId="0" fontId="17" fillId="10" borderId="51" xfId="0" applyFont="1" applyFill="1" applyBorder="1" applyAlignment="1" applyProtection="1">
      <alignment horizontal="left" vertical="center" wrapText="1"/>
    </xf>
    <xf numFmtId="0" fontId="17" fillId="10" borderId="23" xfId="0" applyFont="1" applyFill="1" applyBorder="1" applyAlignment="1" applyProtection="1">
      <alignment horizontal="left" vertical="center" wrapText="1"/>
    </xf>
    <xf numFmtId="0" fontId="17" fillId="10" borderId="52" xfId="0" applyFont="1" applyFill="1" applyBorder="1" applyAlignment="1" applyProtection="1">
      <alignment horizontal="center" vertical="center" wrapText="1"/>
    </xf>
    <xf numFmtId="0" fontId="17" fillId="10" borderId="3" xfId="0" applyFont="1" applyFill="1" applyBorder="1" applyAlignment="1" applyProtection="1">
      <alignment horizontal="center" vertical="center" wrapText="1"/>
    </xf>
    <xf numFmtId="0" fontId="15" fillId="10" borderId="50" xfId="0" applyFont="1" applyFill="1" applyBorder="1" applyAlignment="1" applyProtection="1">
      <alignment vertical="center" wrapText="1"/>
    </xf>
    <xf numFmtId="0" fontId="15" fillId="10" borderId="10" xfId="0" applyFont="1" applyFill="1" applyBorder="1" applyAlignment="1" applyProtection="1">
      <alignment vertical="center" wrapText="1"/>
    </xf>
    <xf numFmtId="0" fontId="17" fillId="36" borderId="51" xfId="0" applyFont="1" applyFill="1" applyBorder="1" applyAlignment="1" applyProtection="1">
      <alignment horizontal="center" vertical="center" wrapText="1"/>
    </xf>
    <xf numFmtId="0" fontId="17" fillId="36" borderId="41" xfId="0" applyFont="1" applyFill="1" applyBorder="1" applyAlignment="1" applyProtection="1">
      <alignment horizontal="center" vertical="center" wrapText="1"/>
    </xf>
    <xf numFmtId="0" fontId="17" fillId="36" borderId="52" xfId="0" applyFont="1" applyFill="1" applyBorder="1" applyAlignment="1" applyProtection="1">
      <alignment horizontal="center" vertical="center" wrapText="1"/>
    </xf>
    <xf numFmtId="0" fontId="17" fillId="36" borderId="37" xfId="0" applyFont="1" applyFill="1" applyBorder="1" applyAlignment="1" applyProtection="1">
      <alignment horizontal="center" vertical="center" wrapText="1"/>
    </xf>
    <xf numFmtId="0" fontId="15" fillId="36" borderId="50" xfId="0" applyFont="1" applyFill="1" applyBorder="1" applyAlignment="1" applyProtection="1">
      <alignment vertical="center" wrapText="1"/>
    </xf>
    <xf numFmtId="0" fontId="15" fillId="36" borderId="42" xfId="0" applyFont="1" applyFill="1" applyBorder="1" applyAlignment="1" applyProtection="1">
      <alignment vertical="center" wrapText="1"/>
    </xf>
    <xf numFmtId="0" fontId="17" fillId="40" borderId="51" xfId="0" applyFont="1" applyFill="1" applyBorder="1" applyAlignment="1" applyProtection="1">
      <alignment horizontal="center" vertical="center" wrapText="1"/>
    </xf>
    <xf numFmtId="0" fontId="17" fillId="40" borderId="40" xfId="0" applyFont="1" applyFill="1" applyBorder="1" applyAlignment="1" applyProtection="1">
      <alignment horizontal="center" vertical="center" wrapText="1"/>
    </xf>
    <xf numFmtId="0" fontId="17" fillId="40" borderId="41" xfId="0" applyFont="1" applyFill="1" applyBorder="1" applyAlignment="1" applyProtection="1">
      <alignment horizontal="center" vertical="center" wrapText="1"/>
    </xf>
    <xf numFmtId="0" fontId="15" fillId="40" borderId="50" xfId="0" applyFont="1" applyFill="1" applyBorder="1" applyAlignment="1" applyProtection="1">
      <alignment vertical="center" wrapText="1"/>
    </xf>
    <xf numFmtId="0" fontId="17" fillId="40" borderId="37" xfId="0" applyFont="1" applyFill="1" applyBorder="1" applyAlignment="1" applyProtection="1">
      <alignment horizontal="center" vertical="center" wrapText="1"/>
    </xf>
    <xf numFmtId="0" fontId="15" fillId="40" borderId="42" xfId="0" applyFont="1" applyFill="1" applyBorder="1" applyAlignment="1" applyProtection="1">
      <alignment vertical="center" wrapText="1"/>
    </xf>
    <xf numFmtId="0" fontId="17" fillId="41" borderId="51" xfId="0" applyFont="1" applyFill="1" applyBorder="1" applyAlignment="1" applyProtection="1">
      <alignment horizontal="center" vertical="center" wrapText="1"/>
    </xf>
    <xf numFmtId="0" fontId="17" fillId="41" borderId="40" xfId="0" applyFont="1" applyFill="1" applyBorder="1" applyAlignment="1" applyProtection="1">
      <alignment horizontal="center" vertical="center" wrapText="1"/>
    </xf>
    <xf numFmtId="0" fontId="17" fillId="41" borderId="52" xfId="0" applyFont="1" applyFill="1" applyBorder="1" applyAlignment="1" applyProtection="1">
      <alignment horizontal="center" vertical="center" wrapText="1"/>
    </xf>
    <xf numFmtId="0" fontId="15" fillId="41" borderId="50" xfId="0" applyFont="1" applyFill="1" applyBorder="1" applyAlignment="1" applyProtection="1">
      <alignment vertical="center" wrapText="1"/>
    </xf>
    <xf numFmtId="0" fontId="14" fillId="13" borderId="48" xfId="0" applyNumberFormat="1" applyFont="1" applyFill="1" applyBorder="1" applyAlignment="1" applyProtection="1">
      <alignment horizontal="center" vertical="center" wrapText="1"/>
    </xf>
    <xf numFmtId="0" fontId="14" fillId="13" borderId="57" xfId="0" applyNumberFormat="1" applyFont="1" applyFill="1" applyBorder="1" applyAlignment="1" applyProtection="1">
      <alignment horizontal="center" vertical="center" wrapText="1"/>
    </xf>
    <xf numFmtId="0" fontId="14" fillId="13" borderId="56" xfId="0" applyNumberFormat="1" applyFont="1" applyFill="1" applyBorder="1" applyAlignment="1" applyProtection="1">
      <alignment horizontal="center" vertical="center" wrapText="1"/>
    </xf>
    <xf numFmtId="0" fontId="14" fillId="13" borderId="55" xfId="0" applyNumberFormat="1" applyFont="1" applyFill="1" applyBorder="1" applyAlignment="1" applyProtection="1">
      <alignment horizontal="center" vertical="center" wrapText="1"/>
    </xf>
    <xf numFmtId="0" fontId="15" fillId="8" borderId="42" xfId="0" applyFont="1" applyFill="1" applyBorder="1" applyAlignment="1" applyProtection="1">
      <alignment vertical="center" wrapText="1"/>
    </xf>
    <xf numFmtId="0" fontId="3" fillId="30" borderId="30" xfId="0" applyFont="1" applyFill="1" applyBorder="1" applyAlignment="1" applyProtection="1">
      <alignment horizontal="center" vertical="center" wrapText="1"/>
    </xf>
    <xf numFmtId="0" fontId="3" fillId="30" borderId="6" xfId="0" applyFont="1" applyFill="1" applyBorder="1" applyAlignment="1" applyProtection="1">
      <alignment horizontal="center" vertical="center" wrapText="1"/>
    </xf>
    <xf numFmtId="0" fontId="3" fillId="30" borderId="2" xfId="0" applyFont="1" applyFill="1" applyBorder="1" applyAlignment="1" applyProtection="1">
      <alignment horizontal="center" vertical="center" wrapText="1"/>
    </xf>
    <xf numFmtId="0" fontId="3" fillId="31" borderId="44" xfId="0" applyFont="1" applyFill="1" applyBorder="1" applyAlignment="1" applyProtection="1">
      <alignment horizontal="center" vertical="center" wrapText="1"/>
    </xf>
    <xf numFmtId="0" fontId="3" fillId="31" borderId="5" xfId="0" applyFont="1" applyFill="1" applyBorder="1" applyAlignment="1" applyProtection="1">
      <alignment horizontal="center" vertical="center" wrapText="1"/>
    </xf>
    <xf numFmtId="0" fontId="3" fillId="31" borderId="8" xfId="0" applyFont="1" applyFill="1" applyBorder="1" applyAlignment="1" applyProtection="1">
      <alignment horizontal="center" vertical="center" wrapText="1"/>
    </xf>
    <xf numFmtId="0" fontId="3" fillId="28" borderId="30" xfId="0" applyFont="1" applyFill="1" applyBorder="1" applyAlignment="1" applyProtection="1">
      <alignment vertical="center" wrapText="1"/>
    </xf>
    <xf numFmtId="0" fontId="3" fillId="28" borderId="6" xfId="0" applyFont="1" applyFill="1" applyBorder="1" applyAlignment="1" applyProtection="1">
      <alignment vertical="center" wrapText="1"/>
    </xf>
    <xf numFmtId="0" fontId="3" fillId="28" borderId="2" xfId="0" applyFont="1" applyFill="1" applyBorder="1" applyAlignment="1" applyProtection="1">
      <alignment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10" borderId="30" xfId="0" applyFont="1" applyFill="1" applyBorder="1" applyAlignment="1" applyProtection="1">
      <alignment horizontal="center" vertical="center" wrapText="1"/>
    </xf>
    <xf numFmtId="0" fontId="3" fillId="10" borderId="6" xfId="0" applyFont="1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 applyProtection="1">
      <alignment horizontal="center" vertical="center" wrapText="1"/>
    </xf>
    <xf numFmtId="0" fontId="17" fillId="8" borderId="37" xfId="0" applyFont="1" applyFill="1" applyBorder="1" applyAlignment="1" applyProtection="1">
      <alignment horizontal="center" vertical="center" wrapText="1"/>
    </xf>
    <xf numFmtId="0" fontId="17" fillId="14" borderId="30" xfId="0" applyFont="1" applyFill="1" applyBorder="1" applyAlignment="1" applyProtection="1">
      <alignment horizontal="center" vertical="center" wrapText="1"/>
    </xf>
    <xf numFmtId="0" fontId="17" fillId="14" borderId="2" xfId="0" applyFont="1" applyFill="1" applyBorder="1" applyAlignment="1" applyProtection="1">
      <alignment horizontal="center" vertical="center" wrapText="1"/>
    </xf>
    <xf numFmtId="0" fontId="15" fillId="14" borderId="31" xfId="0" applyFont="1" applyFill="1" applyBorder="1" applyAlignment="1" applyProtection="1">
      <alignment vertical="center" wrapText="1"/>
    </xf>
    <xf numFmtId="0" fontId="0" fillId="0" borderId="33" xfId="0" applyBorder="1" applyAlignment="1">
      <alignment vertical="center" wrapText="1"/>
    </xf>
    <xf numFmtId="0" fontId="14" fillId="2" borderId="10" xfId="0" applyFont="1" applyFill="1" applyBorder="1" applyAlignment="1" applyProtection="1">
      <alignment horizontal="center" textRotation="90" wrapText="1"/>
    </xf>
    <xf numFmtId="0" fontId="14" fillId="2" borderId="5" xfId="0" applyFont="1" applyFill="1" applyBorder="1" applyAlignment="1" applyProtection="1">
      <alignment horizontal="center" textRotation="90" wrapText="1"/>
    </xf>
    <xf numFmtId="0" fontId="14" fillId="2" borderId="39" xfId="0" applyFont="1" applyFill="1" applyBorder="1" applyAlignment="1" applyProtection="1">
      <alignment horizontal="center" textRotation="90" wrapText="1"/>
    </xf>
    <xf numFmtId="0" fontId="14" fillId="2" borderId="3" xfId="0" applyFont="1" applyFill="1" applyBorder="1" applyAlignment="1" applyProtection="1">
      <alignment horizontal="center" textRotation="90" wrapText="1"/>
    </xf>
    <xf numFmtId="0" fontId="14" fillId="2" borderId="6" xfId="0" applyFont="1" applyFill="1" applyBorder="1" applyAlignment="1" applyProtection="1">
      <alignment horizontal="center" textRotation="90" wrapText="1"/>
    </xf>
    <xf numFmtId="0" fontId="14" fillId="2" borderId="35" xfId="0" applyFont="1" applyFill="1" applyBorder="1" applyAlignment="1" applyProtection="1">
      <alignment horizontal="center" textRotation="90" wrapText="1"/>
    </xf>
    <xf numFmtId="0" fontId="14" fillId="2" borderId="12" xfId="0" applyFont="1" applyFill="1" applyBorder="1" applyAlignment="1" applyProtection="1">
      <alignment horizontal="center" textRotation="90" wrapText="1"/>
    </xf>
    <xf numFmtId="0" fontId="14" fillId="2" borderId="4" xfId="0" applyFont="1" applyFill="1" applyBorder="1" applyAlignment="1" applyProtection="1">
      <alignment horizontal="center" textRotation="90" wrapText="1"/>
    </xf>
    <xf numFmtId="0" fontId="14" fillId="2" borderId="65" xfId="0" applyFont="1" applyFill="1" applyBorder="1" applyAlignment="1" applyProtection="1">
      <alignment horizontal="center" textRotation="90" wrapText="1"/>
    </xf>
    <xf numFmtId="0" fontId="14" fillId="9" borderId="26" xfId="0" applyFont="1" applyFill="1" applyBorder="1" applyAlignment="1" applyProtection="1">
      <alignment horizontal="center" vertical="center" wrapText="1"/>
    </xf>
    <xf numFmtId="0" fontId="14" fillId="13" borderId="58" xfId="0" applyNumberFormat="1" applyFont="1" applyFill="1" applyBorder="1" applyAlignment="1" applyProtection="1">
      <alignment horizontal="center" vertical="center" wrapText="1"/>
    </xf>
    <xf numFmtId="0" fontId="15" fillId="43" borderId="1" xfId="0" applyFont="1" applyFill="1" applyBorder="1" applyAlignment="1" applyProtection="1">
      <alignment horizontal="left" vertical="center" wrapText="1"/>
    </xf>
    <xf numFmtId="0" fontId="15" fillId="43" borderId="52" xfId="0" applyFont="1" applyFill="1" applyBorder="1" applyAlignment="1" applyProtection="1">
      <alignment horizontal="left" vertical="center" wrapText="1"/>
    </xf>
    <xf numFmtId="0" fontId="17" fillId="40" borderId="51" xfId="0" applyFont="1" applyFill="1" applyBorder="1" applyAlignment="1" applyProtection="1">
      <alignment horizontal="left" vertical="center" wrapText="1"/>
    </xf>
    <xf numFmtId="0" fontId="17" fillId="40" borderId="40" xfId="0" applyFont="1" applyFill="1" applyBorder="1" applyAlignment="1" applyProtection="1">
      <alignment horizontal="left" vertical="center" wrapText="1"/>
    </xf>
    <xf numFmtId="0" fontId="17" fillId="40" borderId="41" xfId="0" applyFont="1" applyFill="1" applyBorder="1" applyAlignment="1" applyProtection="1">
      <alignment horizontal="left" vertical="center" wrapText="1"/>
    </xf>
    <xf numFmtId="0" fontId="15" fillId="40" borderId="52" xfId="0" applyFont="1" applyFill="1" applyBorder="1" applyAlignment="1" applyProtection="1">
      <alignment horizontal="left" vertical="center" wrapText="1"/>
    </xf>
    <xf numFmtId="0" fontId="15" fillId="40" borderId="1" xfId="0" applyFont="1" applyFill="1" applyBorder="1" applyAlignment="1" applyProtection="1">
      <alignment horizontal="left" vertical="center" wrapText="1"/>
    </xf>
    <xf numFmtId="0" fontId="15" fillId="40" borderId="37" xfId="0" applyFont="1" applyFill="1" applyBorder="1" applyAlignment="1" applyProtection="1">
      <alignment horizontal="left" vertical="center" wrapText="1"/>
    </xf>
    <xf numFmtId="0" fontId="15" fillId="41" borderId="1" xfId="0" applyFont="1" applyFill="1" applyBorder="1" applyAlignment="1" applyProtection="1">
      <alignment horizontal="left" vertical="center" wrapText="1"/>
    </xf>
    <xf numFmtId="0" fontId="17" fillId="43" borderId="23" xfId="0" applyFont="1" applyFill="1" applyBorder="1" applyAlignment="1" applyProtection="1">
      <alignment horizontal="left" vertical="center" wrapText="1"/>
    </xf>
    <xf numFmtId="0" fontId="17" fillId="42" borderId="6" xfId="0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5" fillId="42" borderId="6" xfId="0" applyFont="1" applyFill="1" applyBorder="1" applyAlignment="1" applyProtection="1">
      <alignment horizontal="center" vertical="center" wrapText="1"/>
    </xf>
    <xf numFmtId="0" fontId="17" fillId="42" borderId="32" xfId="0" applyFont="1" applyFill="1" applyBorder="1" applyAlignment="1" applyProtection="1">
      <alignment horizontal="left" vertical="center" wrapText="1"/>
    </xf>
    <xf numFmtId="0" fontId="17" fillId="42" borderId="40" xfId="0" applyFont="1" applyFill="1" applyBorder="1" applyAlignment="1" applyProtection="1">
      <alignment horizontal="left" vertical="center" wrapText="1"/>
    </xf>
    <xf numFmtId="0" fontId="17" fillId="42" borderId="23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14" fillId="42" borderId="6" xfId="0" applyNumberFormat="1" applyFont="1" applyFill="1" applyBorder="1" applyAlignment="1" applyProtection="1">
      <alignment horizontal="center" vertical="center" wrapText="1"/>
    </xf>
    <xf numFmtId="0" fontId="17" fillId="8" borderId="3" xfId="0" applyFont="1" applyFill="1" applyBorder="1" applyAlignment="1" applyProtection="1">
      <alignment horizontal="center" vertical="center" wrapText="1"/>
    </xf>
    <xf numFmtId="0" fontId="16" fillId="23" borderId="3" xfId="0" applyFont="1" applyFill="1" applyBorder="1" applyAlignment="1" applyProtection="1">
      <alignment horizontal="center" textRotation="90" wrapText="1"/>
    </xf>
    <xf numFmtId="0" fontId="16" fillId="23" borderId="6" xfId="0" applyFont="1" applyFill="1" applyBorder="1" applyAlignment="1" applyProtection="1">
      <alignment horizontal="center" textRotation="90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8" borderId="30" xfId="0" applyFont="1" applyFill="1" applyBorder="1" applyAlignment="1" applyProtection="1">
      <alignment horizontal="center" vertical="center" wrapText="1"/>
    </xf>
    <xf numFmtId="0" fontId="3" fillId="28" borderId="6" xfId="0" applyFont="1" applyFill="1" applyBorder="1" applyAlignment="1" applyProtection="1">
      <alignment horizontal="center" vertical="center" wrapText="1"/>
    </xf>
    <xf numFmtId="0" fontId="3" fillId="28" borderId="2" xfId="0" applyFont="1" applyFill="1" applyBorder="1" applyAlignment="1" applyProtection="1">
      <alignment horizontal="center" vertical="center" wrapText="1"/>
    </xf>
    <xf numFmtId="0" fontId="14" fillId="23" borderId="7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14" fillId="8" borderId="20" xfId="0" applyFont="1" applyFill="1" applyBorder="1" applyAlignment="1" applyProtection="1">
      <alignment horizontal="center" vertical="center" wrapText="1"/>
    </xf>
    <xf numFmtId="0" fontId="14" fillId="8" borderId="22" xfId="0" applyFont="1" applyFill="1" applyBorder="1" applyAlignment="1" applyProtection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15" fillId="14" borderId="1" xfId="0" applyFont="1" applyFill="1" applyBorder="1" applyAlignment="1" applyProtection="1">
      <alignment horizontal="left" vertical="center" wrapText="1"/>
    </xf>
    <xf numFmtId="0" fontId="15" fillId="14" borderId="3" xfId="0" applyFont="1" applyFill="1" applyBorder="1" applyAlignment="1" applyProtection="1">
      <alignment horizontal="left" vertical="center" wrapText="1"/>
    </xf>
    <xf numFmtId="0" fontId="14" fillId="8" borderId="52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 applyProtection="1">
      <alignment horizontal="left" vertical="center" wrapText="1"/>
    </xf>
    <xf numFmtId="0" fontId="15" fillId="8" borderId="3" xfId="0" applyFont="1" applyFill="1" applyBorder="1" applyAlignment="1" applyProtection="1">
      <alignment horizontal="left" vertical="center" wrapText="1"/>
    </xf>
    <xf numFmtId="0" fontId="14" fillId="8" borderId="3" xfId="0" applyFont="1" applyFill="1" applyBorder="1" applyAlignment="1" applyProtection="1">
      <alignment horizontal="center" textRotation="90" wrapText="1"/>
    </xf>
    <xf numFmtId="0" fontId="14" fillId="8" borderId="6" xfId="0" applyFont="1" applyFill="1" applyBorder="1" applyAlignment="1" applyProtection="1">
      <alignment horizontal="center" textRotation="90" wrapText="1"/>
    </xf>
    <xf numFmtId="0" fontId="12" fillId="14" borderId="60" xfId="0" applyFont="1" applyFill="1" applyBorder="1" applyAlignment="1" applyProtection="1">
      <alignment horizontal="center" vertical="center"/>
    </xf>
    <xf numFmtId="0" fontId="12" fillId="14" borderId="61" xfId="0" applyFont="1" applyFill="1" applyBorder="1" applyAlignment="1" applyProtection="1">
      <alignment horizontal="center" vertical="center"/>
    </xf>
    <xf numFmtId="0" fontId="12" fillId="14" borderId="62" xfId="0" applyFont="1" applyFill="1" applyBorder="1" applyAlignment="1" applyProtection="1">
      <alignment horizontal="center" vertical="center"/>
    </xf>
    <xf numFmtId="0" fontId="14" fillId="16" borderId="18" xfId="0" applyFont="1" applyFill="1" applyBorder="1" applyAlignment="1" applyProtection="1">
      <alignment horizontal="center" vertical="center" wrapText="1"/>
    </xf>
    <xf numFmtId="0" fontId="14" fillId="16" borderId="19" xfId="0" applyFont="1" applyFill="1" applyBorder="1" applyAlignment="1" applyProtection="1">
      <alignment horizontal="center" vertical="center" wrapText="1"/>
    </xf>
    <xf numFmtId="0" fontId="17" fillId="14" borderId="52" xfId="0" applyFont="1" applyFill="1" applyBorder="1" applyAlignment="1" applyProtection="1">
      <alignment horizontal="center" vertical="center" wrapText="1"/>
    </xf>
    <xf numFmtId="0" fontId="17" fillId="14" borderId="1" xfId="0" applyFont="1" applyFill="1" applyBorder="1" applyAlignment="1" applyProtection="1">
      <alignment horizontal="center" vertical="center" wrapText="1"/>
    </xf>
    <xf numFmtId="0" fontId="17" fillId="14" borderId="51" xfId="0" applyFont="1" applyFill="1" applyBorder="1" applyAlignment="1" applyProtection="1">
      <alignment horizontal="center" vertical="center" wrapText="1"/>
    </xf>
    <xf numFmtId="0" fontId="17" fillId="14" borderId="40" xfId="0" applyFont="1" applyFill="1" applyBorder="1" applyAlignment="1" applyProtection="1">
      <alignment horizontal="center" vertical="center" wrapText="1"/>
    </xf>
    <xf numFmtId="0" fontId="17" fillId="14" borderId="23" xfId="0" applyFont="1" applyFill="1" applyBorder="1" applyAlignment="1" applyProtection="1">
      <alignment horizontal="center" vertical="center" wrapText="1"/>
    </xf>
    <xf numFmtId="0" fontId="14" fillId="34" borderId="26" xfId="0" applyFont="1" applyFill="1" applyBorder="1" applyAlignment="1" applyProtection="1">
      <alignment horizontal="center" vertical="center" wrapText="1"/>
    </xf>
    <xf numFmtId="0" fontId="14" fillId="34" borderId="7" xfId="0" applyFont="1" applyFill="1" applyBorder="1" applyAlignment="1" applyProtection="1">
      <alignment horizontal="center" vertical="center" wrapText="1"/>
    </xf>
    <xf numFmtId="0" fontId="14" fillId="34" borderId="9" xfId="0" applyFont="1" applyFill="1" applyBorder="1" applyAlignment="1" applyProtection="1">
      <alignment horizontal="center" vertical="center" wrapText="1"/>
    </xf>
    <xf numFmtId="0" fontId="14" fillId="41" borderId="26" xfId="0" applyFont="1" applyFill="1" applyBorder="1" applyAlignment="1" applyProtection="1">
      <alignment horizontal="center" vertical="center" wrapText="1"/>
    </xf>
    <xf numFmtId="0" fontId="14" fillId="41" borderId="7" xfId="0" applyFont="1" applyFill="1" applyBorder="1" applyAlignment="1" applyProtection="1">
      <alignment horizontal="center" vertical="center" wrapText="1"/>
    </xf>
    <xf numFmtId="0" fontId="16" fillId="8" borderId="23" xfId="0" applyFont="1" applyFill="1" applyBorder="1" applyAlignment="1" applyProtection="1">
      <alignment horizontal="left" vertical="center" wrapText="1"/>
    </xf>
    <xf numFmtId="0" fontId="14" fillId="8" borderId="24" xfId="0" applyFont="1" applyFill="1" applyBorder="1" applyAlignment="1" applyProtection="1">
      <alignment horizontal="center" vertical="center" wrapText="1"/>
    </xf>
    <xf numFmtId="0" fontId="14" fillId="8" borderId="16" xfId="0" applyFont="1" applyFill="1" applyBorder="1" applyAlignment="1" applyProtection="1">
      <alignment horizontal="center" vertical="center" wrapText="1"/>
    </xf>
    <xf numFmtId="0" fontId="16" fillId="34" borderId="3" xfId="0" applyFont="1" applyFill="1" applyBorder="1" applyAlignment="1" applyProtection="1">
      <alignment horizontal="center" textRotation="90" wrapText="1"/>
    </xf>
    <xf numFmtId="0" fontId="16" fillId="34" borderId="6" xfId="0" applyFont="1" applyFill="1" applyBorder="1" applyAlignment="1" applyProtection="1">
      <alignment horizontal="center" textRotation="90" wrapText="1"/>
    </xf>
    <xf numFmtId="0" fontId="3" fillId="41" borderId="5" xfId="0" applyFont="1" applyFill="1" applyBorder="1" applyAlignment="1" applyProtection="1">
      <alignment horizontal="center" vertical="center" wrapText="1"/>
    </xf>
    <xf numFmtId="0" fontId="3" fillId="41" borderId="0" xfId="0" applyFont="1" applyFill="1" applyBorder="1" applyAlignment="1" applyProtection="1">
      <alignment horizontal="center" vertical="center" wrapText="1"/>
    </xf>
    <xf numFmtId="0" fontId="15" fillId="14" borderId="52" xfId="0" applyFont="1" applyFill="1" applyBorder="1" applyAlignment="1" applyProtection="1">
      <alignment horizontal="left" vertical="center" wrapText="1"/>
    </xf>
    <xf numFmtId="0" fontId="17" fillId="32" borderId="15" xfId="0" applyFont="1" applyFill="1" applyBorder="1" applyAlignment="1" applyProtection="1">
      <alignment horizontal="left" vertical="center" wrapText="1"/>
    </xf>
    <xf numFmtId="0" fontId="17" fillId="32" borderId="52" xfId="0" applyFont="1" applyFill="1" applyBorder="1" applyAlignment="1" applyProtection="1">
      <alignment horizontal="center" vertical="center" wrapText="1"/>
    </xf>
    <xf numFmtId="0" fontId="17" fillId="32" borderId="37" xfId="0" applyFont="1" applyFill="1" applyBorder="1" applyAlignment="1" applyProtection="1">
      <alignment horizontal="center" vertical="center" wrapText="1"/>
    </xf>
    <xf numFmtId="0" fontId="15" fillId="32" borderId="52" xfId="0" applyFont="1" applyFill="1" applyBorder="1" applyAlignment="1" applyProtection="1">
      <alignment horizontal="left" vertical="center" wrapText="1"/>
    </xf>
    <xf numFmtId="0" fontId="15" fillId="32" borderId="6" xfId="0" applyFont="1" applyFill="1" applyBorder="1" applyAlignment="1" applyProtection="1">
      <alignment horizontal="left" vertical="center" wrapText="1"/>
    </xf>
    <xf numFmtId="0" fontId="15" fillId="32" borderId="37" xfId="0" applyFont="1" applyFill="1" applyBorder="1" applyAlignment="1" applyProtection="1">
      <alignment horizontal="left" vertical="center" wrapText="1"/>
    </xf>
    <xf numFmtId="0" fontId="15" fillId="34" borderId="52" xfId="0" applyFont="1" applyFill="1" applyBorder="1" applyAlignment="1" applyProtection="1">
      <alignment horizontal="left" vertical="center" wrapText="1"/>
    </xf>
    <xf numFmtId="0" fontId="15" fillId="34" borderId="1" xfId="0" applyFont="1" applyFill="1" applyBorder="1" applyAlignment="1" applyProtection="1">
      <alignment horizontal="left" vertical="center" wrapText="1"/>
    </xf>
    <xf numFmtId="0" fontId="17" fillId="34" borderId="51" xfId="0" applyFont="1" applyFill="1" applyBorder="1" applyAlignment="1" applyProtection="1">
      <alignment horizontal="left" vertical="center" wrapText="1"/>
    </xf>
    <xf numFmtId="0" fontId="17" fillId="34" borderId="40" xfId="0" applyFont="1" applyFill="1" applyBorder="1" applyAlignment="1" applyProtection="1">
      <alignment horizontal="left" vertical="center" wrapText="1"/>
    </xf>
    <xf numFmtId="0" fontId="15" fillId="10" borderId="52" xfId="0" applyFont="1" applyFill="1" applyBorder="1" applyAlignment="1" applyProtection="1">
      <alignment horizontal="left" vertical="center" wrapText="1"/>
    </xf>
    <xf numFmtId="0" fontId="15" fillId="10" borderId="3" xfId="0" applyFont="1" applyFill="1" applyBorder="1" applyAlignment="1" applyProtection="1">
      <alignment horizontal="left" vertical="center" wrapText="1"/>
    </xf>
    <xf numFmtId="0" fontId="17" fillId="36" borderId="32" xfId="0" applyFont="1" applyFill="1" applyBorder="1" applyAlignment="1" applyProtection="1">
      <alignment horizontal="left" vertical="center" wrapText="1"/>
    </xf>
    <xf numFmtId="0" fontId="17" fillId="36" borderId="23" xfId="0" applyFont="1" applyFill="1" applyBorder="1" applyAlignment="1" applyProtection="1">
      <alignment horizontal="left" vertical="center" wrapText="1"/>
    </xf>
    <xf numFmtId="0" fontId="17" fillId="36" borderId="2" xfId="0" applyFont="1" applyFill="1" applyBorder="1" applyAlignment="1" applyProtection="1">
      <alignment horizontal="center" vertical="center" wrapText="1"/>
    </xf>
    <xf numFmtId="0" fontId="17" fillId="36" borderId="3" xfId="0" applyFont="1" applyFill="1" applyBorder="1" applyAlignment="1" applyProtection="1">
      <alignment horizontal="center" vertical="center" wrapText="1"/>
    </xf>
    <xf numFmtId="0" fontId="15" fillId="36" borderId="2" xfId="0" applyFont="1" applyFill="1" applyBorder="1" applyAlignment="1" applyProtection="1">
      <alignment horizontal="left" vertical="center" wrapText="1"/>
    </xf>
    <xf numFmtId="0" fontId="15" fillId="36" borderId="3" xfId="0" applyFont="1" applyFill="1" applyBorder="1" applyAlignment="1" applyProtection="1">
      <alignment horizontal="left" vertical="center" wrapText="1"/>
    </xf>
    <xf numFmtId="0" fontId="17" fillId="41" borderId="51" xfId="0" applyFont="1" applyFill="1" applyBorder="1" applyAlignment="1" applyProtection="1">
      <alignment horizontal="left" vertical="center" wrapText="1"/>
    </xf>
    <xf numFmtId="0" fontId="17" fillId="41" borderId="40" xfId="0" applyFont="1" applyFill="1" applyBorder="1" applyAlignment="1" applyProtection="1">
      <alignment horizontal="left" vertical="center" wrapText="1"/>
    </xf>
    <xf numFmtId="0" fontId="15" fillId="41" borderId="52" xfId="0" applyFont="1" applyFill="1" applyBorder="1" applyAlignment="1" applyProtection="1">
      <alignment horizontal="left" vertical="center" wrapText="1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Fill="1" applyBorder="1" applyAlignment="1" applyProtection="1">
      <alignment horizontal="center" vertical="center" wrapText="1"/>
      <protection locked="0"/>
    </xf>
    <xf numFmtId="0" fontId="17" fillId="14" borderId="17" xfId="0" applyFont="1" applyFill="1" applyBorder="1" applyAlignment="1" applyProtection="1">
      <alignment horizontal="center" vertical="center" wrapText="1"/>
    </xf>
    <xf numFmtId="0" fontId="17" fillId="14" borderId="27" xfId="0" applyFont="1" applyFill="1" applyBorder="1" applyAlignment="1" applyProtection="1">
      <alignment horizontal="center" vertical="center" wrapText="1"/>
    </xf>
    <xf numFmtId="0" fontId="17" fillId="14" borderId="71" xfId="0" applyFont="1" applyFill="1" applyBorder="1" applyAlignment="1" applyProtection="1">
      <alignment horizontal="center" vertical="center" wrapText="1"/>
    </xf>
    <xf numFmtId="0" fontId="17" fillId="14" borderId="25" xfId="0" applyFont="1" applyFill="1" applyBorder="1" applyAlignment="1" applyProtection="1">
      <alignment horizontal="center" vertical="center" wrapText="1"/>
    </xf>
    <xf numFmtId="0" fontId="17" fillId="14" borderId="72" xfId="0" applyFont="1" applyFill="1" applyBorder="1" applyAlignment="1" applyProtection="1">
      <alignment horizontal="center" vertical="center" wrapText="1"/>
    </xf>
    <xf numFmtId="0" fontId="17" fillId="10" borderId="20" xfId="0" applyFont="1" applyFill="1" applyBorder="1" applyAlignment="1" applyProtection="1">
      <alignment horizontal="left" vertical="center" wrapText="1"/>
    </xf>
    <xf numFmtId="0" fontId="17" fillId="10" borderId="72" xfId="0" applyFont="1" applyFill="1" applyBorder="1" applyAlignment="1" applyProtection="1">
      <alignment horizontal="left" vertical="center" wrapText="1"/>
    </xf>
    <xf numFmtId="0" fontId="17" fillId="10" borderId="45" xfId="0" applyFont="1" applyFill="1" applyBorder="1" applyAlignment="1" applyProtection="1">
      <alignment horizontal="center" vertical="center" wrapText="1"/>
    </xf>
    <xf numFmtId="0" fontId="17" fillId="10" borderId="48" xfId="0" applyFont="1" applyFill="1" applyBorder="1" applyAlignment="1" applyProtection="1">
      <alignment horizontal="center" vertical="center" wrapText="1"/>
    </xf>
    <xf numFmtId="0" fontId="15" fillId="10" borderId="54" xfId="0" applyFont="1" applyFill="1" applyBorder="1" applyAlignment="1" applyProtection="1">
      <alignment horizontal="left" vertical="center" wrapText="1"/>
    </xf>
    <xf numFmtId="0" fontId="15" fillId="10" borderId="65" xfId="0" applyFont="1" applyFill="1" applyBorder="1" applyAlignment="1" applyProtection="1">
      <alignment horizontal="left" vertical="center" wrapText="1"/>
    </xf>
    <xf numFmtId="0" fontId="17" fillId="36" borderId="20" xfId="0" applyFont="1" applyFill="1" applyBorder="1" applyAlignment="1" applyProtection="1">
      <alignment horizontal="left" vertical="center" wrapText="1"/>
    </xf>
    <xf numFmtId="0" fontId="17" fillId="36" borderId="72" xfId="0" applyFont="1" applyFill="1" applyBorder="1" applyAlignment="1" applyProtection="1">
      <alignment horizontal="left" vertical="center" wrapText="1"/>
    </xf>
    <xf numFmtId="0" fontId="17" fillId="36" borderId="45" xfId="0" applyFont="1" applyFill="1" applyBorder="1" applyAlignment="1" applyProtection="1">
      <alignment horizontal="center" vertical="center" wrapText="1"/>
    </xf>
    <xf numFmtId="0" fontId="17" fillId="36" borderId="48" xfId="0" applyFont="1" applyFill="1" applyBorder="1" applyAlignment="1" applyProtection="1">
      <alignment horizontal="center" vertical="center" wrapText="1"/>
    </xf>
    <xf numFmtId="0" fontId="15" fillId="36" borderId="54" xfId="0" applyFont="1" applyFill="1" applyBorder="1" applyAlignment="1" applyProtection="1">
      <alignment horizontal="left" vertical="center" wrapText="1"/>
    </xf>
    <xf numFmtId="0" fontId="15" fillId="36" borderId="65" xfId="0" applyFont="1" applyFill="1" applyBorder="1" applyAlignment="1" applyProtection="1">
      <alignment horizontal="left" vertical="center" wrapText="1"/>
    </xf>
    <xf numFmtId="0" fontId="17" fillId="40" borderId="20" xfId="0" applyFont="1" applyFill="1" applyBorder="1" applyAlignment="1" applyProtection="1">
      <alignment horizontal="left" vertical="center" wrapText="1"/>
    </xf>
    <xf numFmtId="0" fontId="17" fillId="40" borderId="25" xfId="0" applyFont="1" applyFill="1" applyBorder="1" applyAlignment="1" applyProtection="1">
      <alignment horizontal="left" vertical="center" wrapText="1"/>
    </xf>
    <xf numFmtId="0" fontId="17" fillId="40" borderId="72" xfId="0" applyFont="1" applyFill="1" applyBorder="1" applyAlignment="1" applyProtection="1">
      <alignment horizontal="left" vertical="center" wrapText="1"/>
    </xf>
    <xf numFmtId="0" fontId="17" fillId="40" borderId="45" xfId="0" applyFont="1" applyFill="1" applyBorder="1" applyAlignment="1" applyProtection="1">
      <alignment horizontal="center" vertical="center" wrapText="1"/>
    </xf>
    <xf numFmtId="0" fontId="17" fillId="40" borderId="46" xfId="0" applyFont="1" applyFill="1" applyBorder="1" applyAlignment="1" applyProtection="1">
      <alignment horizontal="center" vertical="center" wrapText="1"/>
    </xf>
    <xf numFmtId="0" fontId="15" fillId="40" borderId="54" xfId="0" applyFont="1" applyFill="1" applyBorder="1" applyAlignment="1" applyProtection="1">
      <alignment horizontal="left" vertical="center" wrapText="1"/>
    </xf>
    <xf numFmtId="0" fontId="15" fillId="40" borderId="4" xfId="0" applyFont="1" applyFill="1" applyBorder="1" applyAlignment="1" applyProtection="1">
      <alignment horizontal="left" vertical="center" wrapText="1"/>
    </xf>
    <xf numFmtId="0" fontId="15" fillId="40" borderId="14" xfId="0" applyFont="1" applyFill="1" applyBorder="1" applyAlignment="1" applyProtection="1">
      <alignment horizontal="left" vertical="center" wrapText="1"/>
    </xf>
    <xf numFmtId="0" fontId="17" fillId="40" borderId="48" xfId="0" applyFont="1" applyFill="1" applyBorder="1" applyAlignment="1" applyProtection="1">
      <alignment horizontal="center" vertical="center" wrapText="1"/>
    </xf>
    <xf numFmtId="0" fontId="15" fillId="40" borderId="12" xfId="0" applyFont="1" applyFill="1" applyBorder="1" applyAlignment="1" applyProtection="1">
      <alignment horizontal="left" vertical="center" wrapText="1"/>
    </xf>
    <xf numFmtId="0" fontId="15" fillId="40" borderId="65" xfId="0" applyFont="1" applyFill="1" applyBorder="1" applyAlignment="1" applyProtection="1">
      <alignment horizontal="left" vertical="center" wrapText="1"/>
    </xf>
    <xf numFmtId="0" fontId="17" fillId="41" borderId="55" xfId="0" applyFont="1" applyFill="1" applyBorder="1" applyAlignment="1" applyProtection="1">
      <alignment horizontal="center" vertical="center" wrapText="1"/>
    </xf>
    <xf numFmtId="0" fontId="17" fillId="41" borderId="46" xfId="0" applyFont="1" applyFill="1" applyBorder="1" applyAlignment="1" applyProtection="1">
      <alignment horizontal="center" vertical="center" wrapText="1"/>
    </xf>
    <xf numFmtId="0" fontId="15" fillId="41" borderId="4" xfId="0" applyFont="1" applyFill="1" applyBorder="1" applyAlignment="1" applyProtection="1">
      <alignment horizontal="left" vertical="center" wrapText="1"/>
    </xf>
    <xf numFmtId="0" fontId="15" fillId="41" borderId="14" xfId="0" applyFont="1" applyFill="1" applyBorder="1" applyAlignment="1" applyProtection="1">
      <alignment horizontal="left" vertical="center" wrapText="1"/>
    </xf>
    <xf numFmtId="0" fontId="15" fillId="41" borderId="12" xfId="0" applyFont="1" applyFill="1" applyBorder="1" applyAlignment="1" applyProtection="1">
      <alignment horizontal="left" vertical="center" wrapText="1"/>
    </xf>
    <xf numFmtId="0" fontId="15" fillId="41" borderId="9" xfId="0" applyFont="1" applyFill="1" applyBorder="1" applyAlignment="1" applyProtection="1">
      <alignment horizontal="left" vertical="center" wrapText="1"/>
    </xf>
    <xf numFmtId="0" fontId="17" fillId="42" borderId="17" xfId="0" applyFont="1" applyFill="1" applyBorder="1" applyAlignment="1" applyProtection="1">
      <alignment horizontal="left" vertical="center" wrapText="1"/>
    </xf>
    <xf numFmtId="0" fontId="17" fillId="42" borderId="27" xfId="0" applyFont="1" applyFill="1" applyBorder="1" applyAlignment="1" applyProtection="1">
      <alignment horizontal="left" vertical="center" wrapText="1"/>
    </xf>
    <xf numFmtId="0" fontId="17" fillId="42" borderId="71" xfId="0" applyFont="1" applyFill="1" applyBorder="1" applyAlignment="1" applyProtection="1">
      <alignment horizontal="left" vertical="center" wrapText="1"/>
    </xf>
    <xf numFmtId="0" fontId="17" fillId="34" borderId="20" xfId="0" applyFont="1" applyFill="1" applyBorder="1" applyAlignment="1" applyProtection="1">
      <alignment horizontal="center" vertical="center" wrapText="1"/>
    </xf>
    <xf numFmtId="0" fontId="17" fillId="34" borderId="25" xfId="0" applyFont="1" applyFill="1" applyBorder="1" applyAlignment="1" applyProtection="1">
      <alignment horizontal="center" vertical="center" wrapText="1"/>
    </xf>
    <xf numFmtId="0" fontId="17" fillId="34" borderId="45" xfId="0" applyFont="1" applyFill="1" applyBorder="1" applyAlignment="1" applyProtection="1">
      <alignment horizontal="center" vertical="center" wrapText="1"/>
    </xf>
    <xf numFmtId="0" fontId="17" fillId="34" borderId="46" xfId="0" applyFont="1" applyFill="1" applyBorder="1" applyAlignment="1" applyProtection="1">
      <alignment horizontal="center" vertical="center" wrapText="1"/>
    </xf>
    <xf numFmtId="0" fontId="15" fillId="34" borderId="59" xfId="0" applyFont="1" applyFill="1" applyBorder="1" applyAlignment="1" applyProtection="1">
      <alignment horizontal="left" vertical="center" wrapText="1"/>
    </xf>
    <xf numFmtId="0" fontId="15" fillId="34" borderId="9" xfId="0" applyFont="1" applyFill="1" applyBorder="1" applyAlignment="1" applyProtection="1">
      <alignment horizontal="left" vertical="center" wrapText="1"/>
    </xf>
    <xf numFmtId="0" fontId="17" fillId="42" borderId="57" xfId="0" applyFont="1" applyFill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5" fillId="42" borderId="29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7" fillId="43" borderId="46" xfId="0" applyFont="1" applyFill="1" applyBorder="1" applyAlignment="1" applyProtection="1">
      <alignment horizontal="center" vertical="center" wrapText="1"/>
    </xf>
    <xf numFmtId="0" fontId="15" fillId="43" borderId="9" xfId="0" applyFont="1" applyFill="1" applyBorder="1" applyAlignment="1" applyProtection="1">
      <alignment horizontal="left" vertical="center" wrapText="1"/>
    </xf>
    <xf numFmtId="0" fontId="17" fillId="43" borderId="20" xfId="0" applyFont="1" applyFill="1" applyBorder="1" applyAlignment="1" applyProtection="1">
      <alignment horizontal="left" vertical="center" wrapText="1"/>
    </xf>
    <xf numFmtId="0" fontId="17" fillId="43" borderId="68" xfId="0" applyFont="1" applyFill="1" applyBorder="1" applyAlignment="1" applyProtection="1">
      <alignment horizontal="left" vertical="center" wrapText="1"/>
    </xf>
    <xf numFmtId="0" fontId="17" fillId="43" borderId="25" xfId="0" applyFont="1" applyFill="1" applyBorder="1" applyAlignment="1" applyProtection="1">
      <alignment horizontal="left" vertical="center" wrapText="1"/>
    </xf>
    <xf numFmtId="0" fontId="17" fillId="43" borderId="72" xfId="0" applyFont="1" applyFill="1" applyBorder="1" applyAlignment="1" applyProtection="1">
      <alignment horizontal="left" vertical="center" wrapText="1"/>
    </xf>
    <xf numFmtId="0" fontId="17" fillId="43" borderId="57" xfId="0" applyFont="1" applyFill="1" applyBorder="1" applyAlignment="1" applyProtection="1">
      <alignment horizontal="center" vertical="center" wrapText="1"/>
    </xf>
    <xf numFmtId="0" fontId="17" fillId="43" borderId="56" xfId="0" applyFont="1" applyFill="1" applyBorder="1" applyAlignment="1" applyProtection="1">
      <alignment horizontal="center" vertical="center" wrapText="1"/>
    </xf>
    <xf numFmtId="0" fontId="17" fillId="43" borderId="55" xfId="0" applyFont="1" applyFill="1" applyBorder="1" applyAlignment="1" applyProtection="1">
      <alignment horizontal="center" vertical="center" wrapText="1"/>
    </xf>
    <xf numFmtId="0" fontId="15" fillId="43" borderId="59" xfId="0" applyFont="1" applyFill="1" applyBorder="1" applyAlignment="1" applyProtection="1">
      <alignment horizontal="left" vertical="center" wrapText="1"/>
    </xf>
    <xf numFmtId="0" fontId="15" fillId="43" borderId="12" xfId="0" applyFont="1" applyFill="1" applyBorder="1" applyAlignment="1" applyProtection="1">
      <alignment horizontal="left" vertical="center" wrapText="1"/>
    </xf>
    <xf numFmtId="0" fontId="15" fillId="43" borderId="14" xfId="0" applyFont="1" applyFill="1" applyBorder="1" applyAlignment="1" applyProtection="1">
      <alignment horizontal="left" vertical="center" wrapText="1"/>
    </xf>
    <xf numFmtId="0" fontId="17" fillId="43" borderId="67" xfId="0" applyFont="1" applyFill="1" applyBorder="1" applyAlignment="1" applyProtection="1">
      <alignment horizontal="center" vertical="center" wrapText="1"/>
    </xf>
    <xf numFmtId="0" fontId="15" fillId="43" borderId="4" xfId="0" applyFont="1" applyFill="1" applyBorder="1" applyAlignment="1" applyProtection="1">
      <alignment horizontal="left" vertical="center" wrapText="1"/>
    </xf>
    <xf numFmtId="0" fontId="12" fillId="14" borderId="60" xfId="0" applyFont="1" applyFill="1" applyBorder="1" applyAlignment="1" applyProtection="1">
      <alignment horizontal="center" vertical="center" wrapText="1"/>
    </xf>
    <xf numFmtId="0" fontId="12" fillId="14" borderId="61" xfId="0" applyFont="1" applyFill="1" applyBorder="1" applyAlignment="1" applyProtection="1">
      <alignment horizontal="center" vertical="center" wrapText="1"/>
    </xf>
    <xf numFmtId="0" fontId="12" fillId="14" borderId="62" xfId="0" applyFont="1" applyFill="1" applyBorder="1" applyAlignment="1" applyProtection="1">
      <alignment horizontal="center" vertical="center" wrapText="1"/>
    </xf>
    <xf numFmtId="0" fontId="16" fillId="36" borderId="3" xfId="0" applyFont="1" applyFill="1" applyBorder="1" applyAlignment="1" applyProtection="1">
      <alignment horizontal="center" textRotation="90" wrapText="1"/>
    </xf>
    <xf numFmtId="0" fontId="16" fillId="36" borderId="6" xfId="0" applyFont="1" applyFill="1" applyBorder="1" applyAlignment="1" applyProtection="1">
      <alignment horizontal="center" textRotation="90" wrapText="1"/>
    </xf>
    <xf numFmtId="0" fontId="14" fillId="36" borderId="3" xfId="0" applyFont="1" applyFill="1" applyBorder="1" applyAlignment="1" applyProtection="1">
      <alignment horizontal="center" textRotation="90" wrapText="1"/>
    </xf>
    <xf numFmtId="0" fontId="14" fillId="36" borderId="6" xfId="0" applyFont="1" applyFill="1" applyBorder="1" applyAlignment="1" applyProtection="1">
      <alignment horizontal="center" textRotation="90" wrapText="1"/>
    </xf>
    <xf numFmtId="0" fontId="14" fillId="37" borderId="20" xfId="1" applyFont="1" applyFill="1" applyBorder="1" applyAlignment="1" applyProtection="1">
      <alignment horizontal="center" vertical="center" wrapText="1"/>
    </xf>
    <xf numFmtId="0" fontId="14" fillId="37" borderId="21" xfId="1" applyFont="1" applyFill="1" applyBorder="1" applyAlignment="1" applyProtection="1">
      <alignment horizontal="center" vertical="center" wrapText="1"/>
    </xf>
    <xf numFmtId="0" fontId="14" fillId="37" borderId="22" xfId="1" applyFont="1" applyFill="1" applyBorder="1" applyAlignment="1" applyProtection="1">
      <alignment horizontal="center" vertical="center" wrapText="1"/>
    </xf>
    <xf numFmtId="0" fontId="14" fillId="40" borderId="17" xfId="0" applyFont="1" applyFill="1" applyBorder="1" applyAlignment="1" applyProtection="1">
      <alignment horizontal="center" vertical="center" wrapText="1"/>
    </xf>
    <xf numFmtId="0" fontId="14" fillId="40" borderId="18" xfId="0" applyFont="1" applyFill="1" applyBorder="1" applyAlignment="1" applyProtection="1">
      <alignment horizontal="center" vertical="center" wrapText="1"/>
    </xf>
    <xf numFmtId="0" fontId="14" fillId="40" borderId="21" xfId="0" applyFont="1" applyFill="1" applyBorder="1" applyAlignment="1" applyProtection="1">
      <alignment horizontal="center" vertical="center" wrapText="1"/>
    </xf>
    <xf numFmtId="0" fontId="14" fillId="10" borderId="20" xfId="0" applyFont="1" applyFill="1" applyBorder="1" applyAlignment="1" applyProtection="1">
      <alignment horizontal="center" vertical="center" wrapText="1"/>
    </xf>
    <xf numFmtId="0" fontId="14" fillId="10" borderId="22" xfId="0" applyFont="1" applyFill="1" applyBorder="1" applyAlignment="1" applyProtection="1">
      <alignment horizontal="center" vertical="center" wrapText="1"/>
    </xf>
    <xf numFmtId="0" fontId="16" fillId="22" borderId="3" xfId="0" applyFont="1" applyFill="1" applyBorder="1" applyAlignment="1" applyProtection="1">
      <alignment horizontal="center" textRotation="90" wrapText="1"/>
    </xf>
    <xf numFmtId="0" fontId="16" fillId="22" borderId="6" xfId="0" applyFont="1" applyFill="1" applyBorder="1" applyAlignment="1" applyProtection="1">
      <alignment horizontal="center" textRotation="90" wrapText="1"/>
    </xf>
    <xf numFmtId="0" fontId="14" fillId="22" borderId="3" xfId="0" applyFont="1" applyFill="1" applyBorder="1" applyAlignment="1" applyProtection="1">
      <alignment horizontal="center" textRotation="90" wrapText="1"/>
    </xf>
    <xf numFmtId="0" fontId="14" fillId="22" borderId="6" xfId="0" applyFont="1" applyFill="1" applyBorder="1" applyAlignment="1" applyProtection="1">
      <alignment horizontal="center" textRotation="90" wrapText="1"/>
    </xf>
    <xf numFmtId="0" fontId="14" fillId="40" borderId="29" xfId="0" applyFont="1" applyFill="1" applyBorder="1" applyAlignment="1" applyProtection="1">
      <alignment horizontal="center" textRotation="90" wrapText="1"/>
    </xf>
    <xf numFmtId="0" fontId="14" fillId="40" borderId="15" xfId="0" applyFont="1" applyFill="1" applyBorder="1" applyAlignment="1" applyProtection="1">
      <alignment horizontal="center" textRotation="90" wrapText="1"/>
    </xf>
    <xf numFmtId="0" fontId="14" fillId="16" borderId="3" xfId="0" applyFont="1" applyFill="1" applyBorder="1" applyAlignment="1" applyProtection="1">
      <alignment horizontal="center" textRotation="90" wrapText="1"/>
    </xf>
    <xf numFmtId="0" fontId="14" fillId="16" borderId="6" xfId="0" applyFont="1" applyFill="1" applyBorder="1" applyAlignment="1" applyProtection="1">
      <alignment horizontal="center" textRotation="90" wrapText="1"/>
    </xf>
    <xf numFmtId="0" fontId="14" fillId="16" borderId="35" xfId="0" applyFont="1" applyFill="1" applyBorder="1" applyAlignment="1" applyProtection="1">
      <alignment horizontal="center" textRotation="90" wrapText="1"/>
    </xf>
    <xf numFmtId="0" fontId="17" fillId="8" borderId="46" xfId="0" applyFont="1" applyFill="1" applyBorder="1" applyAlignment="1" applyProtection="1">
      <alignment horizontal="center" vertical="center" wrapText="1"/>
    </xf>
    <xf numFmtId="0" fontId="17" fillId="8" borderId="48" xfId="0" applyFont="1" applyFill="1" applyBorder="1" applyAlignment="1" applyProtection="1">
      <alignment horizontal="center" vertical="center" wrapText="1"/>
    </xf>
    <xf numFmtId="0" fontId="15" fillId="8" borderId="9" xfId="0" applyFont="1" applyFill="1" applyBorder="1" applyAlignment="1" applyProtection="1">
      <alignment horizontal="left" vertical="center" wrapText="1"/>
    </xf>
    <xf numFmtId="0" fontId="15" fillId="8" borderId="49" xfId="0" applyFont="1" applyFill="1" applyBorder="1" applyAlignment="1" applyProtection="1">
      <alignment horizontal="left" vertical="center" wrapText="1"/>
    </xf>
    <xf numFmtId="0" fontId="16" fillId="8" borderId="45" xfId="0" applyFont="1" applyFill="1" applyBorder="1" applyAlignment="1" applyProtection="1">
      <alignment horizontal="center" vertical="center" wrapText="1"/>
    </xf>
    <xf numFmtId="0" fontId="16" fillId="8" borderId="46" xfId="0" applyFont="1" applyFill="1" applyBorder="1" applyAlignment="1" applyProtection="1">
      <alignment horizontal="center" vertical="center" wrapText="1"/>
    </xf>
    <xf numFmtId="0" fontId="14" fillId="8" borderId="59" xfId="0" applyFont="1" applyFill="1" applyBorder="1" applyAlignment="1" applyProtection="1">
      <alignment horizontal="left" vertical="center" wrapText="1"/>
    </xf>
    <xf numFmtId="0" fontId="14" fillId="8" borderId="9" xfId="0" applyFont="1" applyFill="1" applyBorder="1" applyAlignment="1" applyProtection="1">
      <alignment horizontal="left" vertical="center" wrapText="1"/>
    </xf>
    <xf numFmtId="0" fontId="3" fillId="10" borderId="44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8" xfId="0" applyFont="1" applyFill="1" applyBorder="1" applyAlignment="1" applyProtection="1">
      <alignment horizontal="center" vertical="center" wrapText="1"/>
    </xf>
    <xf numFmtId="0" fontId="17" fillId="14" borderId="20" xfId="0" applyFont="1" applyFill="1" applyBorder="1" applyAlignment="1" applyProtection="1">
      <alignment horizontal="center" vertical="center" wrapText="1"/>
    </xf>
    <xf numFmtId="0" fontId="15" fillId="14" borderId="45" xfId="0" applyFont="1" applyFill="1" applyBorder="1" applyAlignment="1" applyProtection="1">
      <alignment horizontal="left" vertical="center" wrapText="1"/>
    </xf>
    <xf numFmtId="0" fontId="15" fillId="14" borderId="46" xfId="0" applyFont="1" applyFill="1" applyBorder="1" applyAlignment="1" applyProtection="1">
      <alignment horizontal="left" vertical="center" wrapText="1"/>
    </xf>
    <xf numFmtId="0" fontId="14" fillId="37" borderId="6" xfId="1" applyFont="1" applyFill="1" applyBorder="1" applyAlignment="1" applyProtection="1">
      <alignment horizontal="center" textRotation="90" wrapText="1"/>
    </xf>
    <xf numFmtId="0" fontId="14" fillId="37" borderId="16" xfId="1" applyFont="1" applyFill="1" applyBorder="1" applyAlignment="1" applyProtection="1">
      <alignment horizontal="center" textRotation="90" wrapText="1"/>
    </xf>
    <xf numFmtId="0" fontId="14" fillId="7" borderId="7" xfId="0" applyFont="1" applyFill="1" applyBorder="1" applyAlignment="1" applyProtection="1">
      <alignment horizontal="center" vertical="center" wrapText="1"/>
    </xf>
    <xf numFmtId="0" fontId="14" fillId="7" borderId="9" xfId="0" applyFont="1" applyFill="1" applyBorder="1" applyAlignment="1" applyProtection="1">
      <alignment horizontal="center" vertical="center" wrapText="1"/>
    </xf>
    <xf numFmtId="0" fontId="14" fillId="35" borderId="3" xfId="0" applyFont="1" applyFill="1" applyBorder="1" applyAlignment="1" applyProtection="1">
      <alignment horizontal="center" vertical="center" wrapText="1"/>
    </xf>
    <xf numFmtId="0" fontId="14" fillId="35" borderId="6" xfId="0" applyFont="1" applyFill="1" applyBorder="1" applyAlignment="1" applyProtection="1">
      <alignment horizontal="center" vertical="center" wrapText="1"/>
    </xf>
    <xf numFmtId="0" fontId="14" fillId="10" borderId="23" xfId="0" applyFont="1" applyFill="1" applyBorder="1" applyAlignment="1" applyProtection="1">
      <alignment horizontal="center" vertical="center" wrapText="1"/>
    </xf>
    <xf numFmtId="0" fontId="14" fillId="10" borderId="15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 vertical="center" wrapText="1"/>
    </xf>
    <xf numFmtId="0" fontId="14" fillId="10" borderId="5" xfId="0" applyFont="1" applyFill="1" applyBorder="1" applyAlignment="1" applyProtection="1">
      <alignment horizontal="center" vertical="center" wrapText="1"/>
    </xf>
    <xf numFmtId="0" fontId="14" fillId="37" borderId="15" xfId="1" applyFont="1" applyFill="1" applyBorder="1" applyAlignment="1" applyProtection="1">
      <alignment horizontal="center" textRotation="90" wrapText="1"/>
    </xf>
    <xf numFmtId="0" fontId="16" fillId="22" borderId="35" xfId="0" applyFont="1" applyFill="1" applyBorder="1" applyAlignment="1" applyProtection="1">
      <alignment horizontal="center" textRotation="90" wrapText="1"/>
    </xf>
    <xf numFmtId="0" fontId="14" fillId="22" borderId="35" xfId="0" applyFont="1" applyFill="1" applyBorder="1" applyAlignment="1" applyProtection="1">
      <alignment horizontal="center" textRotation="90" wrapText="1"/>
    </xf>
    <xf numFmtId="0" fontId="15" fillId="36" borderId="26" xfId="0" applyFont="1" applyFill="1" applyBorder="1" applyAlignment="1" applyProtection="1">
      <alignment horizontal="center" vertical="center"/>
    </xf>
    <xf numFmtId="0" fontId="15" fillId="36" borderId="7" xfId="0" applyFont="1" applyFill="1" applyBorder="1" applyAlignment="1" applyProtection="1">
      <alignment horizontal="center" vertical="center"/>
    </xf>
    <xf numFmtId="0" fontId="15" fillId="36" borderId="9" xfId="0" applyFont="1" applyFill="1" applyBorder="1" applyAlignment="1" applyProtection="1">
      <alignment horizontal="center" vertical="center"/>
    </xf>
    <xf numFmtId="0" fontId="3" fillId="3" borderId="5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8" borderId="57" xfId="0" applyFont="1" applyFill="1" applyBorder="1" applyAlignment="1" applyProtection="1">
      <alignment horizontal="center" vertical="center" wrapText="1"/>
    </xf>
    <xf numFmtId="0" fontId="3" fillId="28" borderId="56" xfId="0" applyFont="1" applyFill="1" applyBorder="1" applyAlignment="1" applyProtection="1">
      <alignment horizontal="center" vertical="center" wrapText="1"/>
    </xf>
    <xf numFmtId="0" fontId="3" fillId="28" borderId="58" xfId="0" applyFont="1" applyFill="1" applyBorder="1" applyAlignment="1" applyProtection="1">
      <alignment horizontal="center" vertical="center" wrapText="1"/>
    </xf>
    <xf numFmtId="0" fontId="15" fillId="14" borderId="56" xfId="0" applyFont="1" applyFill="1" applyBorder="1" applyAlignment="1" applyProtection="1">
      <alignment horizontal="left" vertical="center" wrapText="1"/>
    </xf>
    <xf numFmtId="0" fontId="15" fillId="14" borderId="58" xfId="0" applyFont="1" applyFill="1" applyBorder="1" applyAlignment="1" applyProtection="1">
      <alignment horizontal="left" vertical="center" wrapText="1"/>
    </xf>
    <xf numFmtId="0" fontId="14" fillId="40" borderId="30" xfId="0" applyFont="1" applyFill="1" applyBorder="1" applyAlignment="1" applyProtection="1">
      <alignment horizontal="center" textRotation="90" wrapText="1"/>
    </xf>
    <xf numFmtId="0" fontId="14" fillId="40" borderId="6" xfId="0" applyFont="1" applyFill="1" applyBorder="1" applyAlignment="1" applyProtection="1">
      <alignment horizontal="center" textRotation="90" wrapText="1"/>
    </xf>
    <xf numFmtId="0" fontId="14" fillId="40" borderId="31" xfId="0" applyFont="1" applyFill="1" applyBorder="1" applyAlignment="1" applyProtection="1">
      <alignment horizontal="center" textRotation="90" wrapText="1"/>
    </xf>
    <xf numFmtId="0" fontId="14" fillId="40" borderId="16" xfId="0" applyFont="1" applyFill="1" applyBorder="1" applyAlignment="1" applyProtection="1">
      <alignment horizontal="center" textRotation="90" wrapText="1"/>
    </xf>
    <xf numFmtId="0" fontId="14" fillId="22" borderId="7" xfId="0" applyFont="1" applyFill="1" applyBorder="1" applyAlignment="1" applyProtection="1">
      <alignment horizontal="center" vertical="center" wrapText="1"/>
    </xf>
    <xf numFmtId="0" fontId="17" fillId="32" borderId="68" xfId="0" applyFont="1" applyFill="1" applyBorder="1" applyAlignment="1" applyProtection="1">
      <alignment horizontal="left" vertical="center" wrapText="1"/>
    </xf>
    <xf numFmtId="0" fontId="17" fillId="32" borderId="27" xfId="0" applyFont="1" applyFill="1" applyBorder="1" applyAlignment="1" applyProtection="1">
      <alignment horizontal="left" vertical="center" wrapText="1"/>
    </xf>
    <xf numFmtId="0" fontId="17" fillId="32" borderId="72" xfId="0" applyFont="1" applyFill="1" applyBorder="1" applyAlignment="1" applyProtection="1">
      <alignment horizontal="left" vertical="center" wrapText="1"/>
    </xf>
    <xf numFmtId="0" fontId="17" fillId="32" borderId="55" xfId="0" applyFont="1" applyFill="1" applyBorder="1" applyAlignment="1" applyProtection="1">
      <alignment horizontal="center" vertical="center" wrapText="1"/>
    </xf>
    <xf numFmtId="0" fontId="17" fillId="32" borderId="56" xfId="0" applyFont="1" applyFill="1" applyBorder="1" applyAlignment="1" applyProtection="1">
      <alignment horizontal="center" vertical="center" wrapText="1"/>
    </xf>
    <xf numFmtId="0" fontId="17" fillId="32" borderId="48" xfId="0" applyFont="1" applyFill="1" applyBorder="1" applyAlignment="1" applyProtection="1">
      <alignment horizontal="center" vertical="center" wrapText="1"/>
    </xf>
    <xf numFmtId="0" fontId="15" fillId="32" borderId="4" xfId="0" applyFont="1" applyFill="1" applyBorder="1" applyAlignment="1" applyProtection="1">
      <alignment horizontal="left" vertical="center" wrapText="1"/>
    </xf>
    <xf numFmtId="0" fontId="15" fillId="32" borderId="65" xfId="0" applyFont="1" applyFill="1" applyBorder="1" applyAlignment="1" applyProtection="1">
      <alignment horizontal="left" vertical="center" wrapText="1"/>
    </xf>
    <xf numFmtId="0" fontId="14" fillId="35" borderId="24" xfId="0" applyFont="1" applyFill="1" applyBorder="1" applyAlignment="1" applyProtection="1">
      <alignment horizontal="center" vertical="center" wrapText="1"/>
    </xf>
    <xf numFmtId="0" fontId="14" fillId="35" borderId="16" xfId="0" applyFont="1" applyFill="1" applyBorder="1" applyAlignment="1" applyProtection="1">
      <alignment horizontal="center" vertical="center" wrapText="1"/>
    </xf>
    <xf numFmtId="0" fontId="16" fillId="8" borderId="20" xfId="0" applyFont="1" applyFill="1" applyBorder="1" applyAlignment="1" applyProtection="1">
      <alignment horizontal="left" vertical="center" wrapText="1"/>
    </xf>
    <xf numFmtId="0" fontId="16" fillId="8" borderId="25" xfId="0" applyFont="1" applyFill="1" applyBorder="1" applyAlignment="1" applyProtection="1">
      <alignment horizontal="left" vertical="center" wrapText="1"/>
    </xf>
    <xf numFmtId="0" fontId="16" fillId="8" borderId="72" xfId="0" applyFont="1" applyFill="1" applyBorder="1" applyAlignment="1" applyProtection="1">
      <alignment horizontal="left" vertical="center" wrapText="1"/>
    </xf>
    <xf numFmtId="0" fontId="25" fillId="46" borderId="1" xfId="0" applyFont="1" applyFill="1" applyBorder="1" applyAlignment="1">
      <alignment horizontal="center" textRotation="90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49" fontId="3" fillId="46" borderId="13" xfId="0" applyNumberFormat="1" applyFont="1" applyFill="1" applyBorder="1" applyAlignment="1" applyProtection="1">
      <alignment horizontal="center" vertical="center" wrapText="1"/>
    </xf>
    <xf numFmtId="49" fontId="3" fillId="46" borderId="14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15" fillId="8" borderId="1" xfId="0" applyFont="1" applyFill="1" applyBorder="1" applyAlignment="1" applyProtection="1">
      <alignment vertical="center" wrapText="1"/>
    </xf>
    <xf numFmtId="0" fontId="15" fillId="8" borderId="37" xfId="0" applyFont="1" applyFill="1" applyBorder="1" applyAlignment="1" applyProtection="1">
      <alignment vertical="center" wrapText="1"/>
    </xf>
    <xf numFmtId="0" fontId="14" fillId="8" borderId="52" xfId="0" applyFont="1" applyFill="1" applyBorder="1" applyAlignment="1" applyProtection="1">
      <alignment vertical="center" wrapText="1"/>
    </xf>
    <xf numFmtId="0" fontId="14" fillId="8" borderId="1" xfId="0" applyFont="1" applyFill="1" applyBorder="1" applyAlignment="1" applyProtection="1">
      <alignment vertical="center" wrapText="1"/>
    </xf>
    <xf numFmtId="0" fontId="15" fillId="14" borderId="52" xfId="0" applyFont="1" applyFill="1" applyBorder="1" applyAlignment="1" applyProtection="1">
      <alignment vertical="center" wrapText="1"/>
    </xf>
    <xf numFmtId="0" fontId="15" fillId="14" borderId="1" xfId="0" applyFont="1" applyFill="1" applyBorder="1" applyAlignment="1" applyProtection="1">
      <alignment vertical="center" wrapText="1"/>
    </xf>
    <xf numFmtId="0" fontId="15" fillId="14" borderId="2" xfId="0" applyFont="1" applyFill="1" applyBorder="1" applyAlignment="1" applyProtection="1">
      <alignment vertical="center" wrapText="1"/>
    </xf>
    <xf numFmtId="0" fontId="15" fillId="14" borderId="37" xfId="0" applyFont="1" applyFill="1" applyBorder="1" applyAlignment="1" applyProtection="1">
      <alignment vertical="center" wrapText="1"/>
    </xf>
    <xf numFmtId="0" fontId="15" fillId="43" borderId="1" xfId="0" applyFont="1" applyFill="1" applyBorder="1" applyAlignment="1" applyProtection="1">
      <alignment vertical="center" wrapText="1"/>
    </xf>
    <xf numFmtId="0" fontId="15" fillId="43" borderId="52" xfId="0" applyFont="1" applyFill="1" applyBorder="1" applyAlignment="1" applyProtection="1">
      <alignment vertical="center" wrapText="1"/>
    </xf>
    <xf numFmtId="0" fontId="15" fillId="34" borderId="52" xfId="0" applyFont="1" applyFill="1" applyBorder="1" applyAlignment="1" applyProtection="1">
      <alignment vertical="center" wrapText="1"/>
    </xf>
    <xf numFmtId="0" fontId="15" fillId="34" borderId="1" xfId="0" applyFont="1" applyFill="1" applyBorder="1" applyAlignment="1" applyProtection="1">
      <alignment vertical="center" wrapText="1"/>
    </xf>
    <xf numFmtId="0" fontId="17" fillId="36" borderId="51" xfId="0" applyFont="1" applyFill="1" applyBorder="1" applyAlignment="1" applyProtection="1">
      <alignment horizontal="left" vertical="center" wrapText="1"/>
    </xf>
    <xf numFmtId="0" fontId="17" fillId="36" borderId="41" xfId="0" applyFont="1" applyFill="1" applyBorder="1" applyAlignment="1" applyProtection="1">
      <alignment horizontal="left" vertical="center" wrapText="1"/>
    </xf>
    <xf numFmtId="0" fontId="15" fillId="36" borderId="52" xfId="0" applyFont="1" applyFill="1" applyBorder="1" applyAlignment="1" applyProtection="1">
      <alignment vertical="center" wrapText="1"/>
    </xf>
    <xf numFmtId="0" fontId="15" fillId="36" borderId="37" xfId="0" applyFont="1" applyFill="1" applyBorder="1" applyAlignment="1" applyProtection="1">
      <alignment vertical="center" wrapText="1"/>
    </xf>
    <xf numFmtId="0" fontId="15" fillId="40" borderId="52" xfId="0" applyFont="1" applyFill="1" applyBorder="1" applyAlignment="1" applyProtection="1">
      <alignment vertical="center" wrapText="1"/>
    </xf>
    <xf numFmtId="0" fontId="15" fillId="40" borderId="1" xfId="0" applyFont="1" applyFill="1" applyBorder="1" applyAlignment="1" applyProtection="1">
      <alignment vertical="center" wrapText="1"/>
    </xf>
    <xf numFmtId="0" fontId="15" fillId="40" borderId="37" xfId="0" applyFont="1" applyFill="1" applyBorder="1" applyAlignment="1" applyProtection="1">
      <alignment vertical="center" wrapText="1"/>
    </xf>
    <xf numFmtId="0" fontId="17" fillId="10" borderId="41" xfId="0" applyFont="1" applyFill="1" applyBorder="1" applyAlignment="1" applyProtection="1">
      <alignment horizontal="left" vertical="center" wrapText="1"/>
    </xf>
    <xf numFmtId="0" fontId="17" fillId="10" borderId="37" xfId="0" applyFont="1" applyFill="1" applyBorder="1" applyAlignment="1" applyProtection="1">
      <alignment horizontal="center" vertical="center" wrapText="1"/>
    </xf>
    <xf numFmtId="0" fontId="15" fillId="10" borderId="52" xfId="0" applyFont="1" applyFill="1" applyBorder="1" applyAlignment="1" applyProtection="1">
      <alignment vertical="center" wrapText="1"/>
    </xf>
    <xf numFmtId="0" fontId="15" fillId="10" borderId="37" xfId="0" applyFont="1" applyFill="1" applyBorder="1" applyAlignment="1" applyProtection="1">
      <alignment vertical="center" wrapText="1"/>
    </xf>
    <xf numFmtId="0" fontId="15" fillId="32" borderId="52" xfId="0" applyFont="1" applyFill="1" applyBorder="1" applyAlignment="1" applyProtection="1">
      <alignment vertical="center" wrapText="1"/>
    </xf>
    <xf numFmtId="0" fontId="15" fillId="32" borderId="6" xfId="0" applyFont="1" applyFill="1" applyBorder="1" applyAlignment="1" applyProtection="1">
      <alignment vertical="center" wrapText="1"/>
    </xf>
    <xf numFmtId="0" fontId="15" fillId="32" borderId="37" xfId="0" applyFont="1" applyFill="1" applyBorder="1" applyAlignment="1" applyProtection="1">
      <alignment vertical="center" wrapText="1"/>
    </xf>
    <xf numFmtId="0" fontId="15" fillId="41" borderId="52" xfId="0" applyFont="1" applyFill="1" applyBorder="1" applyAlignment="1" applyProtection="1">
      <alignment vertical="center" wrapText="1"/>
    </xf>
    <xf numFmtId="0" fontId="15" fillId="41" borderId="1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4" fillId="8" borderId="19" xfId="0" applyFont="1" applyFill="1" applyBorder="1" applyAlignment="1" applyProtection="1">
      <alignment horizontal="center" vertical="center" textRotation="90" wrapText="1"/>
    </xf>
    <xf numFmtId="0" fontId="14" fillId="8" borderId="28" xfId="0" applyFont="1" applyFill="1" applyBorder="1" applyAlignment="1" applyProtection="1">
      <alignment horizontal="center" vertical="center" textRotation="90" wrapText="1"/>
    </xf>
    <xf numFmtId="0" fontId="14" fillId="8" borderId="69" xfId="0" applyFont="1" applyFill="1" applyBorder="1" applyAlignment="1" applyProtection="1">
      <alignment horizontal="center" vertical="center" textRotation="90" wrapText="1"/>
    </xf>
    <xf numFmtId="0" fontId="14" fillId="4" borderId="51" xfId="0" applyFont="1" applyFill="1" applyBorder="1" applyAlignment="1" applyProtection="1">
      <alignment horizontal="center" textRotation="90" wrapText="1"/>
    </xf>
    <xf numFmtId="0" fontId="14" fillId="4" borderId="52" xfId="0" applyFont="1" applyFill="1" applyBorder="1" applyAlignment="1" applyProtection="1">
      <alignment horizontal="center" textRotation="90" wrapText="1"/>
    </xf>
    <xf numFmtId="0" fontId="14" fillId="4" borderId="53" xfId="0" applyFont="1" applyFill="1" applyBorder="1" applyAlignment="1" applyProtection="1">
      <alignment horizontal="center" textRotation="90" wrapText="1"/>
    </xf>
    <xf numFmtId="0" fontId="14" fillId="4" borderId="40" xfId="0" applyFont="1" applyFill="1" applyBorder="1" applyAlignment="1" applyProtection="1">
      <alignment horizontal="center" textRotation="90" wrapText="1"/>
    </xf>
    <xf numFmtId="0" fontId="14" fillId="4" borderId="1" xfId="0" applyFont="1" applyFill="1" applyBorder="1" applyAlignment="1" applyProtection="1">
      <alignment horizontal="center" textRotation="90" wrapText="1"/>
    </xf>
    <xf numFmtId="0" fontId="14" fillId="4" borderId="47" xfId="0" applyFont="1" applyFill="1" applyBorder="1" applyAlignment="1" applyProtection="1">
      <alignment horizontal="center" textRotation="90" wrapText="1"/>
    </xf>
    <xf numFmtId="0" fontId="14" fillId="4" borderId="24" xfId="0" applyFont="1" applyFill="1" applyBorder="1" applyAlignment="1" applyProtection="1">
      <alignment horizontal="center" textRotation="90" wrapText="1"/>
    </xf>
    <xf numFmtId="0" fontId="14" fillId="5" borderId="23" xfId="0" applyFont="1" applyFill="1" applyBorder="1" applyAlignment="1" applyProtection="1">
      <alignment horizontal="center" textRotation="90" wrapText="1"/>
    </xf>
    <xf numFmtId="0" fontId="14" fillId="5" borderId="15" xfId="0" applyFont="1" applyFill="1" applyBorder="1" applyAlignment="1" applyProtection="1">
      <alignment horizontal="center" textRotation="90" wrapText="1"/>
    </xf>
    <xf numFmtId="0" fontId="14" fillId="5" borderId="34" xfId="0" applyFont="1" applyFill="1" applyBorder="1" applyAlignment="1" applyProtection="1">
      <alignment horizontal="center" textRotation="90" wrapText="1"/>
    </xf>
    <xf numFmtId="0" fontId="14" fillId="5" borderId="35" xfId="0" applyFont="1" applyFill="1" applyBorder="1" applyAlignment="1" applyProtection="1">
      <alignment horizontal="center" textRotation="90" wrapText="1"/>
    </xf>
    <xf numFmtId="1" fontId="14" fillId="5" borderId="6" xfId="0" applyNumberFormat="1" applyFont="1" applyFill="1" applyBorder="1" applyAlignment="1" applyProtection="1">
      <alignment horizontal="center" textRotation="88" wrapText="1"/>
    </xf>
    <xf numFmtId="1" fontId="14" fillId="5" borderId="35" xfId="0" applyNumberFormat="1" applyFont="1" applyFill="1" applyBorder="1" applyAlignment="1" applyProtection="1">
      <alignment horizontal="center" textRotation="88" wrapText="1"/>
    </xf>
    <xf numFmtId="0" fontId="14" fillId="6" borderId="3" xfId="0" applyFont="1" applyFill="1" applyBorder="1" applyAlignment="1" applyProtection="1">
      <alignment horizontal="center" textRotation="90" wrapText="1"/>
    </xf>
    <xf numFmtId="0" fontId="14" fillId="6" borderId="6" xfId="0" applyFont="1" applyFill="1" applyBorder="1" applyAlignment="1" applyProtection="1">
      <alignment horizontal="center" textRotation="90" wrapText="1"/>
    </xf>
    <xf numFmtId="0" fontId="14" fillId="6" borderId="35" xfId="0" applyFont="1" applyFill="1" applyBorder="1" applyAlignment="1" applyProtection="1">
      <alignment horizontal="center" textRotation="90" wrapText="1"/>
    </xf>
    <xf numFmtId="0" fontId="14" fillId="7" borderId="5" xfId="0" applyFont="1" applyFill="1" applyBorder="1" applyAlignment="1" applyProtection="1">
      <alignment horizontal="center" textRotation="89" wrapText="1"/>
    </xf>
    <xf numFmtId="0" fontId="14" fillId="7" borderId="39" xfId="0" applyFont="1" applyFill="1" applyBorder="1" applyAlignment="1" applyProtection="1">
      <alignment horizontal="center" textRotation="89" wrapText="1"/>
    </xf>
    <xf numFmtId="2" fontId="14" fillId="2" borderId="6" xfId="0" applyNumberFormat="1" applyFont="1" applyFill="1" applyBorder="1" applyAlignment="1" applyProtection="1">
      <alignment horizontal="center" textRotation="90" wrapText="1"/>
    </xf>
    <xf numFmtId="2" fontId="14" fillId="2" borderId="35" xfId="0" applyNumberFormat="1" applyFont="1" applyFill="1" applyBorder="1" applyAlignment="1" applyProtection="1">
      <alignment horizontal="center" textRotation="90" wrapText="1"/>
    </xf>
    <xf numFmtId="0" fontId="3" fillId="4" borderId="18" xfId="0" applyFont="1" applyFill="1" applyBorder="1" applyAlignment="1">
      <alignment horizontal="center" textRotation="90" wrapText="1"/>
    </xf>
    <xf numFmtId="0" fontId="3" fillId="4" borderId="0" xfId="0" applyFont="1" applyFill="1" applyBorder="1" applyAlignment="1">
      <alignment horizontal="center" textRotation="90" wrapText="1"/>
    </xf>
    <xf numFmtId="0" fontId="3" fillId="4" borderId="27" xfId="0" applyFont="1" applyFill="1" applyBorder="1" applyAlignment="1">
      <alignment horizontal="center" textRotation="90" wrapText="1"/>
    </xf>
    <xf numFmtId="0" fontId="3" fillId="4" borderId="68" xfId="0" applyFont="1" applyFill="1" applyBorder="1" applyAlignment="1">
      <alignment horizontal="center" textRotation="90" wrapText="1"/>
    </xf>
    <xf numFmtId="0" fontId="3" fillId="4" borderId="52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6" borderId="26" xfId="0" applyFont="1" applyFill="1" applyBorder="1" applyAlignment="1" applyProtection="1">
      <alignment horizontal="center" vertical="center" wrapText="1"/>
    </xf>
    <xf numFmtId="0" fontId="14" fillId="6" borderId="9" xfId="0" applyFont="1" applyFill="1" applyBorder="1" applyAlignment="1" applyProtection="1">
      <alignment horizontal="center" vertical="center" wrapText="1"/>
    </xf>
    <xf numFmtId="0" fontId="14" fillId="5" borderId="25" xfId="0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8" fillId="15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2" borderId="13" xfId="0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29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  <b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D14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35278</xdr:colOff>
      <xdr:row>3</xdr:row>
      <xdr:rowOff>355984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307226-38E3-4ED8-929C-152F5BB0DC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1010" cy="15009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489637</xdr:colOff>
      <xdr:row>5</xdr:row>
      <xdr:rowOff>22952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C98D396-4419-45C9-8D7E-2BEE1A1B38D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3372" cy="15109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28014</xdr:rowOff>
    </xdr:from>
    <xdr:to>
      <xdr:col>1</xdr:col>
      <xdr:colOff>308162</xdr:colOff>
      <xdr:row>4</xdr:row>
      <xdr:rowOff>46690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FA2E5DC-049F-4B53-8766-79EC620B16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14"/>
          <a:ext cx="2021728" cy="15501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121397</xdr:colOff>
      <xdr:row>3</xdr:row>
      <xdr:rowOff>378197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4BD7A10-649C-4012-9090-70C57AC717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6618" cy="152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1043780</xdr:colOff>
      <xdr:row>3</xdr:row>
      <xdr:rowOff>222250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B36983B-FA0F-483D-9309-9A0530085E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828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1"/>
  <sheetViews>
    <sheetView view="pageBreakPreview" topLeftCell="A79" zoomScale="99" zoomScaleNormal="90" zoomScaleSheetLayoutView="99" workbookViewId="0">
      <selection activeCell="S14" sqref="S14:S15"/>
    </sheetView>
  </sheetViews>
  <sheetFormatPr defaultRowHeight="14.75" x14ac:dyDescent="0.75"/>
  <cols>
    <col min="1" max="1" width="29.40625" style="33" customWidth="1"/>
    <col min="2" max="2" width="24.54296875" style="1" customWidth="1"/>
    <col min="3" max="3" width="50" style="1" customWidth="1"/>
    <col min="4" max="4" width="62.5" style="1" customWidth="1"/>
    <col min="5" max="5" width="7.36328125" style="1" customWidth="1"/>
    <col min="6" max="8" width="4.54296875" style="1" customWidth="1"/>
    <col min="9" max="9" width="2.86328125" customWidth="1"/>
    <col min="10" max="10" width="2.36328125" customWidth="1"/>
    <col min="11" max="11" width="2.58984375" customWidth="1"/>
    <col min="12" max="12" width="2.04296875" customWidth="1"/>
    <col min="13" max="13" width="2.54296875" customWidth="1"/>
    <col min="14" max="14" width="2.04296875" customWidth="1"/>
    <col min="15" max="15" width="1.6328125" customWidth="1"/>
    <col min="16" max="16" width="2.40625" customWidth="1"/>
    <col min="17" max="17" width="3.04296875" customWidth="1"/>
  </cols>
  <sheetData>
    <row r="1" spans="1:17" s="32" customFormat="1" ht="30" customHeight="1" x14ac:dyDescent="0.75">
      <c r="A1" s="183"/>
      <c r="B1" s="36"/>
      <c r="C1" s="36"/>
      <c r="D1" s="185"/>
      <c r="E1" s="185"/>
      <c r="F1" s="185"/>
      <c r="G1" s="185"/>
      <c r="H1" s="185"/>
      <c r="I1" s="391"/>
      <c r="J1" s="589"/>
      <c r="K1" s="391"/>
      <c r="L1" s="391"/>
      <c r="M1" s="185"/>
      <c r="N1" s="185"/>
      <c r="O1" s="513"/>
      <c r="P1" s="185"/>
      <c r="Q1" s="185"/>
    </row>
    <row r="2" spans="1:17" s="32" customFormat="1" ht="30" customHeight="1" x14ac:dyDescent="0.75">
      <c r="A2" s="184"/>
      <c r="B2" s="38"/>
      <c r="C2" s="38"/>
      <c r="D2" s="186"/>
      <c r="E2" s="186"/>
      <c r="F2" s="186"/>
      <c r="G2" s="186"/>
      <c r="H2" s="186"/>
      <c r="I2" s="392"/>
      <c r="J2" s="590"/>
      <c r="K2" s="392"/>
      <c r="L2" s="392"/>
      <c r="M2" s="186"/>
      <c r="N2" s="186"/>
      <c r="O2" s="514"/>
      <c r="P2" s="186"/>
      <c r="Q2" s="186"/>
    </row>
    <row r="3" spans="1:17" s="32" customFormat="1" ht="30" customHeight="1" x14ac:dyDescent="0.75">
      <c r="A3" s="184"/>
      <c r="B3" s="38"/>
      <c r="C3" s="38"/>
      <c r="D3" s="186"/>
      <c r="E3" s="186"/>
      <c r="F3" s="186"/>
      <c r="G3" s="186"/>
      <c r="H3" s="186"/>
      <c r="I3" s="392"/>
      <c r="J3" s="590"/>
      <c r="K3" s="392"/>
      <c r="L3" s="392"/>
      <c r="M3" s="186"/>
      <c r="N3" s="186"/>
      <c r="O3" s="514"/>
      <c r="P3" s="186"/>
      <c r="Q3" s="186"/>
    </row>
    <row r="4" spans="1:17" s="32" customFormat="1" ht="30" customHeight="1" x14ac:dyDescent="0.75">
      <c r="A4" s="184"/>
      <c r="B4" s="38"/>
      <c r="C4" s="38"/>
      <c r="D4" s="186"/>
      <c r="E4" s="186"/>
      <c r="F4" s="186"/>
      <c r="G4" s="186"/>
      <c r="H4" s="186"/>
      <c r="I4" s="392"/>
      <c r="J4" s="590"/>
      <c r="K4" s="392"/>
      <c r="L4" s="392"/>
      <c r="M4" s="186"/>
      <c r="N4" s="186"/>
      <c r="O4" s="514"/>
      <c r="P4" s="186"/>
      <c r="Q4" s="186"/>
    </row>
    <row r="5" spans="1:17" s="32" customFormat="1" ht="31" customHeight="1" x14ac:dyDescent="0.75">
      <c r="A5" s="40"/>
      <c r="B5" s="38"/>
      <c r="C5" s="593" t="s">
        <v>402</v>
      </c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</row>
    <row r="6" spans="1:17" s="32" customFormat="1" ht="35.5" customHeight="1" x14ac:dyDescent="0.75">
      <c r="A6" s="40"/>
      <c r="B6" s="38"/>
      <c r="C6" s="593" t="s">
        <v>124</v>
      </c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</row>
    <row r="7" spans="1:17" s="32" customFormat="1" ht="26.5" customHeight="1" x14ac:dyDescent="0.75">
      <c r="A7" s="42"/>
      <c r="B7" s="38"/>
      <c r="C7" s="593" t="s">
        <v>239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</row>
    <row r="8" spans="1:17" ht="18.25" x14ac:dyDescent="0.75">
      <c r="A8" s="184"/>
      <c r="B8" s="38"/>
      <c r="C8" s="38"/>
      <c r="D8" s="186"/>
      <c r="E8" s="186"/>
      <c r="F8" s="186"/>
      <c r="G8" s="186"/>
      <c r="H8" s="186"/>
    </row>
    <row r="9" spans="1:17" ht="18.25" x14ac:dyDescent="0.75">
      <c r="A9" s="184"/>
      <c r="B9" s="38"/>
      <c r="C9" s="38"/>
      <c r="D9" s="186"/>
      <c r="E9" s="186"/>
      <c r="F9" s="186"/>
      <c r="G9" s="186"/>
      <c r="H9" s="186"/>
    </row>
    <row r="10" spans="1:17" ht="19" thickBot="1" x14ac:dyDescent="0.9">
      <c r="A10" s="184"/>
      <c r="B10" s="38"/>
      <c r="C10" s="38"/>
      <c r="D10" s="186"/>
      <c r="E10" s="186"/>
      <c r="F10" s="186"/>
      <c r="G10" s="186"/>
      <c r="H10" s="186"/>
    </row>
    <row r="11" spans="1:17" ht="28.5" customHeight="1" x14ac:dyDescent="0.75">
      <c r="A11" s="683" t="s">
        <v>60</v>
      </c>
      <c r="B11" s="609" t="s">
        <v>59</v>
      </c>
      <c r="C11" s="612" t="s">
        <v>46</v>
      </c>
      <c r="D11" s="678" t="s">
        <v>47</v>
      </c>
      <c r="E11" s="678" t="s">
        <v>169</v>
      </c>
      <c r="F11" s="678"/>
      <c r="G11" s="678"/>
      <c r="H11" s="678"/>
      <c r="I11" s="597"/>
      <c r="J11" s="597"/>
      <c r="K11" s="597"/>
      <c r="L11" s="597"/>
      <c r="M11" s="597"/>
      <c r="N11" s="597"/>
      <c r="O11" s="597"/>
      <c r="P11" s="597"/>
      <c r="Q11" s="597"/>
    </row>
    <row r="12" spans="1:17" ht="100.5" customHeight="1" x14ac:dyDescent="0.75">
      <c r="A12" s="684"/>
      <c r="B12" s="610"/>
      <c r="C12" s="613"/>
      <c r="D12" s="679"/>
      <c r="E12" s="679"/>
      <c r="F12" s="679"/>
      <c r="G12" s="679"/>
      <c r="H12" s="679"/>
      <c r="I12" s="602" t="s">
        <v>404</v>
      </c>
      <c r="J12" s="602" t="s">
        <v>411</v>
      </c>
      <c r="K12" s="605" t="s">
        <v>405</v>
      </c>
      <c r="L12" s="607" t="s">
        <v>6</v>
      </c>
      <c r="M12" s="676" t="s">
        <v>412</v>
      </c>
      <c r="N12" s="674" t="s">
        <v>417</v>
      </c>
      <c r="O12" s="602" t="s">
        <v>416</v>
      </c>
      <c r="P12" s="605" t="s">
        <v>415</v>
      </c>
      <c r="Q12" s="607" t="s">
        <v>414</v>
      </c>
    </row>
    <row r="13" spans="1:17" ht="45" customHeight="1" x14ac:dyDescent="0.75">
      <c r="A13" s="684"/>
      <c r="B13" s="610"/>
      <c r="C13" s="613"/>
      <c r="D13" s="679"/>
      <c r="E13" s="679"/>
      <c r="F13" s="679"/>
      <c r="G13" s="679"/>
      <c r="H13" s="679"/>
      <c r="I13" s="603"/>
      <c r="J13" s="712"/>
      <c r="K13" s="605"/>
      <c r="L13" s="607"/>
      <c r="M13" s="676"/>
      <c r="N13" s="674"/>
      <c r="O13" s="603"/>
      <c r="P13" s="605"/>
      <c r="Q13" s="607"/>
    </row>
    <row r="14" spans="1:17" ht="65.400000000000006" customHeight="1" thickBot="1" x14ac:dyDescent="0.9">
      <c r="A14" s="685"/>
      <c r="B14" s="611"/>
      <c r="C14" s="614"/>
      <c r="D14" s="680"/>
      <c r="E14" s="680"/>
      <c r="F14" s="680"/>
      <c r="G14" s="680"/>
      <c r="H14" s="680"/>
      <c r="I14" s="604"/>
      <c r="J14" s="713"/>
      <c r="K14" s="606"/>
      <c r="L14" s="608"/>
      <c r="M14" s="677"/>
      <c r="N14" s="675"/>
      <c r="O14" s="604"/>
      <c r="P14" s="606"/>
      <c r="Q14" s="608"/>
    </row>
    <row r="15" spans="1:17" ht="15.5" thickBot="1" x14ac:dyDescent="0.9">
      <c r="A15" s="681"/>
      <c r="B15" s="682"/>
      <c r="C15" s="682"/>
      <c r="D15" s="682"/>
      <c r="E15" s="682"/>
      <c r="F15" s="682"/>
      <c r="G15" s="682"/>
      <c r="H15" s="682"/>
      <c r="I15" s="682"/>
      <c r="J15" s="682"/>
      <c r="K15" s="682"/>
      <c r="L15" s="682"/>
      <c r="M15" s="682"/>
      <c r="N15" s="682"/>
      <c r="O15" s="682"/>
      <c r="P15" s="682"/>
      <c r="Q15" s="682"/>
    </row>
    <row r="16" spans="1:17" ht="21.5" customHeight="1" x14ac:dyDescent="0.75">
      <c r="A16" s="652" t="s">
        <v>183</v>
      </c>
      <c r="B16" s="655" t="s">
        <v>64</v>
      </c>
      <c r="C16" s="657" t="s">
        <v>130</v>
      </c>
      <c r="D16" s="528" t="s">
        <v>67</v>
      </c>
      <c r="E16" s="71" t="s">
        <v>171</v>
      </c>
      <c r="F16" s="71" t="s">
        <v>172</v>
      </c>
      <c r="G16" s="71" t="s">
        <v>170</v>
      </c>
      <c r="H16" s="283" t="s">
        <v>170</v>
      </c>
      <c r="I16" s="225"/>
      <c r="J16" s="225"/>
      <c r="K16" s="225"/>
      <c r="L16" s="225"/>
      <c r="M16" s="225"/>
      <c r="N16" s="225"/>
      <c r="O16" s="225"/>
      <c r="P16" s="225"/>
      <c r="Q16" s="225"/>
    </row>
    <row r="17" spans="1:17" ht="27" customHeight="1" x14ac:dyDescent="0.75">
      <c r="A17" s="653"/>
      <c r="B17" s="656"/>
      <c r="C17" s="658"/>
      <c r="D17" s="526" t="s">
        <v>131</v>
      </c>
      <c r="E17" s="46" t="s">
        <v>171</v>
      </c>
      <c r="F17" s="46" t="s">
        <v>172</v>
      </c>
      <c r="G17" s="46" t="s">
        <v>170</v>
      </c>
      <c r="H17" s="285" t="s">
        <v>173</v>
      </c>
      <c r="I17" s="224"/>
      <c r="J17" s="224"/>
      <c r="K17" s="224"/>
      <c r="L17" s="224"/>
      <c r="M17" s="224"/>
      <c r="N17" s="224"/>
      <c r="O17" s="224"/>
      <c r="P17" s="224"/>
      <c r="Q17" s="224"/>
    </row>
    <row r="18" spans="1:17" ht="22.5" customHeight="1" x14ac:dyDescent="0.75">
      <c r="A18" s="653"/>
      <c r="B18" s="656"/>
      <c r="C18" s="658"/>
      <c r="D18" s="526" t="s">
        <v>132</v>
      </c>
      <c r="E18" s="46" t="s">
        <v>171</v>
      </c>
      <c r="F18" s="46" t="s">
        <v>172</v>
      </c>
      <c r="G18" s="46" t="s">
        <v>170</v>
      </c>
      <c r="H18" s="285" t="s">
        <v>174</v>
      </c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7" ht="28" customHeight="1" x14ac:dyDescent="0.75">
      <c r="A19" s="653"/>
      <c r="B19" s="656"/>
      <c r="C19" s="658"/>
      <c r="D19" s="526" t="s">
        <v>133</v>
      </c>
      <c r="E19" s="46" t="s">
        <v>171</v>
      </c>
      <c r="F19" s="46" t="s">
        <v>172</v>
      </c>
      <c r="G19" s="46" t="s">
        <v>170</v>
      </c>
      <c r="H19" s="285" t="s">
        <v>175</v>
      </c>
      <c r="I19" s="224"/>
      <c r="J19" s="224"/>
      <c r="K19" s="224"/>
      <c r="L19" s="224"/>
      <c r="M19" s="224"/>
      <c r="N19" s="224"/>
      <c r="O19" s="224"/>
      <c r="P19" s="224"/>
      <c r="Q19" s="224"/>
    </row>
    <row r="20" spans="1:17" ht="22" customHeight="1" x14ac:dyDescent="0.75">
      <c r="A20" s="653"/>
      <c r="B20" s="656"/>
      <c r="C20" s="658"/>
      <c r="D20" s="526" t="s">
        <v>66</v>
      </c>
      <c r="E20" s="46" t="s">
        <v>171</v>
      </c>
      <c r="F20" s="46" t="s">
        <v>172</v>
      </c>
      <c r="G20" s="46" t="s">
        <v>170</v>
      </c>
      <c r="H20" s="285" t="s">
        <v>176</v>
      </c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28" customHeight="1" x14ac:dyDescent="0.75">
      <c r="A21" s="653"/>
      <c r="B21" s="656"/>
      <c r="C21" s="658" t="s">
        <v>134</v>
      </c>
      <c r="D21" s="576" t="s">
        <v>341</v>
      </c>
      <c r="E21" s="46" t="s">
        <v>171</v>
      </c>
      <c r="F21" s="46" t="s">
        <v>172</v>
      </c>
      <c r="G21" s="46" t="s">
        <v>173</v>
      </c>
      <c r="H21" s="285" t="s">
        <v>170</v>
      </c>
      <c r="I21" s="224"/>
      <c r="J21" s="224"/>
      <c r="K21" s="224"/>
      <c r="L21" s="224"/>
      <c r="M21" s="224"/>
      <c r="N21" s="224"/>
      <c r="O21" s="224"/>
      <c r="P21" s="224"/>
      <c r="Q21" s="224"/>
    </row>
    <row r="22" spans="1:17" ht="21.5" customHeight="1" x14ac:dyDescent="0.75">
      <c r="A22" s="653"/>
      <c r="B22" s="656"/>
      <c r="C22" s="658"/>
      <c r="D22" s="526" t="s">
        <v>342</v>
      </c>
      <c r="E22" s="46" t="s">
        <v>171</v>
      </c>
      <c r="F22" s="46" t="s">
        <v>172</v>
      </c>
      <c r="G22" s="46" t="s">
        <v>173</v>
      </c>
      <c r="H22" s="285" t="s">
        <v>173</v>
      </c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7" ht="30.5" customHeight="1" x14ac:dyDescent="0.75">
      <c r="A23" s="653"/>
      <c r="B23" s="656"/>
      <c r="C23" s="658"/>
      <c r="D23" s="526" t="s">
        <v>135</v>
      </c>
      <c r="E23" s="46" t="s">
        <v>171</v>
      </c>
      <c r="F23" s="46" t="s">
        <v>172</v>
      </c>
      <c r="G23" s="46" t="s">
        <v>173</v>
      </c>
      <c r="H23" s="285" t="s">
        <v>174</v>
      </c>
      <c r="I23" s="224"/>
      <c r="J23" s="224"/>
      <c r="K23" s="224"/>
      <c r="L23" s="224"/>
      <c r="M23" s="224"/>
      <c r="N23" s="224"/>
      <c r="O23" s="224"/>
      <c r="P23" s="224"/>
      <c r="Q23" s="224"/>
    </row>
    <row r="24" spans="1:17" ht="17.5" customHeight="1" x14ac:dyDescent="0.75">
      <c r="A24" s="653"/>
      <c r="B24" s="656"/>
      <c r="C24" s="658"/>
      <c r="D24" s="526" t="s">
        <v>136</v>
      </c>
      <c r="E24" s="46" t="s">
        <v>171</v>
      </c>
      <c r="F24" s="46" t="s">
        <v>172</v>
      </c>
      <c r="G24" s="46" t="s">
        <v>173</v>
      </c>
      <c r="H24" s="285" t="s">
        <v>175</v>
      </c>
      <c r="I24" s="224"/>
      <c r="J24" s="224"/>
      <c r="K24" s="224"/>
      <c r="L24" s="224"/>
      <c r="M24" s="224"/>
      <c r="N24" s="224"/>
      <c r="O24" s="224"/>
      <c r="P24" s="224"/>
      <c r="Q24" s="224"/>
    </row>
    <row r="25" spans="1:17" ht="18.5" customHeight="1" x14ac:dyDescent="0.75">
      <c r="A25" s="653"/>
      <c r="B25" s="656"/>
      <c r="C25" s="658"/>
      <c r="D25" s="526" t="s">
        <v>137</v>
      </c>
      <c r="E25" s="46" t="s">
        <v>171</v>
      </c>
      <c r="F25" s="46" t="s">
        <v>172</v>
      </c>
      <c r="G25" s="46" t="s">
        <v>173</v>
      </c>
      <c r="H25" s="285" t="s">
        <v>176</v>
      </c>
      <c r="I25" s="224"/>
      <c r="J25" s="224"/>
      <c r="K25" s="224"/>
      <c r="L25" s="224"/>
      <c r="M25" s="224"/>
      <c r="N25" s="224"/>
      <c r="O25" s="224"/>
      <c r="P25" s="224"/>
      <c r="Q25" s="224"/>
    </row>
    <row r="26" spans="1:17" ht="18.5" customHeight="1" x14ac:dyDescent="0.75">
      <c r="A26" s="653"/>
      <c r="B26" s="656"/>
      <c r="C26" s="658"/>
      <c r="D26" s="526" t="s">
        <v>138</v>
      </c>
      <c r="E26" s="46" t="s">
        <v>171</v>
      </c>
      <c r="F26" s="46" t="s">
        <v>172</v>
      </c>
      <c r="G26" s="46" t="s">
        <v>173</v>
      </c>
      <c r="H26" s="285" t="s">
        <v>177</v>
      </c>
      <c r="I26" s="224"/>
      <c r="J26" s="224"/>
      <c r="K26" s="224"/>
      <c r="L26" s="224"/>
      <c r="M26" s="549"/>
      <c r="N26" s="549"/>
      <c r="O26" s="549"/>
      <c r="P26" s="549"/>
      <c r="Q26" s="549"/>
    </row>
    <row r="27" spans="1:17" ht="18.5" customHeight="1" x14ac:dyDescent="0.75">
      <c r="A27" s="653"/>
      <c r="B27" s="661" t="s">
        <v>65</v>
      </c>
      <c r="C27" s="518" t="s">
        <v>139</v>
      </c>
      <c r="D27" s="526" t="s">
        <v>76</v>
      </c>
      <c r="E27" s="46" t="s">
        <v>171</v>
      </c>
      <c r="F27" s="46" t="s">
        <v>178</v>
      </c>
      <c r="G27" s="46" t="s">
        <v>170</v>
      </c>
      <c r="H27" s="285" t="s">
        <v>170</v>
      </c>
      <c r="I27" s="224"/>
      <c r="J27" s="224"/>
      <c r="K27" s="224"/>
      <c r="L27" s="224"/>
      <c r="M27" s="224"/>
      <c r="N27" s="224"/>
      <c r="O27" s="224"/>
      <c r="P27" s="224"/>
      <c r="Q27" s="224"/>
    </row>
    <row r="28" spans="1:17" ht="20" customHeight="1" x14ac:dyDescent="0.75">
      <c r="A28" s="653"/>
      <c r="B28" s="656"/>
      <c r="C28" s="658" t="s">
        <v>140</v>
      </c>
      <c r="D28" s="526" t="s">
        <v>73</v>
      </c>
      <c r="E28" s="46" t="s">
        <v>171</v>
      </c>
      <c r="F28" s="46" t="s">
        <v>178</v>
      </c>
      <c r="G28" s="46" t="s">
        <v>173</v>
      </c>
      <c r="H28" s="285" t="s">
        <v>170</v>
      </c>
      <c r="I28" s="224"/>
      <c r="J28" s="224"/>
      <c r="K28" s="224"/>
      <c r="L28" s="224"/>
      <c r="M28" s="224"/>
      <c r="N28" s="224"/>
      <c r="O28" s="224"/>
      <c r="P28" s="224"/>
      <c r="Q28" s="224"/>
    </row>
    <row r="29" spans="1:17" ht="16" customHeight="1" x14ac:dyDescent="0.75">
      <c r="A29" s="653"/>
      <c r="B29" s="656"/>
      <c r="C29" s="658"/>
      <c r="D29" s="526" t="s">
        <v>74</v>
      </c>
      <c r="E29" s="46" t="s">
        <v>171</v>
      </c>
      <c r="F29" s="46" t="s">
        <v>178</v>
      </c>
      <c r="G29" s="46" t="s">
        <v>173</v>
      </c>
      <c r="H29" s="285" t="s">
        <v>173</v>
      </c>
      <c r="I29" s="224"/>
      <c r="J29" s="224"/>
      <c r="K29" s="224"/>
      <c r="L29" s="224"/>
      <c r="M29" s="224"/>
      <c r="N29" s="224"/>
      <c r="O29" s="224"/>
      <c r="P29" s="224"/>
      <c r="Q29" s="224"/>
    </row>
    <row r="30" spans="1:17" ht="19.5" customHeight="1" x14ac:dyDescent="0.75">
      <c r="A30" s="653"/>
      <c r="B30" s="656"/>
      <c r="C30" s="658"/>
      <c r="D30" s="526" t="s">
        <v>75</v>
      </c>
      <c r="E30" s="46" t="s">
        <v>171</v>
      </c>
      <c r="F30" s="46" t="s">
        <v>178</v>
      </c>
      <c r="G30" s="46" t="s">
        <v>173</v>
      </c>
      <c r="H30" s="285" t="s">
        <v>174</v>
      </c>
      <c r="I30" s="224"/>
      <c r="J30" s="224"/>
      <c r="K30" s="224"/>
      <c r="L30" s="224"/>
      <c r="M30" s="224"/>
      <c r="N30" s="224"/>
      <c r="O30" s="224"/>
      <c r="P30" s="224"/>
      <c r="Q30" s="224"/>
    </row>
    <row r="31" spans="1:17" ht="20.5" customHeight="1" x14ac:dyDescent="0.75">
      <c r="A31" s="653"/>
      <c r="B31" s="656"/>
      <c r="C31" s="658" t="s">
        <v>141</v>
      </c>
      <c r="D31" s="526" t="s">
        <v>80</v>
      </c>
      <c r="E31" s="46" t="s">
        <v>171</v>
      </c>
      <c r="F31" s="46" t="s">
        <v>178</v>
      </c>
      <c r="G31" s="46" t="s">
        <v>174</v>
      </c>
      <c r="H31" s="285" t="s">
        <v>170</v>
      </c>
      <c r="I31" s="224"/>
      <c r="J31" s="224"/>
      <c r="K31" s="224"/>
      <c r="L31" s="224"/>
      <c r="M31" s="224"/>
      <c r="N31" s="224"/>
      <c r="O31" s="224"/>
      <c r="P31" s="224"/>
      <c r="Q31" s="224"/>
    </row>
    <row r="32" spans="1:17" ht="16" customHeight="1" x14ac:dyDescent="0.75">
      <c r="A32" s="653"/>
      <c r="B32" s="656"/>
      <c r="C32" s="658"/>
      <c r="D32" s="526" t="s">
        <v>81</v>
      </c>
      <c r="E32" s="46" t="s">
        <v>171</v>
      </c>
      <c r="F32" s="46" t="s">
        <v>178</v>
      </c>
      <c r="G32" s="46" t="s">
        <v>174</v>
      </c>
      <c r="H32" s="285" t="s">
        <v>173</v>
      </c>
      <c r="I32" s="224"/>
      <c r="J32" s="224"/>
      <c r="K32" s="224"/>
      <c r="L32" s="224"/>
      <c r="M32" s="224"/>
      <c r="N32" s="224"/>
      <c r="O32" s="224"/>
      <c r="P32" s="224"/>
      <c r="Q32" s="224"/>
    </row>
    <row r="33" spans="1:17" ht="17" customHeight="1" x14ac:dyDescent="0.75">
      <c r="A33" s="653"/>
      <c r="B33" s="656"/>
      <c r="C33" s="658"/>
      <c r="D33" s="526" t="s">
        <v>82</v>
      </c>
      <c r="E33" s="46" t="s">
        <v>171</v>
      </c>
      <c r="F33" s="46" t="s">
        <v>178</v>
      </c>
      <c r="G33" s="46" t="s">
        <v>174</v>
      </c>
      <c r="H33" s="285" t="s">
        <v>174</v>
      </c>
      <c r="I33" s="224"/>
      <c r="J33" s="224"/>
      <c r="K33" s="224"/>
      <c r="L33" s="224"/>
      <c r="M33" s="224"/>
      <c r="N33" s="224"/>
      <c r="O33" s="224"/>
      <c r="P33" s="224"/>
      <c r="Q33" s="224"/>
    </row>
    <row r="34" spans="1:17" ht="15" customHeight="1" x14ac:dyDescent="0.75">
      <c r="A34" s="653"/>
      <c r="B34" s="656"/>
      <c r="C34" s="658"/>
      <c r="D34" s="526" t="s">
        <v>83</v>
      </c>
      <c r="E34" s="46" t="s">
        <v>171</v>
      </c>
      <c r="F34" s="46" t="s">
        <v>178</v>
      </c>
      <c r="G34" s="46" t="s">
        <v>174</v>
      </c>
      <c r="H34" s="285" t="s">
        <v>175</v>
      </c>
      <c r="I34" s="224"/>
      <c r="J34" s="224"/>
      <c r="K34" s="224"/>
      <c r="L34" s="224"/>
      <c r="M34" s="224"/>
      <c r="N34" s="224"/>
      <c r="O34" s="224"/>
      <c r="P34" s="224"/>
      <c r="Q34" s="224"/>
    </row>
    <row r="35" spans="1:17" ht="14.5" customHeight="1" x14ac:dyDescent="0.75">
      <c r="A35" s="653"/>
      <c r="B35" s="656"/>
      <c r="C35" s="658"/>
      <c r="D35" s="526" t="s">
        <v>84</v>
      </c>
      <c r="E35" s="46" t="s">
        <v>171</v>
      </c>
      <c r="F35" s="46" t="s">
        <v>178</v>
      </c>
      <c r="G35" s="46" t="s">
        <v>174</v>
      </c>
      <c r="H35" s="285" t="s">
        <v>176</v>
      </c>
      <c r="I35" s="224"/>
      <c r="J35" s="224"/>
      <c r="K35" s="224"/>
      <c r="L35" s="224"/>
      <c r="M35" s="224"/>
      <c r="N35" s="224"/>
      <c r="O35" s="224"/>
      <c r="P35" s="224"/>
      <c r="Q35" s="224"/>
    </row>
    <row r="36" spans="1:17" ht="16.5" customHeight="1" x14ac:dyDescent="0.75">
      <c r="A36" s="653"/>
      <c r="B36" s="656"/>
      <c r="C36" s="658" t="s">
        <v>142</v>
      </c>
      <c r="D36" s="526" t="s">
        <v>143</v>
      </c>
      <c r="E36" s="46" t="s">
        <v>171</v>
      </c>
      <c r="F36" s="46" t="s">
        <v>178</v>
      </c>
      <c r="G36" s="46" t="s">
        <v>175</v>
      </c>
      <c r="H36" s="285" t="s">
        <v>170</v>
      </c>
      <c r="I36" s="224"/>
      <c r="J36" s="224"/>
      <c r="K36" s="224"/>
      <c r="L36" s="224"/>
      <c r="M36" s="224"/>
      <c r="N36" s="224"/>
      <c r="O36" s="224"/>
      <c r="P36" s="224"/>
      <c r="Q36" s="224"/>
    </row>
    <row r="37" spans="1:17" ht="27" customHeight="1" x14ac:dyDescent="0.75">
      <c r="A37" s="653"/>
      <c r="B37" s="656"/>
      <c r="C37" s="658"/>
      <c r="D37" s="526" t="s">
        <v>79</v>
      </c>
      <c r="E37" s="46" t="s">
        <v>171</v>
      </c>
      <c r="F37" s="46" t="s">
        <v>178</v>
      </c>
      <c r="G37" s="46" t="s">
        <v>175</v>
      </c>
      <c r="H37" s="285" t="s">
        <v>173</v>
      </c>
      <c r="I37" s="224"/>
      <c r="J37" s="224"/>
      <c r="K37" s="224"/>
      <c r="L37" s="224"/>
      <c r="M37" s="224"/>
      <c r="N37" s="224"/>
      <c r="O37" s="224"/>
      <c r="P37" s="224"/>
      <c r="Q37" s="224"/>
    </row>
    <row r="38" spans="1:17" ht="22" customHeight="1" x14ac:dyDescent="0.75">
      <c r="A38" s="653"/>
      <c r="B38" s="656"/>
      <c r="C38" s="658"/>
      <c r="D38" s="526" t="s">
        <v>144</v>
      </c>
      <c r="E38" s="46" t="s">
        <v>171</v>
      </c>
      <c r="F38" s="46" t="s">
        <v>178</v>
      </c>
      <c r="G38" s="46" t="s">
        <v>175</v>
      </c>
      <c r="H38" s="285" t="s">
        <v>174</v>
      </c>
      <c r="I38" s="224"/>
      <c r="J38" s="224"/>
      <c r="K38" s="224"/>
      <c r="L38" s="224"/>
      <c r="M38" s="224"/>
      <c r="N38" s="224"/>
      <c r="O38" s="224"/>
      <c r="P38" s="224"/>
      <c r="Q38" s="224"/>
    </row>
    <row r="39" spans="1:17" ht="25.5" customHeight="1" x14ac:dyDescent="0.75">
      <c r="A39" s="653"/>
      <c r="B39" s="656"/>
      <c r="C39" s="618" t="s">
        <v>145</v>
      </c>
      <c r="D39" s="527" t="s">
        <v>162</v>
      </c>
      <c r="E39" s="46" t="s">
        <v>171</v>
      </c>
      <c r="F39" s="46" t="s">
        <v>178</v>
      </c>
      <c r="G39" s="46" t="s">
        <v>176</v>
      </c>
      <c r="H39" s="285" t="s">
        <v>170</v>
      </c>
      <c r="I39" s="224"/>
      <c r="J39" s="224"/>
      <c r="K39" s="224"/>
      <c r="L39" s="224"/>
      <c r="M39" s="224"/>
      <c r="N39" s="224"/>
      <c r="O39" s="224"/>
      <c r="P39" s="224"/>
      <c r="Q39" s="224"/>
    </row>
    <row r="40" spans="1:17" ht="18" customHeight="1" x14ac:dyDescent="0.75">
      <c r="A40" s="653"/>
      <c r="B40" s="656"/>
      <c r="C40" s="618"/>
      <c r="D40" s="527" t="s">
        <v>85</v>
      </c>
      <c r="E40" s="46" t="s">
        <v>171</v>
      </c>
      <c r="F40" s="46" t="s">
        <v>178</v>
      </c>
      <c r="G40" s="46" t="s">
        <v>176</v>
      </c>
      <c r="H40" s="285" t="s">
        <v>173</v>
      </c>
      <c r="I40" s="224"/>
      <c r="J40" s="224"/>
      <c r="K40" s="224"/>
      <c r="L40" s="224"/>
      <c r="M40" s="224"/>
      <c r="N40" s="224"/>
      <c r="O40" s="224"/>
      <c r="P40" s="224"/>
      <c r="Q40" s="224"/>
    </row>
    <row r="41" spans="1:17" ht="27.5" customHeight="1" x14ac:dyDescent="0.75">
      <c r="A41" s="653"/>
      <c r="B41" s="656"/>
      <c r="C41" s="618"/>
      <c r="D41" s="527" t="s">
        <v>86</v>
      </c>
      <c r="E41" s="46" t="s">
        <v>171</v>
      </c>
      <c r="F41" s="46" t="s">
        <v>178</v>
      </c>
      <c r="G41" s="46" t="s">
        <v>176</v>
      </c>
      <c r="H41" s="285" t="s">
        <v>174</v>
      </c>
      <c r="I41" s="224"/>
      <c r="J41" s="224"/>
      <c r="K41" s="224"/>
      <c r="L41" s="224"/>
      <c r="M41" s="224"/>
      <c r="N41" s="224"/>
      <c r="O41" s="224"/>
      <c r="P41" s="224"/>
      <c r="Q41" s="224"/>
    </row>
    <row r="42" spans="1:17" ht="27" customHeight="1" x14ac:dyDescent="0.75">
      <c r="A42" s="653"/>
      <c r="B42" s="656"/>
      <c r="C42" s="618"/>
      <c r="D42" s="527" t="s">
        <v>95</v>
      </c>
      <c r="E42" s="46" t="s">
        <v>171</v>
      </c>
      <c r="F42" s="46" t="s">
        <v>178</v>
      </c>
      <c r="G42" s="46" t="s">
        <v>176</v>
      </c>
      <c r="H42" s="285" t="s">
        <v>175</v>
      </c>
      <c r="I42" s="224"/>
      <c r="J42" s="224"/>
      <c r="K42" s="224"/>
      <c r="L42" s="224"/>
      <c r="M42" s="224"/>
      <c r="N42" s="224"/>
      <c r="O42" s="224"/>
      <c r="P42" s="224"/>
      <c r="Q42" s="224"/>
    </row>
    <row r="43" spans="1:17" ht="30" customHeight="1" x14ac:dyDescent="0.75">
      <c r="A43" s="653"/>
      <c r="B43" s="656"/>
      <c r="C43" s="618"/>
      <c r="D43" s="527" t="s">
        <v>94</v>
      </c>
      <c r="E43" s="46" t="s">
        <v>171</v>
      </c>
      <c r="F43" s="46" t="s">
        <v>178</v>
      </c>
      <c r="G43" s="46" t="s">
        <v>176</v>
      </c>
      <c r="H43" s="285" t="s">
        <v>176</v>
      </c>
      <c r="I43" s="224"/>
      <c r="J43" s="224"/>
      <c r="K43" s="224"/>
      <c r="L43" s="224"/>
      <c r="M43" s="224"/>
      <c r="N43" s="224"/>
      <c r="O43" s="224"/>
      <c r="P43" s="224"/>
      <c r="Q43" s="224"/>
    </row>
    <row r="44" spans="1:17" ht="35.15" customHeight="1" x14ac:dyDescent="0.75">
      <c r="A44" s="653"/>
      <c r="B44" s="656"/>
      <c r="C44" s="618"/>
      <c r="D44" s="527" t="s">
        <v>343</v>
      </c>
      <c r="E44" s="46" t="s">
        <v>171</v>
      </c>
      <c r="F44" s="46" t="s">
        <v>178</v>
      </c>
      <c r="G44" s="46" t="s">
        <v>176</v>
      </c>
      <c r="H44" s="285" t="s">
        <v>177</v>
      </c>
      <c r="I44" s="224"/>
      <c r="J44" s="224"/>
      <c r="K44" s="224"/>
      <c r="L44" s="224"/>
      <c r="M44" s="224"/>
      <c r="N44" s="224"/>
      <c r="O44" s="224"/>
      <c r="P44" s="224"/>
      <c r="Q44" s="224"/>
    </row>
    <row r="45" spans="1:17" ht="18.5" customHeight="1" x14ac:dyDescent="0.75">
      <c r="A45" s="653"/>
      <c r="B45" s="656"/>
      <c r="C45" s="658" t="s">
        <v>146</v>
      </c>
      <c r="D45" s="527" t="s">
        <v>77</v>
      </c>
      <c r="E45" s="46" t="s">
        <v>171</v>
      </c>
      <c r="F45" s="46" t="s">
        <v>178</v>
      </c>
      <c r="G45" s="46" t="s">
        <v>177</v>
      </c>
      <c r="H45" s="285" t="s">
        <v>170</v>
      </c>
      <c r="I45" s="224"/>
      <c r="J45" s="224"/>
      <c r="K45" s="224"/>
      <c r="L45" s="224"/>
      <c r="M45" s="224"/>
      <c r="N45" s="224"/>
      <c r="O45" s="224"/>
      <c r="P45" s="224"/>
      <c r="Q45" s="224"/>
    </row>
    <row r="46" spans="1:17" ht="16.5" customHeight="1" x14ac:dyDescent="0.75">
      <c r="A46" s="653"/>
      <c r="B46" s="656"/>
      <c r="C46" s="658"/>
      <c r="D46" s="527" t="s">
        <v>78</v>
      </c>
      <c r="E46" s="46" t="s">
        <v>171</v>
      </c>
      <c r="F46" s="46" t="s">
        <v>178</v>
      </c>
      <c r="G46" s="46" t="s">
        <v>177</v>
      </c>
      <c r="H46" s="285" t="s">
        <v>173</v>
      </c>
      <c r="I46" s="224"/>
      <c r="J46" s="224"/>
      <c r="K46" s="224"/>
      <c r="L46" s="224"/>
      <c r="M46" s="224"/>
      <c r="N46" s="224"/>
      <c r="O46" s="224"/>
      <c r="P46" s="224"/>
      <c r="Q46" s="224"/>
    </row>
    <row r="47" spans="1:17" ht="18.5" customHeight="1" x14ac:dyDescent="0.75">
      <c r="A47" s="653"/>
      <c r="B47" s="656"/>
      <c r="C47" s="618" t="s">
        <v>147</v>
      </c>
      <c r="D47" s="527" t="s">
        <v>68</v>
      </c>
      <c r="E47" s="46" t="s">
        <v>171</v>
      </c>
      <c r="F47" s="46" t="s">
        <v>178</v>
      </c>
      <c r="G47" s="46" t="s">
        <v>181</v>
      </c>
      <c r="H47" s="285" t="s">
        <v>170</v>
      </c>
      <c r="I47" s="224"/>
      <c r="J47" s="224"/>
      <c r="K47" s="224"/>
      <c r="L47" s="224"/>
      <c r="M47" s="224"/>
      <c r="N47" s="224"/>
      <c r="O47" s="224"/>
      <c r="P47" s="224"/>
      <c r="Q47" s="224"/>
    </row>
    <row r="48" spans="1:17" ht="20" customHeight="1" x14ac:dyDescent="0.75">
      <c r="A48" s="653"/>
      <c r="B48" s="656"/>
      <c r="C48" s="618"/>
      <c r="D48" s="527" t="s">
        <v>69</v>
      </c>
      <c r="E48" s="46" t="s">
        <v>171</v>
      </c>
      <c r="F48" s="46" t="s">
        <v>178</v>
      </c>
      <c r="G48" s="46" t="s">
        <v>181</v>
      </c>
      <c r="H48" s="285" t="s">
        <v>173</v>
      </c>
      <c r="I48" s="224"/>
      <c r="J48" s="224"/>
      <c r="K48" s="224"/>
      <c r="L48" s="224"/>
      <c r="M48" s="224"/>
      <c r="N48" s="224"/>
      <c r="O48" s="224"/>
      <c r="P48" s="224"/>
      <c r="Q48" s="224"/>
    </row>
    <row r="49" spans="1:17" ht="19.5" customHeight="1" x14ac:dyDescent="0.75">
      <c r="A49" s="653"/>
      <c r="B49" s="656"/>
      <c r="C49" s="618"/>
      <c r="D49" s="527" t="s">
        <v>70</v>
      </c>
      <c r="E49" s="46" t="s">
        <v>171</v>
      </c>
      <c r="F49" s="46" t="s">
        <v>178</v>
      </c>
      <c r="G49" s="46" t="s">
        <v>181</v>
      </c>
      <c r="H49" s="285" t="s">
        <v>174</v>
      </c>
      <c r="I49" s="224"/>
      <c r="J49" s="224"/>
      <c r="K49" s="224"/>
      <c r="L49" s="224"/>
      <c r="M49" s="224"/>
      <c r="N49" s="224"/>
      <c r="O49" s="224"/>
      <c r="P49" s="224"/>
      <c r="Q49" s="224"/>
    </row>
    <row r="50" spans="1:17" ht="18.5" customHeight="1" x14ac:dyDescent="0.75">
      <c r="A50" s="653"/>
      <c r="B50" s="656"/>
      <c r="C50" s="618"/>
      <c r="D50" s="527" t="s">
        <v>71</v>
      </c>
      <c r="E50" s="46" t="s">
        <v>171</v>
      </c>
      <c r="F50" s="46" t="s">
        <v>178</v>
      </c>
      <c r="G50" s="46" t="s">
        <v>181</v>
      </c>
      <c r="H50" s="285" t="s">
        <v>175</v>
      </c>
      <c r="I50" s="224"/>
      <c r="J50" s="224"/>
      <c r="K50" s="224"/>
      <c r="L50" s="224"/>
      <c r="M50" s="224"/>
      <c r="N50" s="224"/>
      <c r="O50" s="224"/>
      <c r="P50" s="224"/>
      <c r="Q50" s="224"/>
    </row>
    <row r="51" spans="1:17" ht="21.5" customHeight="1" x14ac:dyDescent="0.75">
      <c r="A51" s="653"/>
      <c r="B51" s="656"/>
      <c r="C51" s="618"/>
      <c r="D51" s="527" t="s">
        <v>72</v>
      </c>
      <c r="E51" s="46" t="s">
        <v>171</v>
      </c>
      <c r="F51" s="46" t="s">
        <v>178</v>
      </c>
      <c r="G51" s="46" t="s">
        <v>181</v>
      </c>
      <c r="H51" s="285" t="s">
        <v>176</v>
      </c>
      <c r="I51" s="224"/>
      <c r="J51" s="224"/>
      <c r="K51" s="224"/>
      <c r="L51" s="224"/>
      <c r="M51" s="224"/>
      <c r="N51" s="224"/>
      <c r="O51" s="224"/>
      <c r="P51" s="224"/>
      <c r="Q51" s="224"/>
    </row>
    <row r="52" spans="1:17" ht="27" customHeight="1" x14ac:dyDescent="0.75">
      <c r="A52" s="653"/>
      <c r="B52" s="616" t="s">
        <v>57</v>
      </c>
      <c r="C52" s="618" t="s">
        <v>148</v>
      </c>
      <c r="D52" s="527" t="s">
        <v>163</v>
      </c>
      <c r="E52" s="46" t="s">
        <v>171</v>
      </c>
      <c r="F52" s="46" t="s">
        <v>179</v>
      </c>
      <c r="G52" s="46" t="s">
        <v>170</v>
      </c>
      <c r="H52" s="285" t="s">
        <v>170</v>
      </c>
      <c r="I52" s="224"/>
      <c r="J52" s="224"/>
      <c r="K52" s="224"/>
      <c r="L52" s="224"/>
      <c r="M52" s="224"/>
      <c r="N52" s="224"/>
      <c r="O52" s="224"/>
      <c r="P52" s="224"/>
      <c r="Q52" s="224"/>
    </row>
    <row r="53" spans="1:17" ht="23" customHeight="1" x14ac:dyDescent="0.75">
      <c r="A53" s="653"/>
      <c r="B53" s="659"/>
      <c r="C53" s="618"/>
      <c r="D53" s="527" t="s">
        <v>87</v>
      </c>
      <c r="E53" s="46" t="s">
        <v>171</v>
      </c>
      <c r="F53" s="46" t="s">
        <v>179</v>
      </c>
      <c r="G53" s="46" t="s">
        <v>170</v>
      </c>
      <c r="H53" s="285" t="s">
        <v>173</v>
      </c>
      <c r="I53" s="224"/>
      <c r="J53" s="224"/>
      <c r="K53" s="224"/>
      <c r="L53" s="224"/>
      <c r="M53" s="224"/>
      <c r="N53" s="224"/>
      <c r="O53" s="224"/>
      <c r="P53" s="224"/>
      <c r="Q53" s="224"/>
    </row>
    <row r="54" spans="1:17" ht="17" customHeight="1" x14ac:dyDescent="0.75">
      <c r="A54" s="653"/>
      <c r="B54" s="659"/>
      <c r="C54" s="618"/>
      <c r="D54" s="527" t="s">
        <v>88</v>
      </c>
      <c r="E54" s="46" t="s">
        <v>171</v>
      </c>
      <c r="F54" s="46" t="s">
        <v>179</v>
      </c>
      <c r="G54" s="46" t="s">
        <v>170</v>
      </c>
      <c r="H54" s="285" t="s">
        <v>174</v>
      </c>
      <c r="I54" s="224"/>
      <c r="J54" s="224"/>
      <c r="K54" s="224"/>
      <c r="L54" s="224"/>
      <c r="M54" s="224"/>
      <c r="N54" s="224"/>
      <c r="O54" s="224"/>
      <c r="P54" s="224"/>
      <c r="Q54" s="224"/>
    </row>
    <row r="55" spans="1:17" ht="17" customHeight="1" x14ac:dyDescent="0.75">
      <c r="A55" s="653"/>
      <c r="B55" s="659"/>
      <c r="C55" s="618"/>
      <c r="D55" s="527" t="s">
        <v>89</v>
      </c>
      <c r="E55" s="46" t="s">
        <v>171</v>
      </c>
      <c r="F55" s="46" t="s">
        <v>179</v>
      </c>
      <c r="G55" s="46" t="s">
        <v>170</v>
      </c>
      <c r="H55" s="285" t="s">
        <v>175</v>
      </c>
      <c r="I55" s="224"/>
      <c r="J55" s="224"/>
      <c r="K55" s="224"/>
      <c r="L55" s="224"/>
      <c r="M55" s="224"/>
      <c r="N55" s="224"/>
      <c r="O55" s="224"/>
      <c r="P55" s="224"/>
      <c r="Q55" s="224"/>
    </row>
    <row r="56" spans="1:17" ht="47.25" customHeight="1" x14ac:dyDescent="0.75">
      <c r="A56" s="653"/>
      <c r="B56" s="659"/>
      <c r="C56" s="618" t="s">
        <v>149</v>
      </c>
      <c r="D56" s="527" t="s">
        <v>164</v>
      </c>
      <c r="E56" s="46" t="s">
        <v>171</v>
      </c>
      <c r="F56" s="46" t="s">
        <v>179</v>
      </c>
      <c r="G56" s="46" t="s">
        <v>173</v>
      </c>
      <c r="H56" s="285" t="s">
        <v>170</v>
      </c>
      <c r="I56" s="224"/>
      <c r="J56" s="224"/>
      <c r="K56" s="224"/>
      <c r="L56" s="224"/>
      <c r="M56" s="224"/>
      <c r="N56" s="224"/>
      <c r="O56" s="224"/>
      <c r="P56" s="224"/>
      <c r="Q56" s="224"/>
    </row>
    <row r="57" spans="1:17" ht="26" customHeight="1" x14ac:dyDescent="0.75">
      <c r="A57" s="653"/>
      <c r="B57" s="659"/>
      <c r="C57" s="618"/>
      <c r="D57" s="527" t="s">
        <v>150</v>
      </c>
      <c r="E57" s="46" t="s">
        <v>171</v>
      </c>
      <c r="F57" s="46" t="s">
        <v>179</v>
      </c>
      <c r="G57" s="46" t="s">
        <v>173</v>
      </c>
      <c r="H57" s="285" t="s">
        <v>173</v>
      </c>
      <c r="I57" s="224"/>
      <c r="J57" s="224"/>
      <c r="K57" s="224"/>
      <c r="L57" s="224"/>
      <c r="M57" s="224"/>
      <c r="N57" s="224"/>
      <c r="O57" s="224"/>
      <c r="P57" s="224"/>
      <c r="Q57" s="224"/>
    </row>
    <row r="58" spans="1:17" ht="23" customHeight="1" x14ac:dyDescent="0.75">
      <c r="A58" s="653"/>
      <c r="B58" s="659"/>
      <c r="C58" s="618" t="s">
        <v>151</v>
      </c>
      <c r="D58" s="527" t="s">
        <v>165</v>
      </c>
      <c r="E58" s="46" t="s">
        <v>171</v>
      </c>
      <c r="F58" s="46" t="s">
        <v>179</v>
      </c>
      <c r="G58" s="46" t="s">
        <v>174</v>
      </c>
      <c r="H58" s="285" t="s">
        <v>170</v>
      </c>
      <c r="I58" s="224"/>
      <c r="J58" s="224"/>
      <c r="K58" s="224"/>
      <c r="L58" s="224"/>
      <c r="M58" s="224"/>
      <c r="N58" s="224"/>
      <c r="O58" s="224"/>
      <c r="P58" s="224"/>
      <c r="Q58" s="224"/>
    </row>
    <row r="59" spans="1:17" ht="17" customHeight="1" x14ac:dyDescent="0.75">
      <c r="A59" s="653"/>
      <c r="B59" s="660"/>
      <c r="C59" s="618"/>
      <c r="D59" s="527" t="s">
        <v>166</v>
      </c>
      <c r="E59" s="46" t="s">
        <v>171</v>
      </c>
      <c r="F59" s="46" t="s">
        <v>179</v>
      </c>
      <c r="G59" s="46" t="s">
        <v>174</v>
      </c>
      <c r="H59" s="285" t="s">
        <v>173</v>
      </c>
      <c r="I59" s="224"/>
      <c r="J59" s="224"/>
      <c r="K59" s="224"/>
      <c r="L59" s="224"/>
      <c r="M59" s="224"/>
      <c r="N59" s="224"/>
      <c r="O59" s="224"/>
      <c r="P59" s="224"/>
      <c r="Q59" s="224"/>
    </row>
    <row r="60" spans="1:17" ht="26.5" customHeight="1" x14ac:dyDescent="0.75">
      <c r="A60" s="653"/>
      <c r="B60" s="616" t="s">
        <v>58</v>
      </c>
      <c r="C60" s="618" t="s">
        <v>152</v>
      </c>
      <c r="D60" s="527" t="s">
        <v>167</v>
      </c>
      <c r="E60" s="46" t="s">
        <v>171</v>
      </c>
      <c r="F60" s="46" t="s">
        <v>180</v>
      </c>
      <c r="G60" s="46" t="s">
        <v>170</v>
      </c>
      <c r="H60" s="285" t="s">
        <v>170</v>
      </c>
      <c r="I60" s="224"/>
      <c r="J60" s="224"/>
      <c r="K60" s="224"/>
      <c r="L60" s="224"/>
      <c r="M60" s="224"/>
      <c r="N60" s="224"/>
      <c r="O60" s="224"/>
      <c r="P60" s="224"/>
      <c r="Q60" s="224"/>
    </row>
    <row r="61" spans="1:17" ht="35.15" customHeight="1" thickBot="1" x14ac:dyDescent="0.9">
      <c r="A61" s="654"/>
      <c r="B61" s="617"/>
      <c r="C61" s="618"/>
      <c r="D61" s="527" t="s">
        <v>168</v>
      </c>
      <c r="E61" s="46" t="s">
        <v>171</v>
      </c>
      <c r="F61" s="46" t="s">
        <v>180</v>
      </c>
      <c r="G61" s="46" t="s">
        <v>170</v>
      </c>
      <c r="H61" s="285" t="s">
        <v>173</v>
      </c>
      <c r="I61" s="224"/>
      <c r="J61" s="224"/>
      <c r="K61" s="224"/>
      <c r="L61" s="224"/>
      <c r="M61" s="224"/>
      <c r="N61" s="224"/>
      <c r="O61" s="224"/>
      <c r="P61" s="224"/>
      <c r="Q61" s="224"/>
    </row>
    <row r="62" spans="1:17" ht="22.5" customHeight="1" x14ac:dyDescent="0.75">
      <c r="A62" s="646" t="s">
        <v>184</v>
      </c>
      <c r="B62" s="710" t="s">
        <v>90</v>
      </c>
      <c r="C62" s="615" t="s">
        <v>153</v>
      </c>
      <c r="D62" s="524" t="s">
        <v>357</v>
      </c>
      <c r="E62" s="51" t="s">
        <v>185</v>
      </c>
      <c r="F62" s="51" t="s">
        <v>172</v>
      </c>
      <c r="G62" s="51" t="s">
        <v>170</v>
      </c>
      <c r="H62" s="291" t="s">
        <v>170</v>
      </c>
      <c r="I62" s="224"/>
      <c r="J62" s="224"/>
      <c r="K62" s="224"/>
      <c r="L62" s="224"/>
      <c r="M62" s="224"/>
      <c r="N62" s="224"/>
      <c r="O62" s="224"/>
      <c r="P62" s="224"/>
      <c r="Q62" s="224"/>
    </row>
    <row r="63" spans="1:17" ht="14.5" customHeight="1" x14ac:dyDescent="0.75">
      <c r="A63" s="647"/>
      <c r="B63" s="650"/>
      <c r="C63" s="615"/>
      <c r="D63" s="524" t="s">
        <v>92</v>
      </c>
      <c r="E63" s="51" t="s">
        <v>185</v>
      </c>
      <c r="F63" s="51" t="s">
        <v>172</v>
      </c>
      <c r="G63" s="51" t="s">
        <v>170</v>
      </c>
      <c r="H63" s="291" t="s">
        <v>173</v>
      </c>
      <c r="I63" s="224"/>
      <c r="J63" s="224"/>
      <c r="K63" s="224"/>
      <c r="L63" s="224"/>
      <c r="M63" s="224"/>
      <c r="N63" s="224"/>
      <c r="O63" s="224"/>
      <c r="P63" s="224"/>
      <c r="Q63" s="224"/>
    </row>
    <row r="64" spans="1:17" ht="18.5" customHeight="1" x14ac:dyDescent="0.75">
      <c r="A64" s="647"/>
      <c r="B64" s="650"/>
      <c r="C64" s="615"/>
      <c r="D64" s="524" t="s">
        <v>93</v>
      </c>
      <c r="E64" s="51" t="s">
        <v>185</v>
      </c>
      <c r="F64" s="51" t="s">
        <v>172</v>
      </c>
      <c r="G64" s="51" t="s">
        <v>170</v>
      </c>
      <c r="H64" s="291" t="s">
        <v>174</v>
      </c>
      <c r="I64" s="224"/>
      <c r="J64" s="224"/>
      <c r="K64" s="224"/>
      <c r="L64" s="224"/>
      <c r="M64" s="224"/>
      <c r="N64" s="224"/>
      <c r="O64" s="224"/>
      <c r="P64" s="224"/>
      <c r="Q64" s="224"/>
    </row>
    <row r="65" spans="1:17" ht="17.5" customHeight="1" x14ac:dyDescent="0.75">
      <c r="A65" s="647"/>
      <c r="B65" s="711"/>
      <c r="C65" s="615"/>
      <c r="D65" s="524" t="s">
        <v>348</v>
      </c>
      <c r="E65" s="51" t="s">
        <v>185</v>
      </c>
      <c r="F65" s="51" t="s">
        <v>172</v>
      </c>
      <c r="G65" s="51" t="s">
        <v>170</v>
      </c>
      <c r="H65" s="291" t="s">
        <v>175</v>
      </c>
      <c r="I65" s="224"/>
      <c r="J65" s="224"/>
      <c r="K65" s="224"/>
      <c r="L65" s="224"/>
      <c r="M65" s="224"/>
      <c r="N65" s="224"/>
      <c r="O65" s="224"/>
      <c r="P65" s="224"/>
      <c r="Q65" s="224"/>
    </row>
    <row r="66" spans="1:17" ht="15.5" customHeight="1" x14ac:dyDescent="0.75">
      <c r="A66" s="647"/>
      <c r="B66" s="649" t="s">
        <v>91</v>
      </c>
      <c r="C66" s="662" t="s">
        <v>347</v>
      </c>
      <c r="D66" s="524" t="s">
        <v>349</v>
      </c>
      <c r="E66" s="51" t="s">
        <v>185</v>
      </c>
      <c r="F66" s="51" t="s">
        <v>178</v>
      </c>
      <c r="G66" s="51" t="s">
        <v>170</v>
      </c>
      <c r="H66" s="291" t="s">
        <v>170</v>
      </c>
      <c r="I66" s="224"/>
      <c r="J66" s="224"/>
      <c r="K66" s="224"/>
      <c r="L66" s="224"/>
      <c r="M66" s="224"/>
      <c r="N66" s="224"/>
      <c r="O66" s="224"/>
      <c r="P66" s="224"/>
      <c r="Q66" s="224"/>
    </row>
    <row r="67" spans="1:17" ht="18.5" customHeight="1" x14ac:dyDescent="0.75">
      <c r="A67" s="647"/>
      <c r="B67" s="650"/>
      <c r="C67" s="663"/>
      <c r="D67" s="524" t="s">
        <v>350</v>
      </c>
      <c r="E67" s="51" t="s">
        <v>185</v>
      </c>
      <c r="F67" s="51" t="s">
        <v>178</v>
      </c>
      <c r="G67" s="51" t="s">
        <v>170</v>
      </c>
      <c r="H67" s="291" t="s">
        <v>173</v>
      </c>
      <c r="I67" s="224"/>
      <c r="J67" s="224"/>
      <c r="K67" s="224"/>
      <c r="L67" s="224"/>
      <c r="M67" s="224"/>
      <c r="N67" s="224"/>
      <c r="O67" s="224"/>
      <c r="P67" s="224"/>
      <c r="Q67" s="224"/>
    </row>
    <row r="68" spans="1:17" ht="17" customHeight="1" x14ac:dyDescent="0.75">
      <c r="A68" s="647"/>
      <c r="B68" s="650"/>
      <c r="C68" s="664"/>
      <c r="D68" s="575" t="s">
        <v>351</v>
      </c>
      <c r="E68" s="51" t="s">
        <v>185</v>
      </c>
      <c r="F68" s="51" t="s">
        <v>178</v>
      </c>
      <c r="G68" s="51" t="s">
        <v>170</v>
      </c>
      <c r="H68" s="291" t="s">
        <v>174</v>
      </c>
      <c r="I68" s="224"/>
      <c r="J68" s="224"/>
      <c r="K68" s="224"/>
      <c r="L68" s="224"/>
      <c r="M68" s="224"/>
      <c r="N68" s="224"/>
      <c r="O68" s="224"/>
      <c r="P68" s="224"/>
      <c r="Q68" s="224"/>
    </row>
    <row r="69" spans="1:17" ht="18" customHeight="1" x14ac:dyDescent="0.75">
      <c r="A69" s="647"/>
      <c r="B69" s="650"/>
      <c r="C69" s="615" t="s">
        <v>344</v>
      </c>
      <c r="D69" s="524" t="s">
        <v>345</v>
      </c>
      <c r="E69" s="51" t="s">
        <v>185</v>
      </c>
      <c r="F69" s="51" t="s">
        <v>178</v>
      </c>
      <c r="G69" s="51" t="s">
        <v>177</v>
      </c>
      <c r="H69" s="291" t="s">
        <v>170</v>
      </c>
      <c r="I69" s="224"/>
      <c r="J69" s="224"/>
      <c r="K69" s="224"/>
      <c r="L69" s="224"/>
      <c r="M69" s="224"/>
      <c r="N69" s="224"/>
      <c r="O69" s="224"/>
      <c r="P69" s="224"/>
      <c r="Q69" s="224"/>
    </row>
    <row r="70" spans="1:17" ht="18.5" customHeight="1" x14ac:dyDescent="0.75">
      <c r="A70" s="647"/>
      <c r="B70" s="650"/>
      <c r="C70" s="615"/>
      <c r="D70" s="524" t="s">
        <v>352</v>
      </c>
      <c r="E70" s="51" t="s">
        <v>185</v>
      </c>
      <c r="F70" s="51" t="s">
        <v>178</v>
      </c>
      <c r="G70" s="51" t="s">
        <v>177</v>
      </c>
      <c r="H70" s="291" t="s">
        <v>173</v>
      </c>
      <c r="I70" s="224"/>
      <c r="J70" s="224"/>
      <c r="K70" s="224"/>
      <c r="L70" s="224"/>
      <c r="M70" s="224"/>
      <c r="N70" s="224"/>
      <c r="O70" s="224"/>
      <c r="P70" s="224"/>
      <c r="Q70" s="224"/>
    </row>
    <row r="71" spans="1:17" ht="17.5" customHeight="1" thickBot="1" x14ac:dyDescent="0.9">
      <c r="A71" s="648"/>
      <c r="B71" s="651"/>
      <c r="C71" s="615"/>
      <c r="D71" s="524" t="s">
        <v>346</v>
      </c>
      <c r="E71" s="51" t="s">
        <v>185</v>
      </c>
      <c r="F71" s="51" t="s">
        <v>178</v>
      </c>
      <c r="G71" s="51" t="s">
        <v>177</v>
      </c>
      <c r="H71" s="291" t="s">
        <v>174</v>
      </c>
      <c r="I71" s="224"/>
      <c r="J71" s="224"/>
      <c r="K71" s="224"/>
      <c r="L71" s="224"/>
      <c r="M71" s="224"/>
      <c r="N71" s="224"/>
      <c r="O71" s="224"/>
      <c r="P71" s="224"/>
      <c r="Q71" s="224"/>
    </row>
    <row r="72" spans="1:17" ht="19" customHeight="1" x14ac:dyDescent="0.75">
      <c r="A72" s="686" t="s">
        <v>188</v>
      </c>
      <c r="B72" s="665" t="s">
        <v>154</v>
      </c>
      <c r="C72" s="598" t="s">
        <v>155</v>
      </c>
      <c r="D72" s="529" t="s">
        <v>199</v>
      </c>
      <c r="E72" s="90" t="s">
        <v>187</v>
      </c>
      <c r="F72" s="90" t="s">
        <v>172</v>
      </c>
      <c r="G72" s="90" t="s">
        <v>170</v>
      </c>
      <c r="H72" s="297" t="s">
        <v>170</v>
      </c>
      <c r="I72" s="224"/>
      <c r="J72" s="224"/>
      <c r="K72" s="224"/>
      <c r="L72" s="224"/>
      <c r="M72" s="224"/>
      <c r="N72" s="224"/>
      <c r="O72" s="224"/>
      <c r="P72" s="224"/>
      <c r="Q72" s="224"/>
    </row>
    <row r="73" spans="1:17" ht="16" customHeight="1" x14ac:dyDescent="0.75">
      <c r="A73" s="687"/>
      <c r="B73" s="600"/>
      <c r="C73" s="598"/>
      <c r="D73" s="529" t="s">
        <v>200</v>
      </c>
      <c r="E73" s="90" t="s">
        <v>187</v>
      </c>
      <c r="F73" s="90" t="s">
        <v>172</v>
      </c>
      <c r="G73" s="90" t="s">
        <v>170</v>
      </c>
      <c r="H73" s="297" t="s">
        <v>173</v>
      </c>
      <c r="I73" s="224"/>
      <c r="J73" s="224"/>
      <c r="K73" s="224"/>
      <c r="L73" s="224"/>
      <c r="M73" s="224"/>
      <c r="N73" s="224"/>
      <c r="O73" s="224"/>
      <c r="P73" s="224"/>
      <c r="Q73" s="224"/>
    </row>
    <row r="74" spans="1:17" ht="16" customHeight="1" x14ac:dyDescent="0.75">
      <c r="A74" s="687"/>
      <c r="B74" s="600"/>
      <c r="C74" s="598"/>
      <c r="D74" s="529" t="s">
        <v>201</v>
      </c>
      <c r="E74" s="90" t="s">
        <v>187</v>
      </c>
      <c r="F74" s="90" t="s">
        <v>172</v>
      </c>
      <c r="G74" s="90" t="s">
        <v>170</v>
      </c>
      <c r="H74" s="297" t="s">
        <v>174</v>
      </c>
      <c r="I74" s="224"/>
      <c r="J74" s="224"/>
      <c r="K74" s="224"/>
      <c r="L74" s="224"/>
      <c r="M74" s="224"/>
      <c r="N74" s="224"/>
      <c r="O74" s="224"/>
      <c r="P74" s="224"/>
      <c r="Q74" s="224"/>
    </row>
    <row r="75" spans="1:17" ht="17" customHeight="1" x14ac:dyDescent="0.75">
      <c r="A75" s="687"/>
      <c r="B75" s="600"/>
      <c r="C75" s="598"/>
      <c r="D75" s="529" t="s">
        <v>202</v>
      </c>
      <c r="E75" s="90" t="s">
        <v>187</v>
      </c>
      <c r="F75" s="90" t="s">
        <v>172</v>
      </c>
      <c r="G75" s="90" t="s">
        <v>170</v>
      </c>
      <c r="H75" s="297" t="s">
        <v>175</v>
      </c>
      <c r="I75" s="224"/>
      <c r="J75" s="224"/>
      <c r="K75" s="224"/>
      <c r="L75" s="224"/>
      <c r="M75" s="224"/>
      <c r="N75" s="224"/>
      <c r="O75" s="224"/>
      <c r="P75" s="224"/>
      <c r="Q75" s="224"/>
    </row>
    <row r="76" spans="1:17" ht="15" customHeight="1" x14ac:dyDescent="0.75">
      <c r="A76" s="687"/>
      <c r="B76" s="600"/>
      <c r="C76" s="598"/>
      <c r="D76" s="529" t="s">
        <v>203</v>
      </c>
      <c r="E76" s="90" t="s">
        <v>187</v>
      </c>
      <c r="F76" s="90" t="s">
        <v>172</v>
      </c>
      <c r="G76" s="90" t="s">
        <v>170</v>
      </c>
      <c r="H76" s="297" t="s">
        <v>176</v>
      </c>
      <c r="I76" s="224"/>
      <c r="J76" s="224"/>
      <c r="K76" s="224"/>
      <c r="L76" s="224"/>
      <c r="M76" s="224"/>
      <c r="N76" s="224"/>
      <c r="O76" s="224"/>
      <c r="P76" s="224"/>
      <c r="Q76" s="224"/>
    </row>
    <row r="77" spans="1:17" ht="15.5" customHeight="1" x14ac:dyDescent="0.75">
      <c r="A77" s="687"/>
      <c r="B77" s="600"/>
      <c r="C77" s="598" t="s">
        <v>156</v>
      </c>
      <c r="D77" s="529" t="s">
        <v>204</v>
      </c>
      <c r="E77" s="90" t="s">
        <v>187</v>
      </c>
      <c r="F77" s="90" t="s">
        <v>172</v>
      </c>
      <c r="G77" s="90" t="s">
        <v>173</v>
      </c>
      <c r="H77" s="297" t="s">
        <v>170</v>
      </c>
      <c r="I77" s="224"/>
      <c r="J77" s="224"/>
      <c r="K77" s="224"/>
      <c r="L77" s="224"/>
      <c r="M77" s="224"/>
      <c r="N77" s="224"/>
      <c r="O77" s="224"/>
      <c r="P77" s="224"/>
      <c r="Q77" s="224"/>
    </row>
    <row r="78" spans="1:17" ht="15" customHeight="1" x14ac:dyDescent="0.75">
      <c r="A78" s="687"/>
      <c r="B78" s="600"/>
      <c r="C78" s="598"/>
      <c r="D78" s="529" t="s">
        <v>205</v>
      </c>
      <c r="E78" s="90" t="s">
        <v>187</v>
      </c>
      <c r="F78" s="90" t="s">
        <v>172</v>
      </c>
      <c r="G78" s="90" t="s">
        <v>173</v>
      </c>
      <c r="H78" s="297" t="s">
        <v>173</v>
      </c>
      <c r="I78" s="224"/>
      <c r="J78" s="224"/>
      <c r="K78" s="224"/>
      <c r="L78" s="224"/>
      <c r="M78" s="224"/>
      <c r="N78" s="224"/>
      <c r="O78" s="224"/>
      <c r="P78" s="224"/>
      <c r="Q78" s="224"/>
    </row>
    <row r="79" spans="1:17" ht="14.5" customHeight="1" x14ac:dyDescent="0.75">
      <c r="A79" s="687"/>
      <c r="B79" s="600"/>
      <c r="C79" s="598"/>
      <c r="D79" s="529" t="s">
        <v>206</v>
      </c>
      <c r="E79" s="90" t="s">
        <v>187</v>
      </c>
      <c r="F79" s="90" t="s">
        <v>172</v>
      </c>
      <c r="G79" s="90" t="s">
        <v>173</v>
      </c>
      <c r="H79" s="297" t="s">
        <v>174</v>
      </c>
      <c r="I79" s="224"/>
      <c r="J79" s="224"/>
      <c r="K79" s="224"/>
      <c r="L79" s="224"/>
      <c r="M79" s="224"/>
      <c r="N79" s="224"/>
      <c r="O79" s="224"/>
      <c r="P79" s="224"/>
      <c r="Q79" s="224"/>
    </row>
    <row r="80" spans="1:17" ht="14.5" customHeight="1" x14ac:dyDescent="0.75">
      <c r="A80" s="687"/>
      <c r="B80" s="600"/>
      <c r="C80" s="598"/>
      <c r="D80" s="529" t="s">
        <v>207</v>
      </c>
      <c r="E80" s="90" t="s">
        <v>187</v>
      </c>
      <c r="F80" s="90" t="s">
        <v>172</v>
      </c>
      <c r="G80" s="90" t="s">
        <v>173</v>
      </c>
      <c r="H80" s="297" t="s">
        <v>175</v>
      </c>
      <c r="I80" s="224"/>
      <c r="J80" s="224"/>
      <c r="K80" s="224"/>
      <c r="L80" s="224"/>
      <c r="M80" s="224"/>
      <c r="N80" s="224"/>
      <c r="O80" s="224"/>
      <c r="P80" s="224"/>
      <c r="Q80" s="224"/>
    </row>
    <row r="81" spans="1:17" ht="14" customHeight="1" x14ac:dyDescent="0.75">
      <c r="A81" s="687"/>
      <c r="B81" s="600"/>
      <c r="C81" s="598"/>
      <c r="D81" s="529" t="s">
        <v>208</v>
      </c>
      <c r="E81" s="90" t="s">
        <v>187</v>
      </c>
      <c r="F81" s="90" t="s">
        <v>172</v>
      </c>
      <c r="G81" s="90" t="s">
        <v>173</v>
      </c>
      <c r="H81" s="297" t="s">
        <v>176</v>
      </c>
      <c r="I81" s="224"/>
      <c r="J81" s="224"/>
      <c r="K81" s="224"/>
      <c r="L81" s="224"/>
      <c r="M81" s="224"/>
      <c r="N81" s="224"/>
      <c r="O81" s="224"/>
      <c r="P81" s="224"/>
      <c r="Q81" s="224"/>
    </row>
    <row r="82" spans="1:17" ht="15" customHeight="1" x14ac:dyDescent="0.75">
      <c r="A82" s="687"/>
      <c r="B82" s="600"/>
      <c r="C82" s="598" t="s">
        <v>157</v>
      </c>
      <c r="D82" s="529" t="s">
        <v>209</v>
      </c>
      <c r="E82" s="90" t="s">
        <v>187</v>
      </c>
      <c r="F82" s="90" t="s">
        <v>172</v>
      </c>
      <c r="G82" s="90" t="s">
        <v>176</v>
      </c>
      <c r="H82" s="297" t="s">
        <v>170</v>
      </c>
      <c r="I82" s="224"/>
      <c r="J82" s="224"/>
      <c r="K82" s="224"/>
      <c r="L82" s="224"/>
      <c r="M82" s="224"/>
      <c r="N82" s="224"/>
      <c r="O82" s="224"/>
      <c r="P82" s="224"/>
      <c r="Q82" s="224"/>
    </row>
    <row r="83" spans="1:17" ht="16.5" customHeight="1" x14ac:dyDescent="0.75">
      <c r="A83" s="687"/>
      <c r="B83" s="601"/>
      <c r="C83" s="598"/>
      <c r="D83" s="529" t="s">
        <v>210</v>
      </c>
      <c r="E83" s="90" t="s">
        <v>187</v>
      </c>
      <c r="F83" s="90" t="s">
        <v>172</v>
      </c>
      <c r="G83" s="90" t="s">
        <v>176</v>
      </c>
      <c r="H83" s="297" t="s">
        <v>173</v>
      </c>
      <c r="I83" s="224"/>
      <c r="J83" s="224"/>
      <c r="K83" s="224"/>
      <c r="L83" s="224"/>
      <c r="M83" s="224"/>
      <c r="N83" s="224"/>
      <c r="O83" s="224"/>
      <c r="P83" s="224"/>
      <c r="Q83" s="224"/>
    </row>
    <row r="84" spans="1:17" ht="12" customHeight="1" x14ac:dyDescent="0.75">
      <c r="A84" s="687"/>
      <c r="B84" s="599" t="s">
        <v>158</v>
      </c>
      <c r="C84" s="598" t="s">
        <v>159</v>
      </c>
      <c r="D84" s="529" t="s">
        <v>211</v>
      </c>
      <c r="E84" s="90" t="s">
        <v>187</v>
      </c>
      <c r="F84" s="90" t="s">
        <v>178</v>
      </c>
      <c r="G84" s="90" t="s">
        <v>170</v>
      </c>
      <c r="H84" s="297" t="s">
        <v>170</v>
      </c>
      <c r="I84" s="224"/>
      <c r="J84" s="224"/>
      <c r="K84" s="224"/>
      <c r="L84" s="224"/>
      <c r="M84" s="224"/>
      <c r="N84" s="224"/>
      <c r="O84" s="224"/>
      <c r="P84" s="224"/>
      <c r="Q84" s="224"/>
    </row>
    <row r="85" spans="1:17" ht="16.5" customHeight="1" x14ac:dyDescent="0.75">
      <c r="A85" s="687"/>
      <c r="B85" s="600"/>
      <c r="C85" s="598"/>
      <c r="D85" s="529" t="s">
        <v>212</v>
      </c>
      <c r="E85" s="90" t="s">
        <v>187</v>
      </c>
      <c r="F85" s="90" t="s">
        <v>178</v>
      </c>
      <c r="G85" s="90" t="s">
        <v>170</v>
      </c>
      <c r="H85" s="297" t="s">
        <v>173</v>
      </c>
      <c r="I85" s="224"/>
      <c r="J85" s="224"/>
      <c r="K85" s="224"/>
      <c r="L85" s="224"/>
      <c r="M85" s="224"/>
      <c r="N85" s="224"/>
      <c r="O85" s="224"/>
      <c r="P85" s="224"/>
      <c r="Q85" s="224"/>
    </row>
    <row r="86" spans="1:17" ht="18" customHeight="1" x14ac:dyDescent="0.75">
      <c r="A86" s="687"/>
      <c r="B86" s="599" t="s">
        <v>160</v>
      </c>
      <c r="C86" s="598" t="s">
        <v>213</v>
      </c>
      <c r="D86" s="529" t="s">
        <v>214</v>
      </c>
      <c r="E86" s="90" t="s">
        <v>187</v>
      </c>
      <c r="F86" s="90" t="s">
        <v>179</v>
      </c>
      <c r="G86" s="90" t="s">
        <v>170</v>
      </c>
      <c r="H86" s="297" t="s">
        <v>170</v>
      </c>
      <c r="I86" s="224"/>
      <c r="J86" s="224"/>
      <c r="K86" s="224"/>
      <c r="L86" s="224"/>
      <c r="M86" s="224"/>
      <c r="N86" s="224"/>
      <c r="O86" s="224"/>
      <c r="P86" s="224"/>
      <c r="Q86" s="224"/>
    </row>
    <row r="87" spans="1:17" ht="16.5" customHeight="1" x14ac:dyDescent="0.75">
      <c r="A87" s="687"/>
      <c r="B87" s="600"/>
      <c r="C87" s="598"/>
      <c r="D87" s="529" t="s">
        <v>215</v>
      </c>
      <c r="E87" s="90" t="s">
        <v>187</v>
      </c>
      <c r="F87" s="90" t="s">
        <v>179</v>
      </c>
      <c r="G87" s="90" t="s">
        <v>170</v>
      </c>
      <c r="H87" s="297" t="s">
        <v>173</v>
      </c>
      <c r="I87" s="224"/>
      <c r="J87" s="224"/>
      <c r="K87" s="224"/>
      <c r="L87" s="224"/>
      <c r="M87" s="224"/>
      <c r="N87" s="224"/>
      <c r="O87" s="224"/>
      <c r="P87" s="224"/>
      <c r="Q87" s="224"/>
    </row>
    <row r="88" spans="1:17" ht="16.5" customHeight="1" x14ac:dyDescent="0.75">
      <c r="A88" s="687"/>
      <c r="B88" s="601"/>
      <c r="C88" s="598"/>
      <c r="D88" s="529" t="s">
        <v>353</v>
      </c>
      <c r="E88" s="90" t="s">
        <v>187</v>
      </c>
      <c r="F88" s="90" t="s">
        <v>179</v>
      </c>
      <c r="G88" s="90" t="s">
        <v>170</v>
      </c>
      <c r="H88" s="297" t="s">
        <v>175</v>
      </c>
      <c r="I88" s="224"/>
      <c r="J88" s="224"/>
      <c r="K88" s="224"/>
      <c r="L88" s="224"/>
      <c r="M88" s="224"/>
      <c r="N88" s="224"/>
      <c r="O88" s="224"/>
      <c r="P88" s="224"/>
      <c r="Q88" s="224"/>
    </row>
    <row r="89" spans="1:17" ht="15" customHeight="1" x14ac:dyDescent="0.75">
      <c r="A89" s="687"/>
      <c r="B89" s="599" t="s">
        <v>161</v>
      </c>
      <c r="C89" s="598" t="s">
        <v>216</v>
      </c>
      <c r="D89" s="529" t="s">
        <v>217</v>
      </c>
      <c r="E89" s="90" t="s">
        <v>187</v>
      </c>
      <c r="F89" s="90" t="s">
        <v>180</v>
      </c>
      <c r="G89" s="90" t="s">
        <v>170</v>
      </c>
      <c r="H89" s="297" t="s">
        <v>170</v>
      </c>
      <c r="I89" s="224"/>
      <c r="J89" s="224"/>
      <c r="K89" s="224"/>
      <c r="L89" s="224"/>
      <c r="M89" s="224"/>
      <c r="N89" s="224"/>
      <c r="O89" s="224"/>
      <c r="P89" s="224"/>
      <c r="Q89" s="224"/>
    </row>
    <row r="90" spans="1:17" ht="14.5" customHeight="1" x14ac:dyDescent="0.75">
      <c r="A90" s="687"/>
      <c r="B90" s="600"/>
      <c r="C90" s="598"/>
      <c r="D90" s="529" t="s">
        <v>218</v>
      </c>
      <c r="E90" s="90" t="s">
        <v>187</v>
      </c>
      <c r="F90" s="90" t="s">
        <v>180</v>
      </c>
      <c r="G90" s="90" t="s">
        <v>170</v>
      </c>
      <c r="H90" s="297" t="s">
        <v>173</v>
      </c>
      <c r="I90" s="224"/>
      <c r="J90" s="224"/>
      <c r="K90" s="224"/>
      <c r="L90" s="224"/>
      <c r="M90" s="224"/>
      <c r="N90" s="224"/>
      <c r="O90" s="224"/>
      <c r="P90" s="224"/>
      <c r="Q90" s="224"/>
    </row>
    <row r="91" spans="1:17" ht="12" customHeight="1" x14ac:dyDescent="0.75">
      <c r="A91" s="687"/>
      <c r="B91" s="600"/>
      <c r="C91" s="598"/>
      <c r="D91" s="529" t="s">
        <v>219</v>
      </c>
      <c r="E91" s="90" t="s">
        <v>187</v>
      </c>
      <c r="F91" s="90" t="s">
        <v>180</v>
      </c>
      <c r="G91" s="90" t="s">
        <v>170</v>
      </c>
      <c r="H91" s="297" t="s">
        <v>174</v>
      </c>
      <c r="I91" s="224"/>
      <c r="J91" s="224"/>
      <c r="K91" s="224"/>
      <c r="L91" s="224"/>
      <c r="M91" s="224"/>
      <c r="N91" s="224"/>
      <c r="O91" s="224"/>
      <c r="P91" s="224"/>
      <c r="Q91" s="224"/>
    </row>
    <row r="92" spans="1:17" ht="13.5" customHeight="1" x14ac:dyDescent="0.75">
      <c r="A92" s="687"/>
      <c r="B92" s="600"/>
      <c r="C92" s="598"/>
      <c r="D92" s="529" t="s">
        <v>220</v>
      </c>
      <c r="E92" s="90" t="s">
        <v>187</v>
      </c>
      <c r="F92" s="90" t="s">
        <v>180</v>
      </c>
      <c r="G92" s="90" t="s">
        <v>170</v>
      </c>
      <c r="H92" s="297" t="s">
        <v>175</v>
      </c>
      <c r="I92" s="224"/>
      <c r="J92" s="224"/>
      <c r="K92" s="224"/>
      <c r="L92" s="224"/>
      <c r="M92" s="224"/>
      <c r="N92" s="224"/>
      <c r="O92" s="224"/>
      <c r="P92" s="224"/>
      <c r="Q92" s="224"/>
    </row>
    <row r="93" spans="1:17" ht="12" customHeight="1" x14ac:dyDescent="0.75">
      <c r="A93" s="687"/>
      <c r="B93" s="600"/>
      <c r="C93" s="598"/>
      <c r="D93" s="529" t="s">
        <v>221</v>
      </c>
      <c r="E93" s="90" t="s">
        <v>187</v>
      </c>
      <c r="F93" s="90" t="s">
        <v>180</v>
      </c>
      <c r="G93" s="90" t="s">
        <v>170</v>
      </c>
      <c r="H93" s="297" t="s">
        <v>176</v>
      </c>
      <c r="I93" s="224"/>
      <c r="J93" s="224"/>
      <c r="K93" s="224"/>
      <c r="L93" s="224"/>
      <c r="M93" s="224"/>
      <c r="N93" s="224"/>
      <c r="O93" s="224"/>
      <c r="P93" s="224"/>
      <c r="Q93" s="224"/>
    </row>
    <row r="94" spans="1:17" ht="14.5" customHeight="1" x14ac:dyDescent="0.75">
      <c r="A94" s="687"/>
      <c r="B94" s="601"/>
      <c r="C94" s="598"/>
      <c r="D94" s="529" t="s">
        <v>222</v>
      </c>
      <c r="E94" s="90" t="s">
        <v>187</v>
      </c>
      <c r="F94" s="90" t="s">
        <v>180</v>
      </c>
      <c r="G94" s="90" t="s">
        <v>170</v>
      </c>
      <c r="H94" s="297" t="s">
        <v>177</v>
      </c>
      <c r="I94" s="224"/>
      <c r="J94" s="224"/>
      <c r="K94" s="224"/>
      <c r="L94" s="224"/>
      <c r="M94" s="224"/>
      <c r="N94" s="224"/>
      <c r="O94" s="224"/>
      <c r="P94" s="224"/>
      <c r="Q94" s="224"/>
    </row>
    <row r="95" spans="1:17" ht="18.5" customHeight="1" x14ac:dyDescent="0.75">
      <c r="A95" s="687"/>
      <c r="B95" s="599" t="s">
        <v>365</v>
      </c>
      <c r="C95" s="598" t="s">
        <v>366</v>
      </c>
      <c r="D95" s="529" t="s">
        <v>367</v>
      </c>
      <c r="E95" s="90" t="s">
        <v>187</v>
      </c>
      <c r="F95" s="90" t="s">
        <v>189</v>
      </c>
      <c r="G95" s="90" t="s">
        <v>170</v>
      </c>
      <c r="H95" s="297" t="s">
        <v>170</v>
      </c>
      <c r="I95" s="224"/>
      <c r="J95" s="224"/>
      <c r="K95" s="224"/>
      <c r="L95" s="224"/>
      <c r="M95" s="224"/>
      <c r="N95" s="224"/>
      <c r="O95" s="224"/>
      <c r="P95" s="224"/>
      <c r="Q95" s="224"/>
    </row>
    <row r="96" spans="1:17" ht="20.5" customHeight="1" x14ac:dyDescent="0.75">
      <c r="A96" s="687"/>
      <c r="B96" s="600"/>
      <c r="C96" s="598"/>
      <c r="D96" s="529" t="s">
        <v>368</v>
      </c>
      <c r="E96" s="90" t="s">
        <v>187</v>
      </c>
      <c r="F96" s="90" t="s">
        <v>189</v>
      </c>
      <c r="G96" s="90" t="s">
        <v>170</v>
      </c>
      <c r="H96" s="297" t="s">
        <v>173</v>
      </c>
      <c r="I96" s="224"/>
      <c r="J96" s="224"/>
      <c r="K96" s="224"/>
      <c r="L96" s="224"/>
      <c r="M96" s="224"/>
      <c r="N96" s="224"/>
      <c r="O96" s="224"/>
      <c r="P96" s="224"/>
      <c r="Q96" s="224"/>
    </row>
    <row r="97" spans="1:17" ht="19.5" customHeight="1" x14ac:dyDescent="0.75">
      <c r="A97" s="687"/>
      <c r="B97" s="600"/>
      <c r="C97" s="598"/>
      <c r="D97" s="529" t="s">
        <v>369</v>
      </c>
      <c r="E97" s="90" t="s">
        <v>187</v>
      </c>
      <c r="F97" s="90" t="s">
        <v>189</v>
      </c>
      <c r="G97" s="90" t="s">
        <v>170</v>
      </c>
      <c r="H97" s="297" t="s">
        <v>174</v>
      </c>
      <c r="I97" s="224"/>
      <c r="J97" s="224"/>
      <c r="K97" s="224"/>
      <c r="L97" s="224"/>
      <c r="M97" s="224"/>
      <c r="N97" s="224"/>
      <c r="O97" s="224"/>
      <c r="P97" s="224"/>
      <c r="Q97" s="224"/>
    </row>
    <row r="98" spans="1:17" ht="16" customHeight="1" x14ac:dyDescent="0.75">
      <c r="A98" s="687"/>
      <c r="B98" s="601"/>
      <c r="C98" s="598"/>
      <c r="D98" s="529" t="s">
        <v>370</v>
      </c>
      <c r="E98" s="90" t="s">
        <v>187</v>
      </c>
      <c r="F98" s="90" t="s">
        <v>189</v>
      </c>
      <c r="G98" s="90" t="s">
        <v>170</v>
      </c>
      <c r="H98" s="297" t="s">
        <v>175</v>
      </c>
      <c r="I98" s="224"/>
      <c r="J98" s="224"/>
      <c r="K98" s="224"/>
      <c r="L98" s="224"/>
      <c r="M98" s="224"/>
      <c r="N98" s="224"/>
      <c r="O98" s="224"/>
      <c r="P98" s="224"/>
      <c r="Q98" s="224"/>
    </row>
    <row r="99" spans="1:17" ht="14" customHeight="1" x14ac:dyDescent="0.75">
      <c r="A99" s="687"/>
      <c r="B99" s="599" t="s">
        <v>371</v>
      </c>
      <c r="C99" s="598" t="s">
        <v>372</v>
      </c>
      <c r="D99" s="529" t="s">
        <v>386</v>
      </c>
      <c r="E99" s="90" t="s">
        <v>187</v>
      </c>
      <c r="F99" s="90" t="s">
        <v>190</v>
      </c>
      <c r="G99" s="90" t="s">
        <v>170</v>
      </c>
      <c r="H99" s="297" t="s">
        <v>170</v>
      </c>
      <c r="I99" s="224"/>
      <c r="J99" s="224"/>
      <c r="K99" s="224"/>
      <c r="L99" s="224"/>
      <c r="M99" s="224"/>
      <c r="N99" s="224"/>
      <c r="O99" s="224"/>
      <c r="P99" s="224"/>
      <c r="Q99" s="224"/>
    </row>
    <row r="100" spans="1:17" ht="16" customHeight="1" x14ac:dyDescent="0.75">
      <c r="A100" s="687"/>
      <c r="B100" s="600"/>
      <c r="C100" s="598"/>
      <c r="D100" s="529" t="s">
        <v>387</v>
      </c>
      <c r="E100" s="90" t="s">
        <v>187</v>
      </c>
      <c r="F100" s="90" t="s">
        <v>190</v>
      </c>
      <c r="G100" s="90" t="s">
        <v>170</v>
      </c>
      <c r="H100" s="297" t="s">
        <v>173</v>
      </c>
      <c r="I100" s="224"/>
      <c r="J100" s="224"/>
      <c r="K100" s="224"/>
      <c r="L100" s="224"/>
      <c r="M100" s="224"/>
      <c r="N100" s="224"/>
      <c r="O100" s="224"/>
      <c r="P100" s="224"/>
      <c r="Q100" s="224"/>
    </row>
    <row r="101" spans="1:17" ht="17.5" customHeight="1" x14ac:dyDescent="0.75">
      <c r="A101" s="687"/>
      <c r="B101" s="600"/>
      <c r="C101" s="598"/>
      <c r="D101" s="529" t="s">
        <v>388</v>
      </c>
      <c r="E101" s="90" t="s">
        <v>187</v>
      </c>
      <c r="F101" s="90" t="s">
        <v>190</v>
      </c>
      <c r="G101" s="90" t="s">
        <v>170</v>
      </c>
      <c r="H101" s="297" t="s">
        <v>174</v>
      </c>
      <c r="I101" s="224"/>
      <c r="J101" s="224"/>
      <c r="K101" s="224"/>
      <c r="L101" s="224"/>
      <c r="M101" s="224"/>
      <c r="N101" s="224"/>
      <c r="O101" s="224"/>
      <c r="P101" s="224"/>
      <c r="Q101" s="224"/>
    </row>
    <row r="102" spans="1:17" ht="17.5" customHeight="1" x14ac:dyDescent="0.75">
      <c r="A102" s="687"/>
      <c r="B102" s="600"/>
      <c r="C102" s="598"/>
      <c r="D102" s="529" t="s">
        <v>389</v>
      </c>
      <c r="E102" s="90" t="s">
        <v>187</v>
      </c>
      <c r="F102" s="90" t="s">
        <v>190</v>
      </c>
      <c r="G102" s="90" t="s">
        <v>170</v>
      </c>
      <c r="H102" s="297" t="s">
        <v>175</v>
      </c>
      <c r="I102" s="224"/>
      <c r="J102" s="224"/>
      <c r="K102" s="224"/>
      <c r="L102" s="224"/>
      <c r="M102" s="224"/>
      <c r="N102" s="224"/>
      <c r="O102" s="224"/>
      <c r="P102" s="224"/>
      <c r="Q102" s="224"/>
    </row>
    <row r="103" spans="1:17" ht="15" customHeight="1" x14ac:dyDescent="0.75">
      <c r="A103" s="687"/>
      <c r="B103" s="600"/>
      <c r="C103" s="598" t="s">
        <v>373</v>
      </c>
      <c r="D103" s="529" t="s">
        <v>390</v>
      </c>
      <c r="E103" s="90" t="s">
        <v>187</v>
      </c>
      <c r="F103" s="90" t="s">
        <v>190</v>
      </c>
      <c r="G103" s="90" t="s">
        <v>173</v>
      </c>
      <c r="H103" s="297" t="s">
        <v>170</v>
      </c>
      <c r="I103" s="224"/>
      <c r="J103" s="224"/>
      <c r="K103" s="224"/>
      <c r="L103" s="224"/>
      <c r="M103" s="224"/>
      <c r="N103" s="224"/>
      <c r="O103" s="224"/>
      <c r="P103" s="224"/>
      <c r="Q103" s="224"/>
    </row>
    <row r="104" spans="1:17" ht="19.5" customHeight="1" x14ac:dyDescent="0.75">
      <c r="A104" s="687"/>
      <c r="B104" s="600"/>
      <c r="C104" s="598"/>
      <c r="D104" s="529" t="s">
        <v>391</v>
      </c>
      <c r="E104" s="90" t="s">
        <v>187</v>
      </c>
      <c r="F104" s="90" t="s">
        <v>190</v>
      </c>
      <c r="G104" s="90" t="s">
        <v>173</v>
      </c>
      <c r="H104" s="297" t="s">
        <v>173</v>
      </c>
      <c r="I104" s="224"/>
      <c r="J104" s="224"/>
      <c r="K104" s="224"/>
      <c r="L104" s="224"/>
      <c r="M104" s="224"/>
      <c r="N104" s="224"/>
      <c r="O104" s="224"/>
      <c r="P104" s="224"/>
      <c r="Q104" s="224"/>
    </row>
    <row r="105" spans="1:17" ht="17.5" customHeight="1" x14ac:dyDescent="0.75">
      <c r="A105" s="687"/>
      <c r="B105" s="600"/>
      <c r="C105" s="598"/>
      <c r="D105" s="529" t="s">
        <v>392</v>
      </c>
      <c r="E105" s="90" t="s">
        <v>187</v>
      </c>
      <c r="F105" s="90" t="s">
        <v>190</v>
      </c>
      <c r="G105" s="90" t="s">
        <v>173</v>
      </c>
      <c r="H105" s="297" t="s">
        <v>174</v>
      </c>
      <c r="I105" s="224"/>
      <c r="J105" s="224"/>
      <c r="K105" s="224"/>
      <c r="L105" s="224"/>
      <c r="M105" s="224"/>
      <c r="N105" s="224"/>
      <c r="O105" s="224"/>
      <c r="P105" s="224"/>
      <c r="Q105" s="224"/>
    </row>
    <row r="106" spans="1:17" ht="16.5" customHeight="1" x14ac:dyDescent="0.75">
      <c r="A106" s="687"/>
      <c r="B106" s="600"/>
      <c r="C106" s="598"/>
      <c r="D106" s="529" t="s">
        <v>393</v>
      </c>
      <c r="E106" s="90" t="s">
        <v>187</v>
      </c>
      <c r="F106" s="90" t="s">
        <v>190</v>
      </c>
      <c r="G106" s="90" t="s">
        <v>173</v>
      </c>
      <c r="H106" s="297" t="s">
        <v>175</v>
      </c>
      <c r="I106" s="224"/>
      <c r="J106" s="224"/>
      <c r="K106" s="224"/>
      <c r="L106" s="224"/>
      <c r="M106" s="224"/>
      <c r="N106" s="224"/>
      <c r="O106" s="224"/>
      <c r="P106" s="224"/>
      <c r="Q106" s="224"/>
    </row>
    <row r="107" spans="1:17" ht="16.5" customHeight="1" x14ac:dyDescent="0.75">
      <c r="A107" s="687"/>
      <c r="B107" s="600"/>
      <c r="C107" s="598" t="s">
        <v>374</v>
      </c>
      <c r="D107" s="529" t="s">
        <v>394</v>
      </c>
      <c r="E107" s="90" t="s">
        <v>187</v>
      </c>
      <c r="F107" s="90" t="s">
        <v>190</v>
      </c>
      <c r="G107" s="90" t="s">
        <v>174</v>
      </c>
      <c r="H107" s="297" t="s">
        <v>170</v>
      </c>
      <c r="I107" s="224"/>
      <c r="J107" s="224"/>
      <c r="K107" s="224"/>
      <c r="L107" s="224"/>
      <c r="M107" s="224"/>
      <c r="N107" s="224"/>
      <c r="O107" s="224"/>
      <c r="P107" s="224"/>
      <c r="Q107" s="224"/>
    </row>
    <row r="108" spans="1:17" ht="15.5" customHeight="1" x14ac:dyDescent="0.75">
      <c r="A108" s="687"/>
      <c r="B108" s="600"/>
      <c r="C108" s="598"/>
      <c r="D108" s="529" t="s">
        <v>395</v>
      </c>
      <c r="E108" s="90" t="s">
        <v>187</v>
      </c>
      <c r="F108" s="90" t="s">
        <v>190</v>
      </c>
      <c r="G108" s="90" t="s">
        <v>174</v>
      </c>
      <c r="H108" s="297" t="s">
        <v>173</v>
      </c>
      <c r="I108" s="224"/>
      <c r="J108" s="224"/>
      <c r="K108" s="224"/>
      <c r="L108" s="224"/>
      <c r="M108" s="224"/>
      <c r="N108" s="224"/>
      <c r="O108" s="224"/>
      <c r="P108" s="224"/>
      <c r="Q108" s="224"/>
    </row>
    <row r="109" spans="1:17" ht="35.15" customHeight="1" x14ac:dyDescent="0.75">
      <c r="A109" s="687"/>
      <c r="B109" s="601"/>
      <c r="C109" s="517" t="s">
        <v>375</v>
      </c>
      <c r="D109" s="529" t="s">
        <v>396</v>
      </c>
      <c r="E109" s="90" t="s">
        <v>187</v>
      </c>
      <c r="F109" s="90" t="s">
        <v>190</v>
      </c>
      <c r="G109" s="90" t="s">
        <v>176</v>
      </c>
      <c r="H109" s="297" t="s">
        <v>170</v>
      </c>
      <c r="I109" s="224"/>
      <c r="J109" s="224"/>
      <c r="K109" s="224"/>
      <c r="L109" s="224"/>
      <c r="M109" s="224"/>
      <c r="N109" s="224"/>
      <c r="O109" s="224"/>
      <c r="P109" s="224"/>
      <c r="Q109" s="224"/>
    </row>
    <row r="110" spans="1:17" ht="17" customHeight="1" x14ac:dyDescent="0.75">
      <c r="A110" s="687"/>
      <c r="B110" s="599" t="s">
        <v>376</v>
      </c>
      <c r="C110" s="598" t="s">
        <v>380</v>
      </c>
      <c r="D110" s="529" t="s">
        <v>382</v>
      </c>
      <c r="E110" s="90" t="s">
        <v>187</v>
      </c>
      <c r="F110" s="90" t="s">
        <v>191</v>
      </c>
      <c r="G110" s="90" t="s">
        <v>170</v>
      </c>
      <c r="H110" s="297" t="s">
        <v>170</v>
      </c>
      <c r="I110" s="224"/>
      <c r="J110" s="224"/>
      <c r="K110" s="224"/>
      <c r="L110" s="224"/>
      <c r="M110" s="224"/>
      <c r="N110" s="224"/>
      <c r="O110" s="224"/>
      <c r="P110" s="224"/>
      <c r="Q110" s="224"/>
    </row>
    <row r="111" spans="1:17" ht="20" customHeight="1" x14ac:dyDescent="0.75">
      <c r="A111" s="687"/>
      <c r="B111" s="600"/>
      <c r="C111" s="598"/>
      <c r="D111" s="529" t="s">
        <v>383</v>
      </c>
      <c r="E111" s="90" t="s">
        <v>187</v>
      </c>
      <c r="F111" s="90" t="s">
        <v>191</v>
      </c>
      <c r="G111" s="90" t="s">
        <v>170</v>
      </c>
      <c r="H111" s="297" t="s">
        <v>173</v>
      </c>
      <c r="I111" s="224"/>
      <c r="J111" s="224"/>
      <c r="K111" s="224"/>
      <c r="L111" s="224"/>
      <c r="M111" s="224"/>
      <c r="N111" s="224"/>
      <c r="O111" s="224"/>
      <c r="P111" s="224"/>
      <c r="Q111" s="224"/>
    </row>
    <row r="112" spans="1:17" ht="14.5" customHeight="1" x14ac:dyDescent="0.75">
      <c r="A112" s="687"/>
      <c r="B112" s="600"/>
      <c r="C112" s="598" t="s">
        <v>381</v>
      </c>
      <c r="D112" s="529" t="s">
        <v>384</v>
      </c>
      <c r="E112" s="90" t="s">
        <v>187</v>
      </c>
      <c r="F112" s="90" t="s">
        <v>191</v>
      </c>
      <c r="G112" s="90" t="s">
        <v>173</v>
      </c>
      <c r="H112" s="297" t="s">
        <v>170</v>
      </c>
      <c r="I112" s="224"/>
      <c r="J112" s="224"/>
      <c r="K112" s="224"/>
      <c r="L112" s="224"/>
      <c r="M112" s="224"/>
      <c r="N112" s="224"/>
      <c r="O112" s="224"/>
      <c r="P112" s="224"/>
      <c r="Q112" s="224"/>
    </row>
    <row r="113" spans="1:17" ht="20.5" customHeight="1" x14ac:dyDescent="0.75">
      <c r="A113" s="687"/>
      <c r="B113" s="601"/>
      <c r="C113" s="598"/>
      <c r="D113" s="529" t="s">
        <v>385</v>
      </c>
      <c r="E113" s="90" t="s">
        <v>187</v>
      </c>
      <c r="F113" s="90" t="s">
        <v>191</v>
      </c>
      <c r="G113" s="90" t="s">
        <v>173</v>
      </c>
      <c r="H113" s="297" t="s">
        <v>173</v>
      </c>
      <c r="I113" s="224"/>
      <c r="J113" s="224"/>
      <c r="K113" s="224"/>
      <c r="L113" s="224"/>
      <c r="M113" s="224"/>
      <c r="N113" s="224"/>
      <c r="O113" s="224"/>
      <c r="P113" s="224"/>
      <c r="Q113" s="224"/>
    </row>
    <row r="114" spans="1:17" ht="27" customHeight="1" thickBot="1" x14ac:dyDescent="0.9">
      <c r="A114" s="688"/>
      <c r="B114" s="506" t="s">
        <v>377</v>
      </c>
      <c r="C114" s="517" t="s">
        <v>378</v>
      </c>
      <c r="D114" s="529" t="s">
        <v>379</v>
      </c>
      <c r="E114" s="90" t="s">
        <v>187</v>
      </c>
      <c r="F114" s="90" t="s">
        <v>192</v>
      </c>
      <c r="G114" s="90" t="s">
        <v>170</v>
      </c>
      <c r="H114" s="297" t="s">
        <v>170</v>
      </c>
      <c r="I114" s="224"/>
      <c r="J114" s="224"/>
      <c r="K114" s="224"/>
      <c r="L114" s="224"/>
      <c r="M114" s="224"/>
      <c r="N114" s="224"/>
      <c r="O114" s="224"/>
      <c r="P114" s="224"/>
      <c r="Q114" s="224"/>
    </row>
    <row r="115" spans="1:17" ht="32" customHeight="1" x14ac:dyDescent="0.75">
      <c r="A115" s="643" t="s">
        <v>354</v>
      </c>
      <c r="B115" s="697" t="s">
        <v>397</v>
      </c>
      <c r="C115" s="700" t="s">
        <v>398</v>
      </c>
      <c r="D115" s="703" t="s">
        <v>401</v>
      </c>
      <c r="E115" s="705" t="s">
        <v>358</v>
      </c>
      <c r="F115" s="705" t="s">
        <v>178</v>
      </c>
      <c r="G115" s="707" t="s">
        <v>170</v>
      </c>
      <c r="H115" s="708" t="s">
        <v>170</v>
      </c>
      <c r="I115" s="224"/>
      <c r="J115" s="224"/>
      <c r="K115" s="224"/>
      <c r="L115" s="224"/>
      <c r="M115" s="224"/>
      <c r="N115" s="224"/>
      <c r="O115" s="224"/>
      <c r="P115" s="224"/>
      <c r="Q115" s="224"/>
    </row>
    <row r="116" spans="1:17" ht="8" customHeight="1" x14ac:dyDescent="0.75">
      <c r="A116" s="644"/>
      <c r="B116" s="698"/>
      <c r="C116" s="701"/>
      <c r="D116" s="704"/>
      <c r="E116" s="706"/>
      <c r="F116" s="706"/>
      <c r="G116" s="704"/>
      <c r="H116" s="709"/>
      <c r="I116" s="224"/>
      <c r="J116" s="224"/>
      <c r="K116" s="224"/>
      <c r="L116" s="224"/>
      <c r="M116" s="224"/>
      <c r="N116" s="224"/>
      <c r="O116" s="224"/>
      <c r="P116" s="224"/>
      <c r="Q116" s="224"/>
    </row>
    <row r="117" spans="1:17" ht="20" hidden="1" customHeight="1" x14ac:dyDescent="0.75">
      <c r="A117" s="644"/>
      <c r="B117" s="698"/>
      <c r="C117" s="701"/>
      <c r="D117" s="704"/>
      <c r="E117" s="706"/>
      <c r="F117" s="706"/>
      <c r="G117" s="704"/>
      <c r="H117" s="709"/>
      <c r="I117" s="224"/>
      <c r="J117" s="224"/>
      <c r="K117" s="224"/>
      <c r="L117" s="224"/>
      <c r="M117" s="224"/>
      <c r="N117" s="224"/>
      <c r="O117" s="224"/>
      <c r="P117" s="224"/>
      <c r="Q117" s="224"/>
    </row>
    <row r="118" spans="1:17" ht="28" customHeight="1" x14ac:dyDescent="0.75">
      <c r="A118" s="644"/>
      <c r="B118" s="698"/>
      <c r="C118" s="701"/>
      <c r="D118" s="525" t="s">
        <v>399</v>
      </c>
      <c r="E118" s="59" t="s">
        <v>358</v>
      </c>
      <c r="F118" s="59" t="s">
        <v>178</v>
      </c>
      <c r="G118" s="59" t="s">
        <v>170</v>
      </c>
      <c r="H118" s="309" t="s">
        <v>173</v>
      </c>
      <c r="I118" s="224"/>
      <c r="J118" s="224"/>
      <c r="K118" s="224"/>
      <c r="L118" s="224"/>
      <c r="M118" s="224"/>
      <c r="N118" s="224"/>
      <c r="O118" s="224"/>
      <c r="P118" s="224"/>
      <c r="Q118" s="224"/>
    </row>
    <row r="119" spans="1:17" ht="28" customHeight="1" thickBot="1" x14ac:dyDescent="0.9">
      <c r="A119" s="645"/>
      <c r="B119" s="699"/>
      <c r="C119" s="702"/>
      <c r="D119" s="525" t="s">
        <v>400</v>
      </c>
      <c r="E119" s="59" t="s">
        <v>358</v>
      </c>
      <c r="F119" s="59" t="s">
        <v>178</v>
      </c>
      <c r="G119" s="59" t="s">
        <v>170</v>
      </c>
      <c r="H119" s="309" t="s">
        <v>174</v>
      </c>
      <c r="I119" s="224"/>
      <c r="J119" s="224"/>
      <c r="K119" s="224"/>
      <c r="L119" s="224"/>
      <c r="M119" s="224"/>
      <c r="N119" s="224"/>
      <c r="O119" s="224"/>
      <c r="P119" s="224"/>
      <c r="Q119" s="224"/>
    </row>
    <row r="120" spans="1:17" ht="18" customHeight="1" x14ac:dyDescent="0.75">
      <c r="A120" s="692" t="s">
        <v>223</v>
      </c>
      <c r="B120" s="694" t="s">
        <v>224</v>
      </c>
      <c r="C120" s="619" t="s">
        <v>225</v>
      </c>
      <c r="D120" s="522" t="s">
        <v>355</v>
      </c>
      <c r="E120" s="70" t="s">
        <v>226</v>
      </c>
      <c r="F120" s="70" t="s">
        <v>172</v>
      </c>
      <c r="G120" s="70" t="s">
        <v>170</v>
      </c>
      <c r="H120" s="313" t="s">
        <v>170</v>
      </c>
      <c r="I120" s="224"/>
      <c r="J120" s="224"/>
      <c r="K120" s="224"/>
      <c r="L120" s="224"/>
      <c r="M120" s="224"/>
      <c r="N120" s="224"/>
      <c r="O120" s="224"/>
      <c r="P120" s="224"/>
      <c r="Q120" s="224"/>
    </row>
    <row r="121" spans="1:17" ht="16" customHeight="1" x14ac:dyDescent="0.75">
      <c r="A121" s="693"/>
      <c r="B121" s="695"/>
      <c r="C121" s="619"/>
      <c r="D121" s="522" t="s">
        <v>227</v>
      </c>
      <c r="E121" s="70" t="s">
        <v>226</v>
      </c>
      <c r="F121" s="70" t="s">
        <v>172</v>
      </c>
      <c r="G121" s="70" t="s">
        <v>170</v>
      </c>
      <c r="H121" s="313" t="s">
        <v>173</v>
      </c>
      <c r="I121" s="224"/>
      <c r="J121" s="224"/>
      <c r="K121" s="224"/>
      <c r="L121" s="224"/>
      <c r="M121" s="224"/>
      <c r="N121" s="224"/>
      <c r="O121" s="224"/>
      <c r="P121" s="224"/>
      <c r="Q121" s="224"/>
    </row>
    <row r="122" spans="1:17" ht="12.5" customHeight="1" x14ac:dyDescent="0.75">
      <c r="A122" s="693"/>
      <c r="B122" s="695"/>
      <c r="C122" s="619"/>
      <c r="D122" s="522" t="s">
        <v>228</v>
      </c>
      <c r="E122" s="70" t="s">
        <v>226</v>
      </c>
      <c r="F122" s="70" t="s">
        <v>172</v>
      </c>
      <c r="G122" s="70" t="s">
        <v>170</v>
      </c>
      <c r="H122" s="313" t="s">
        <v>174</v>
      </c>
      <c r="I122" s="224"/>
      <c r="J122" s="224"/>
      <c r="K122" s="224"/>
      <c r="L122" s="224"/>
      <c r="M122" s="224"/>
      <c r="N122" s="224"/>
      <c r="O122" s="224"/>
      <c r="P122" s="224"/>
      <c r="Q122" s="224"/>
    </row>
    <row r="123" spans="1:17" ht="26.5" customHeight="1" x14ac:dyDescent="0.75">
      <c r="A123" s="693"/>
      <c r="B123" s="695"/>
      <c r="C123" s="619" t="s">
        <v>229</v>
      </c>
      <c r="D123" s="522" t="s">
        <v>230</v>
      </c>
      <c r="E123" s="70" t="s">
        <v>226</v>
      </c>
      <c r="F123" s="70" t="s">
        <v>172</v>
      </c>
      <c r="G123" s="70" t="s">
        <v>173</v>
      </c>
      <c r="H123" s="313" t="s">
        <v>170</v>
      </c>
      <c r="I123" s="224"/>
      <c r="J123" s="224"/>
      <c r="K123" s="224"/>
      <c r="L123" s="224"/>
      <c r="M123" s="224"/>
      <c r="N123" s="224"/>
      <c r="O123" s="224"/>
      <c r="P123" s="224"/>
      <c r="Q123" s="224"/>
    </row>
    <row r="124" spans="1:17" ht="24.5" customHeight="1" x14ac:dyDescent="0.75">
      <c r="A124" s="693"/>
      <c r="B124" s="695"/>
      <c r="C124" s="619"/>
      <c r="D124" s="522" t="s">
        <v>231</v>
      </c>
      <c r="E124" s="70" t="s">
        <v>226</v>
      </c>
      <c r="F124" s="70" t="s">
        <v>172</v>
      </c>
      <c r="G124" s="70" t="s">
        <v>173</v>
      </c>
      <c r="H124" s="313" t="s">
        <v>173</v>
      </c>
      <c r="I124" s="224"/>
      <c r="J124" s="224"/>
      <c r="K124" s="224"/>
      <c r="L124" s="224"/>
      <c r="M124" s="224"/>
      <c r="N124" s="224"/>
      <c r="O124" s="224"/>
      <c r="P124" s="224"/>
      <c r="Q124" s="224"/>
    </row>
    <row r="125" spans="1:17" ht="14.5" customHeight="1" x14ac:dyDescent="0.75">
      <c r="A125" s="693"/>
      <c r="B125" s="696" t="s">
        <v>232</v>
      </c>
      <c r="C125" s="619" t="s">
        <v>233</v>
      </c>
      <c r="D125" s="522" t="s">
        <v>234</v>
      </c>
      <c r="E125" s="70" t="s">
        <v>226</v>
      </c>
      <c r="F125" s="70" t="s">
        <v>178</v>
      </c>
      <c r="G125" s="70" t="s">
        <v>170</v>
      </c>
      <c r="H125" s="313" t="s">
        <v>170</v>
      </c>
      <c r="I125" s="224"/>
      <c r="J125" s="224"/>
      <c r="K125" s="224"/>
      <c r="L125" s="224"/>
      <c r="M125" s="224"/>
      <c r="N125" s="224"/>
      <c r="O125" s="224"/>
      <c r="P125" s="224"/>
      <c r="Q125" s="224"/>
    </row>
    <row r="126" spans="1:17" ht="16" customHeight="1" x14ac:dyDescent="0.75">
      <c r="A126" s="693"/>
      <c r="B126" s="695"/>
      <c r="C126" s="619"/>
      <c r="D126" s="522" t="s">
        <v>235</v>
      </c>
      <c r="E126" s="70" t="s">
        <v>226</v>
      </c>
      <c r="F126" s="70" t="s">
        <v>178</v>
      </c>
      <c r="G126" s="70" t="s">
        <v>170</v>
      </c>
      <c r="H126" s="313" t="s">
        <v>173</v>
      </c>
      <c r="I126" s="224"/>
      <c r="J126" s="224"/>
      <c r="K126" s="224"/>
      <c r="L126" s="224"/>
      <c r="M126" s="224"/>
      <c r="N126" s="224"/>
      <c r="O126" s="224"/>
      <c r="P126" s="224"/>
      <c r="Q126" s="224"/>
    </row>
    <row r="127" spans="1:17" ht="20" customHeight="1" x14ac:dyDescent="0.75">
      <c r="A127" s="693"/>
      <c r="B127" s="695"/>
      <c r="C127" s="619"/>
      <c r="D127" s="522" t="s">
        <v>236</v>
      </c>
      <c r="E127" s="70" t="s">
        <v>226</v>
      </c>
      <c r="F127" s="70" t="s">
        <v>178</v>
      </c>
      <c r="G127" s="70" t="s">
        <v>170</v>
      </c>
      <c r="H127" s="313" t="s">
        <v>174</v>
      </c>
      <c r="I127" s="224"/>
      <c r="J127" s="224"/>
      <c r="K127" s="224"/>
      <c r="L127" s="224"/>
      <c r="M127" s="224"/>
      <c r="N127" s="224"/>
      <c r="O127" s="224"/>
      <c r="P127" s="224"/>
      <c r="Q127" s="224"/>
    </row>
    <row r="128" spans="1:17" ht="14.5" customHeight="1" x14ac:dyDescent="0.75">
      <c r="A128" s="693"/>
      <c r="B128" s="695"/>
      <c r="C128" s="619"/>
      <c r="D128" s="522" t="s">
        <v>356</v>
      </c>
      <c r="E128" s="70" t="s">
        <v>226</v>
      </c>
      <c r="F128" s="70" t="s">
        <v>178</v>
      </c>
      <c r="G128" s="70" t="s">
        <v>170</v>
      </c>
      <c r="H128" s="313" t="s">
        <v>175</v>
      </c>
      <c r="I128" s="224"/>
      <c r="J128" s="224"/>
      <c r="K128" s="224"/>
      <c r="L128" s="224"/>
      <c r="M128" s="224"/>
      <c r="N128" s="224"/>
      <c r="O128" s="224"/>
      <c r="P128" s="224"/>
      <c r="Q128" s="224"/>
    </row>
    <row r="129" spans="1:17" ht="28" customHeight="1" thickBot="1" x14ac:dyDescent="0.9">
      <c r="A129" s="693"/>
      <c r="B129" s="695"/>
      <c r="C129" s="577" t="s">
        <v>237</v>
      </c>
      <c r="D129" s="522" t="s">
        <v>238</v>
      </c>
      <c r="E129" s="70" t="s">
        <v>226</v>
      </c>
      <c r="F129" s="70" t="s">
        <v>178</v>
      </c>
      <c r="G129" s="70" t="s">
        <v>173</v>
      </c>
      <c r="H129" s="313" t="s">
        <v>170</v>
      </c>
      <c r="I129" s="224"/>
      <c r="J129" s="224"/>
      <c r="K129" s="224"/>
      <c r="L129" s="224"/>
      <c r="M129" s="224"/>
      <c r="N129" s="224"/>
      <c r="O129" s="224"/>
      <c r="P129" s="224"/>
      <c r="Q129" s="224"/>
    </row>
    <row r="130" spans="1:17" ht="23.5" customHeight="1" x14ac:dyDescent="0.75">
      <c r="A130" s="625" t="s">
        <v>297</v>
      </c>
      <c r="B130" s="627" t="s">
        <v>298</v>
      </c>
      <c r="C130" s="629" t="s">
        <v>299</v>
      </c>
      <c r="D130" s="515" t="s">
        <v>300</v>
      </c>
      <c r="E130" s="516" t="s">
        <v>301</v>
      </c>
      <c r="F130" s="516" t="s">
        <v>172</v>
      </c>
      <c r="G130" s="516" t="s">
        <v>170</v>
      </c>
      <c r="H130" s="548" t="s">
        <v>170</v>
      </c>
      <c r="I130" s="224"/>
      <c r="J130" s="224"/>
      <c r="K130" s="224"/>
      <c r="L130" s="224"/>
      <c r="M130" s="224"/>
      <c r="N130" s="224"/>
      <c r="O130" s="224"/>
      <c r="P130" s="224"/>
      <c r="Q130" s="224"/>
    </row>
    <row r="131" spans="1:17" ht="24" customHeight="1" thickBot="1" x14ac:dyDescent="0.9">
      <c r="A131" s="626"/>
      <c r="B131" s="628"/>
      <c r="C131" s="629"/>
      <c r="D131" s="515" t="s">
        <v>302</v>
      </c>
      <c r="E131" s="516" t="s">
        <v>301</v>
      </c>
      <c r="F131" s="516" t="s">
        <v>172</v>
      </c>
      <c r="G131" s="516" t="s">
        <v>170</v>
      </c>
      <c r="H131" s="548" t="s">
        <v>173</v>
      </c>
      <c r="I131" s="224"/>
      <c r="J131" s="224"/>
      <c r="K131" s="224"/>
      <c r="L131" s="224"/>
      <c r="M131" s="224"/>
      <c r="N131" s="224"/>
      <c r="O131" s="224"/>
      <c r="P131" s="224"/>
      <c r="Q131" s="224"/>
    </row>
    <row r="132" spans="1:17" ht="25.5" customHeight="1" x14ac:dyDescent="0.75">
      <c r="A132" s="630" t="s">
        <v>240</v>
      </c>
      <c r="B132" s="633" t="s">
        <v>241</v>
      </c>
      <c r="C132" s="636" t="s">
        <v>242</v>
      </c>
      <c r="D132" s="523" t="s">
        <v>243</v>
      </c>
      <c r="E132" s="96" t="s">
        <v>294</v>
      </c>
      <c r="F132" s="96" t="s">
        <v>172</v>
      </c>
      <c r="G132" s="96" t="s">
        <v>170</v>
      </c>
      <c r="H132" s="321" t="s">
        <v>170</v>
      </c>
      <c r="I132" s="224"/>
      <c r="J132" s="224"/>
      <c r="K132" s="224"/>
      <c r="L132" s="224"/>
      <c r="M132" s="224"/>
      <c r="N132" s="224"/>
      <c r="O132" s="224"/>
      <c r="P132" s="224"/>
      <c r="Q132" s="224"/>
    </row>
    <row r="133" spans="1:17" ht="23" customHeight="1" x14ac:dyDescent="0.75">
      <c r="A133" s="631"/>
      <c r="B133" s="634"/>
      <c r="C133" s="636"/>
      <c r="D133" s="523" t="s">
        <v>244</v>
      </c>
      <c r="E133" s="96" t="s">
        <v>294</v>
      </c>
      <c r="F133" s="96" t="s">
        <v>172</v>
      </c>
      <c r="G133" s="96" t="s">
        <v>170</v>
      </c>
      <c r="H133" s="321" t="s">
        <v>173</v>
      </c>
      <c r="I133" s="224"/>
      <c r="J133" s="224"/>
      <c r="K133" s="224"/>
      <c r="L133" s="224"/>
      <c r="M133" s="224"/>
      <c r="N133" s="224"/>
      <c r="O133" s="224"/>
      <c r="P133" s="224"/>
      <c r="Q133" s="224"/>
    </row>
    <row r="134" spans="1:17" ht="17.5" customHeight="1" x14ac:dyDescent="0.75">
      <c r="A134" s="631"/>
      <c r="B134" s="634"/>
      <c r="C134" s="636"/>
      <c r="D134" s="523" t="s">
        <v>245</v>
      </c>
      <c r="E134" s="96" t="s">
        <v>294</v>
      </c>
      <c r="F134" s="96" t="s">
        <v>172</v>
      </c>
      <c r="G134" s="96" t="s">
        <v>170</v>
      </c>
      <c r="H134" s="321" t="s">
        <v>174</v>
      </c>
      <c r="I134" s="224"/>
      <c r="J134" s="224"/>
      <c r="K134" s="224"/>
      <c r="L134" s="224"/>
      <c r="M134" s="224"/>
      <c r="N134" s="224"/>
      <c r="O134" s="224"/>
      <c r="P134" s="224"/>
      <c r="Q134" s="224"/>
    </row>
    <row r="135" spans="1:17" ht="17" customHeight="1" x14ac:dyDescent="0.75">
      <c r="A135" s="631"/>
      <c r="B135" s="635"/>
      <c r="C135" s="636"/>
      <c r="D135" s="523" t="s">
        <v>246</v>
      </c>
      <c r="E135" s="96" t="s">
        <v>294</v>
      </c>
      <c r="F135" s="96" t="s">
        <v>172</v>
      </c>
      <c r="G135" s="96" t="s">
        <v>170</v>
      </c>
      <c r="H135" s="321" t="s">
        <v>175</v>
      </c>
      <c r="I135" s="224"/>
      <c r="J135" s="224"/>
      <c r="K135" s="224"/>
      <c r="L135" s="224"/>
      <c r="M135" s="224"/>
      <c r="N135" s="224"/>
      <c r="O135" s="224"/>
      <c r="P135" s="224"/>
      <c r="Q135" s="224"/>
    </row>
    <row r="136" spans="1:17" ht="16.5" customHeight="1" x14ac:dyDescent="0.75">
      <c r="A136" s="631"/>
      <c r="B136" s="637" t="s">
        <v>247</v>
      </c>
      <c r="C136" s="636" t="s">
        <v>248</v>
      </c>
      <c r="D136" s="523" t="s">
        <v>249</v>
      </c>
      <c r="E136" s="96" t="s">
        <v>294</v>
      </c>
      <c r="F136" s="96" t="s">
        <v>178</v>
      </c>
      <c r="G136" s="96" t="s">
        <v>170</v>
      </c>
      <c r="H136" s="321" t="s">
        <v>170</v>
      </c>
      <c r="I136" s="224"/>
      <c r="J136" s="224"/>
      <c r="K136" s="224"/>
      <c r="L136" s="224"/>
      <c r="M136" s="224"/>
      <c r="N136" s="224"/>
      <c r="O136" s="224"/>
      <c r="P136" s="224"/>
      <c r="Q136" s="224"/>
    </row>
    <row r="137" spans="1:17" ht="21" customHeight="1" x14ac:dyDescent="0.75">
      <c r="A137" s="631"/>
      <c r="B137" s="635"/>
      <c r="C137" s="636"/>
      <c r="D137" s="523" t="s">
        <v>250</v>
      </c>
      <c r="E137" s="96" t="s">
        <v>294</v>
      </c>
      <c r="F137" s="96" t="s">
        <v>178</v>
      </c>
      <c r="G137" s="96" t="s">
        <v>170</v>
      </c>
      <c r="H137" s="321" t="s">
        <v>173</v>
      </c>
      <c r="I137" s="224"/>
      <c r="J137" s="224"/>
      <c r="K137" s="224"/>
      <c r="L137" s="224"/>
      <c r="M137" s="224"/>
      <c r="N137" s="224"/>
      <c r="O137" s="224"/>
      <c r="P137" s="224"/>
      <c r="Q137" s="224"/>
    </row>
    <row r="138" spans="1:17" ht="19" customHeight="1" x14ac:dyDescent="0.75">
      <c r="A138" s="631"/>
      <c r="B138" s="637" t="s">
        <v>251</v>
      </c>
      <c r="C138" s="636" t="s">
        <v>252</v>
      </c>
      <c r="D138" s="523" t="s">
        <v>253</v>
      </c>
      <c r="E138" s="96" t="s">
        <v>294</v>
      </c>
      <c r="F138" s="96" t="s">
        <v>179</v>
      </c>
      <c r="G138" s="96" t="s">
        <v>170</v>
      </c>
      <c r="H138" s="321" t="s">
        <v>170</v>
      </c>
      <c r="I138" s="224"/>
      <c r="J138" s="224"/>
      <c r="K138" s="224"/>
      <c r="L138" s="224"/>
      <c r="M138" s="224"/>
      <c r="N138" s="224"/>
      <c r="O138" s="224"/>
      <c r="P138" s="224"/>
      <c r="Q138" s="224"/>
    </row>
    <row r="139" spans="1:17" ht="18" customHeight="1" thickBot="1" x14ac:dyDescent="0.9">
      <c r="A139" s="632"/>
      <c r="B139" s="638"/>
      <c r="C139" s="636"/>
      <c r="D139" s="523" t="s">
        <v>254</v>
      </c>
      <c r="E139" s="96" t="s">
        <v>294</v>
      </c>
      <c r="F139" s="96" t="s">
        <v>179</v>
      </c>
      <c r="G139" s="96" t="s">
        <v>170</v>
      </c>
      <c r="H139" s="321" t="s">
        <v>173</v>
      </c>
      <c r="I139" s="224"/>
      <c r="J139" s="224"/>
      <c r="K139" s="224"/>
      <c r="L139" s="224"/>
      <c r="M139" s="224"/>
      <c r="N139" s="224"/>
      <c r="O139" s="224"/>
      <c r="P139" s="224"/>
      <c r="Q139" s="224"/>
    </row>
    <row r="140" spans="1:17" ht="16.5" customHeight="1" x14ac:dyDescent="0.75">
      <c r="A140" s="639" t="s">
        <v>255</v>
      </c>
      <c r="B140" s="641" t="s">
        <v>256</v>
      </c>
      <c r="C140" s="596" t="s">
        <v>257</v>
      </c>
      <c r="D140" s="530" t="s">
        <v>258</v>
      </c>
      <c r="E140" s="57" t="s">
        <v>295</v>
      </c>
      <c r="F140" s="57" t="s">
        <v>172</v>
      </c>
      <c r="G140" s="57" t="s">
        <v>170</v>
      </c>
      <c r="H140" s="308" t="s">
        <v>170</v>
      </c>
      <c r="I140" s="224"/>
      <c r="J140" s="224"/>
      <c r="K140" s="224"/>
      <c r="L140" s="224"/>
      <c r="M140" s="224"/>
      <c r="N140" s="224"/>
      <c r="O140" s="224"/>
      <c r="P140" s="224"/>
      <c r="Q140" s="224"/>
    </row>
    <row r="141" spans="1:17" ht="15.5" customHeight="1" x14ac:dyDescent="0.75">
      <c r="A141" s="640"/>
      <c r="B141" s="595"/>
      <c r="C141" s="596"/>
      <c r="D141" s="530" t="s">
        <v>259</v>
      </c>
      <c r="E141" s="57" t="s">
        <v>295</v>
      </c>
      <c r="F141" s="57" t="s">
        <v>172</v>
      </c>
      <c r="G141" s="57" t="s">
        <v>170</v>
      </c>
      <c r="H141" s="308" t="s">
        <v>173</v>
      </c>
      <c r="I141" s="224"/>
      <c r="J141" s="224"/>
      <c r="K141" s="224"/>
      <c r="L141" s="224"/>
      <c r="M141" s="224"/>
      <c r="N141" s="224"/>
      <c r="O141" s="224"/>
      <c r="P141" s="224"/>
      <c r="Q141" s="224"/>
    </row>
    <row r="142" spans="1:17" ht="14.5" customHeight="1" x14ac:dyDescent="0.75">
      <c r="A142" s="640"/>
      <c r="B142" s="642"/>
      <c r="C142" s="596"/>
      <c r="D142" s="530" t="s">
        <v>260</v>
      </c>
      <c r="E142" s="57" t="s">
        <v>295</v>
      </c>
      <c r="F142" s="57" t="s">
        <v>172</v>
      </c>
      <c r="G142" s="57" t="s">
        <v>170</v>
      </c>
      <c r="H142" s="308" t="s">
        <v>174</v>
      </c>
      <c r="I142" s="224"/>
      <c r="J142" s="224"/>
      <c r="K142" s="224"/>
      <c r="L142" s="224"/>
      <c r="M142" s="224"/>
      <c r="N142" s="224"/>
      <c r="O142" s="224"/>
      <c r="P142" s="224"/>
      <c r="Q142" s="224"/>
    </row>
    <row r="143" spans="1:17" ht="17" customHeight="1" x14ac:dyDescent="0.75">
      <c r="A143" s="640"/>
      <c r="B143" s="594" t="s">
        <v>261</v>
      </c>
      <c r="C143" s="596" t="s">
        <v>262</v>
      </c>
      <c r="D143" s="530" t="s">
        <v>263</v>
      </c>
      <c r="E143" s="57" t="s">
        <v>295</v>
      </c>
      <c r="F143" s="57" t="s">
        <v>178</v>
      </c>
      <c r="G143" s="57" t="s">
        <v>170</v>
      </c>
      <c r="H143" s="308" t="s">
        <v>170</v>
      </c>
      <c r="I143" s="224"/>
      <c r="J143" s="224"/>
      <c r="K143" s="224"/>
      <c r="L143" s="224"/>
      <c r="M143" s="224"/>
      <c r="N143" s="224"/>
      <c r="O143" s="224"/>
      <c r="P143" s="224"/>
      <c r="Q143" s="224"/>
    </row>
    <row r="144" spans="1:17" ht="20" customHeight="1" x14ac:dyDescent="0.75">
      <c r="A144" s="640"/>
      <c r="B144" s="595"/>
      <c r="C144" s="596"/>
      <c r="D144" s="530" t="s">
        <v>264</v>
      </c>
      <c r="E144" s="57" t="s">
        <v>295</v>
      </c>
      <c r="F144" s="57" t="s">
        <v>178</v>
      </c>
      <c r="G144" s="57" t="s">
        <v>170</v>
      </c>
      <c r="H144" s="308" t="s">
        <v>173</v>
      </c>
      <c r="I144" s="224"/>
      <c r="J144" s="224"/>
      <c r="K144" s="224"/>
      <c r="L144" s="224"/>
      <c r="M144" s="224"/>
      <c r="N144" s="224"/>
      <c r="O144" s="224"/>
      <c r="P144" s="224"/>
      <c r="Q144" s="224"/>
    </row>
    <row r="145" spans="1:17" ht="18" customHeight="1" x14ac:dyDescent="0.75">
      <c r="A145" s="640"/>
      <c r="B145" s="595"/>
      <c r="C145" s="596"/>
      <c r="D145" s="530" t="s">
        <v>265</v>
      </c>
      <c r="E145" s="57" t="s">
        <v>295</v>
      </c>
      <c r="F145" s="57" t="s">
        <v>178</v>
      </c>
      <c r="G145" s="57" t="s">
        <v>170</v>
      </c>
      <c r="H145" s="308" t="s">
        <v>174</v>
      </c>
      <c r="I145" s="224"/>
      <c r="J145" s="224"/>
      <c r="K145" s="224"/>
      <c r="L145" s="224"/>
      <c r="M145" s="224"/>
      <c r="N145" s="224"/>
      <c r="O145" s="224"/>
      <c r="P145" s="224"/>
      <c r="Q145" s="224"/>
    </row>
    <row r="146" spans="1:17" ht="15.5" customHeight="1" x14ac:dyDescent="0.75">
      <c r="A146" s="640"/>
      <c r="B146" s="595"/>
      <c r="C146" s="596"/>
      <c r="D146" s="530" t="s">
        <v>266</v>
      </c>
      <c r="E146" s="57" t="s">
        <v>295</v>
      </c>
      <c r="F146" s="57" t="s">
        <v>178</v>
      </c>
      <c r="G146" s="57" t="s">
        <v>170</v>
      </c>
      <c r="H146" s="308" t="s">
        <v>175</v>
      </c>
      <c r="I146" s="224"/>
      <c r="J146" s="224"/>
      <c r="K146" s="224"/>
      <c r="L146" s="224"/>
      <c r="M146" s="224"/>
      <c r="N146" s="224"/>
      <c r="O146" s="224"/>
      <c r="P146" s="224"/>
      <c r="Q146" s="224"/>
    </row>
    <row r="147" spans="1:17" ht="15" customHeight="1" x14ac:dyDescent="0.75">
      <c r="A147" s="640"/>
      <c r="B147" s="595"/>
      <c r="C147" s="596"/>
      <c r="D147" s="530" t="s">
        <v>267</v>
      </c>
      <c r="E147" s="57" t="s">
        <v>295</v>
      </c>
      <c r="F147" s="57" t="s">
        <v>178</v>
      </c>
      <c r="G147" s="57" t="s">
        <v>170</v>
      </c>
      <c r="H147" s="308" t="s">
        <v>176</v>
      </c>
      <c r="I147" s="224"/>
      <c r="J147" s="224"/>
      <c r="K147" s="224"/>
      <c r="L147" s="224"/>
      <c r="M147" s="224"/>
      <c r="N147" s="224"/>
      <c r="O147" s="224"/>
      <c r="P147" s="224"/>
      <c r="Q147" s="224"/>
    </row>
    <row r="148" spans="1:17" ht="16" customHeight="1" x14ac:dyDescent="0.75">
      <c r="A148" s="640"/>
      <c r="B148" s="595"/>
      <c r="C148" s="596"/>
      <c r="D148" s="530" t="s">
        <v>268</v>
      </c>
      <c r="E148" s="57" t="s">
        <v>295</v>
      </c>
      <c r="F148" s="57" t="s">
        <v>178</v>
      </c>
      <c r="G148" s="57" t="s">
        <v>170</v>
      </c>
      <c r="H148" s="308" t="s">
        <v>177</v>
      </c>
      <c r="I148" s="224"/>
      <c r="J148" s="224"/>
      <c r="K148" s="224"/>
      <c r="L148" s="224"/>
      <c r="M148" s="224"/>
      <c r="N148" s="224"/>
      <c r="O148" s="224"/>
      <c r="P148" s="224"/>
      <c r="Q148" s="224"/>
    </row>
    <row r="149" spans="1:17" ht="16" customHeight="1" x14ac:dyDescent="0.75">
      <c r="A149" s="640"/>
      <c r="B149" s="595"/>
      <c r="C149" s="596"/>
      <c r="D149" s="530" t="s">
        <v>269</v>
      </c>
      <c r="E149" s="57" t="s">
        <v>295</v>
      </c>
      <c r="F149" s="57" t="s">
        <v>178</v>
      </c>
      <c r="G149" s="57" t="s">
        <v>170</v>
      </c>
      <c r="H149" s="308" t="s">
        <v>181</v>
      </c>
      <c r="I149" s="224"/>
      <c r="J149" s="224"/>
      <c r="K149" s="224"/>
      <c r="L149" s="224"/>
      <c r="M149" s="224"/>
      <c r="N149" s="224"/>
      <c r="O149" s="224"/>
      <c r="P149" s="224"/>
      <c r="Q149" s="224"/>
    </row>
    <row r="150" spans="1:17" ht="16.5" customHeight="1" x14ac:dyDescent="0.75">
      <c r="A150" s="640"/>
      <c r="B150" s="595"/>
      <c r="C150" s="596"/>
      <c r="D150" s="530" t="s">
        <v>270</v>
      </c>
      <c r="E150" s="57" t="s">
        <v>295</v>
      </c>
      <c r="F150" s="57" t="s">
        <v>178</v>
      </c>
      <c r="G150" s="57" t="s">
        <v>170</v>
      </c>
      <c r="H150" s="308" t="s">
        <v>182</v>
      </c>
      <c r="I150" s="224"/>
      <c r="J150" s="224"/>
      <c r="K150" s="224"/>
      <c r="L150" s="224"/>
      <c r="M150" s="224"/>
      <c r="N150" s="224"/>
      <c r="O150" s="224"/>
      <c r="P150" s="224"/>
      <c r="Q150" s="224"/>
    </row>
    <row r="151" spans="1:17" ht="17" customHeight="1" x14ac:dyDescent="0.75">
      <c r="A151" s="640"/>
      <c r="B151" s="642"/>
      <c r="C151" s="596"/>
      <c r="D151" s="530" t="s">
        <v>271</v>
      </c>
      <c r="E151" s="57" t="s">
        <v>295</v>
      </c>
      <c r="F151" s="57" t="s">
        <v>178</v>
      </c>
      <c r="G151" s="57" t="s">
        <v>170</v>
      </c>
      <c r="H151" s="308" t="s">
        <v>186</v>
      </c>
      <c r="I151" s="224"/>
      <c r="J151" s="224"/>
      <c r="K151" s="224"/>
      <c r="L151" s="224"/>
      <c r="M151" s="224"/>
      <c r="N151" s="224"/>
      <c r="O151" s="224"/>
      <c r="P151" s="224"/>
      <c r="Q151" s="224"/>
    </row>
    <row r="152" spans="1:17" ht="27.5" customHeight="1" x14ac:dyDescent="0.75">
      <c r="A152" s="640"/>
      <c r="B152" s="520" t="s">
        <v>272</v>
      </c>
      <c r="C152" s="519" t="s">
        <v>273</v>
      </c>
      <c r="D152" s="530" t="s">
        <v>321</v>
      </c>
      <c r="E152" s="57" t="s">
        <v>295</v>
      </c>
      <c r="F152" s="57" t="s">
        <v>179</v>
      </c>
      <c r="G152" s="57" t="s">
        <v>170</v>
      </c>
      <c r="H152" s="308" t="s">
        <v>170</v>
      </c>
      <c r="I152" s="224"/>
      <c r="J152" s="224"/>
      <c r="K152" s="224"/>
      <c r="L152" s="224"/>
      <c r="M152" s="224"/>
      <c r="N152" s="224"/>
      <c r="O152" s="224"/>
      <c r="P152" s="224"/>
      <c r="Q152" s="224"/>
    </row>
    <row r="153" spans="1:17" ht="12.5" customHeight="1" x14ac:dyDescent="0.75">
      <c r="A153" s="640"/>
      <c r="B153" s="594" t="s">
        <v>274</v>
      </c>
      <c r="C153" s="596" t="s">
        <v>275</v>
      </c>
      <c r="D153" s="530" t="s">
        <v>276</v>
      </c>
      <c r="E153" s="57" t="s">
        <v>295</v>
      </c>
      <c r="F153" s="57" t="s">
        <v>180</v>
      </c>
      <c r="G153" s="57" t="s">
        <v>170</v>
      </c>
      <c r="H153" s="308" t="s">
        <v>170</v>
      </c>
      <c r="I153" s="224"/>
      <c r="J153" s="224"/>
      <c r="K153" s="224"/>
      <c r="L153" s="224"/>
      <c r="M153" s="224"/>
      <c r="N153" s="224"/>
      <c r="O153" s="224"/>
      <c r="P153" s="224"/>
      <c r="Q153" s="224"/>
    </row>
    <row r="154" spans="1:17" ht="14.5" customHeight="1" x14ac:dyDescent="0.75">
      <c r="A154" s="640"/>
      <c r="B154" s="595"/>
      <c r="C154" s="596"/>
      <c r="D154" s="530" t="s">
        <v>277</v>
      </c>
      <c r="E154" s="57" t="s">
        <v>295</v>
      </c>
      <c r="F154" s="57" t="s">
        <v>180</v>
      </c>
      <c r="G154" s="57" t="s">
        <v>170</v>
      </c>
      <c r="H154" s="308" t="s">
        <v>173</v>
      </c>
      <c r="I154" s="224"/>
      <c r="J154" s="224"/>
      <c r="K154" s="224"/>
      <c r="L154" s="224"/>
      <c r="M154" s="224"/>
      <c r="N154" s="224"/>
      <c r="O154" s="224"/>
      <c r="P154" s="224"/>
      <c r="Q154" s="224"/>
    </row>
    <row r="155" spans="1:17" ht="19" customHeight="1" x14ac:dyDescent="0.75">
      <c r="A155" s="640"/>
      <c r="B155" s="595"/>
      <c r="C155" s="596"/>
      <c r="D155" s="530" t="s">
        <v>278</v>
      </c>
      <c r="E155" s="57" t="s">
        <v>295</v>
      </c>
      <c r="F155" s="57" t="s">
        <v>180</v>
      </c>
      <c r="G155" s="57" t="s">
        <v>170</v>
      </c>
      <c r="H155" s="308" t="s">
        <v>174</v>
      </c>
      <c r="I155" s="224"/>
      <c r="J155" s="224"/>
      <c r="K155" s="224"/>
      <c r="L155" s="224"/>
      <c r="M155" s="224"/>
      <c r="N155" s="224"/>
      <c r="O155" s="224"/>
      <c r="P155" s="224"/>
      <c r="Q155" s="224"/>
    </row>
    <row r="156" spans="1:17" ht="15.5" customHeight="1" x14ac:dyDescent="0.75">
      <c r="A156" s="640"/>
      <c r="B156" s="595"/>
      <c r="C156" s="596"/>
      <c r="D156" s="530" t="s">
        <v>279</v>
      </c>
      <c r="E156" s="57" t="s">
        <v>295</v>
      </c>
      <c r="F156" s="57" t="s">
        <v>180</v>
      </c>
      <c r="G156" s="57" t="s">
        <v>170</v>
      </c>
      <c r="H156" s="308" t="s">
        <v>175</v>
      </c>
      <c r="I156" s="224"/>
      <c r="J156" s="224"/>
      <c r="K156" s="224"/>
      <c r="L156" s="224"/>
      <c r="M156" s="224"/>
      <c r="N156" s="224"/>
      <c r="O156" s="224"/>
      <c r="P156" s="224"/>
      <c r="Q156" s="224"/>
    </row>
    <row r="157" spans="1:17" ht="15.5" customHeight="1" x14ac:dyDescent="0.75">
      <c r="A157" s="640"/>
      <c r="B157" s="595"/>
      <c r="C157" s="596" t="s">
        <v>280</v>
      </c>
      <c r="D157" s="530" t="s">
        <v>281</v>
      </c>
      <c r="E157" s="57" t="s">
        <v>295</v>
      </c>
      <c r="F157" s="57" t="s">
        <v>180</v>
      </c>
      <c r="G157" s="57" t="s">
        <v>173</v>
      </c>
      <c r="H157" s="308" t="s">
        <v>170</v>
      </c>
      <c r="I157" s="224"/>
      <c r="J157" s="224"/>
      <c r="K157" s="224"/>
      <c r="L157" s="224"/>
      <c r="M157" s="224"/>
      <c r="N157" s="224"/>
      <c r="O157" s="224"/>
      <c r="P157" s="224"/>
      <c r="Q157" s="224"/>
    </row>
    <row r="158" spans="1:17" ht="17.5" customHeight="1" x14ac:dyDescent="0.75">
      <c r="A158" s="640"/>
      <c r="B158" s="595"/>
      <c r="C158" s="596"/>
      <c r="D158" s="530" t="s">
        <v>282</v>
      </c>
      <c r="E158" s="57" t="s">
        <v>295</v>
      </c>
      <c r="F158" s="57" t="s">
        <v>180</v>
      </c>
      <c r="G158" s="57" t="s">
        <v>173</v>
      </c>
      <c r="H158" s="308" t="s">
        <v>173</v>
      </c>
      <c r="I158" s="224"/>
      <c r="J158" s="224"/>
      <c r="K158" s="224"/>
      <c r="L158" s="224"/>
      <c r="M158" s="224"/>
      <c r="N158" s="224"/>
      <c r="O158" s="224"/>
      <c r="P158" s="224"/>
      <c r="Q158" s="224"/>
    </row>
    <row r="159" spans="1:17" ht="10.5" customHeight="1" x14ac:dyDescent="0.75">
      <c r="A159" s="640"/>
      <c r="B159" s="595"/>
      <c r="C159" s="596"/>
      <c r="D159" s="530" t="s">
        <v>283</v>
      </c>
      <c r="E159" s="57" t="s">
        <v>295</v>
      </c>
      <c r="F159" s="57" t="s">
        <v>180</v>
      </c>
      <c r="G159" s="57" t="s">
        <v>173</v>
      </c>
      <c r="H159" s="308" t="s">
        <v>174</v>
      </c>
      <c r="I159" s="224"/>
      <c r="J159" s="224"/>
      <c r="K159" s="224"/>
      <c r="L159" s="224"/>
      <c r="M159" s="224"/>
      <c r="N159" s="224"/>
      <c r="O159" s="224"/>
      <c r="P159" s="224"/>
      <c r="Q159" s="224"/>
    </row>
    <row r="160" spans="1:17" ht="18.5" customHeight="1" x14ac:dyDescent="0.75">
      <c r="A160" s="640"/>
      <c r="B160" s="595"/>
      <c r="C160" s="596"/>
      <c r="D160" s="530" t="s">
        <v>340</v>
      </c>
      <c r="E160" s="57" t="s">
        <v>295</v>
      </c>
      <c r="F160" s="57" t="s">
        <v>180</v>
      </c>
      <c r="G160" s="57" t="s">
        <v>173</v>
      </c>
      <c r="H160" s="308" t="s">
        <v>175</v>
      </c>
      <c r="I160" s="224"/>
      <c r="J160" s="224"/>
      <c r="K160" s="224"/>
      <c r="L160" s="224"/>
      <c r="M160" s="224"/>
      <c r="N160" s="224"/>
      <c r="O160" s="224"/>
      <c r="P160" s="224"/>
      <c r="Q160" s="224"/>
    </row>
    <row r="161" spans="1:17" ht="35" hidden="1" customHeight="1" x14ac:dyDescent="0.75">
      <c r="A161" s="640"/>
      <c r="B161" s="595"/>
      <c r="C161" s="689"/>
      <c r="D161" s="690"/>
      <c r="E161" s="690"/>
      <c r="F161" s="690"/>
      <c r="G161" s="690"/>
      <c r="H161" s="690"/>
      <c r="I161" s="690"/>
      <c r="J161" s="690"/>
      <c r="K161" s="690"/>
      <c r="L161" s="690"/>
      <c r="M161" s="690"/>
      <c r="N161" s="690"/>
      <c r="O161" s="690"/>
      <c r="P161" s="690"/>
      <c r="Q161" s="690"/>
    </row>
    <row r="162" spans="1:17" ht="35" hidden="1" customHeight="1" x14ac:dyDescent="0.75">
      <c r="A162" s="640"/>
      <c r="B162" s="595"/>
      <c r="C162" s="689"/>
      <c r="D162" s="690"/>
      <c r="E162" s="690"/>
      <c r="F162" s="690"/>
      <c r="G162" s="690"/>
      <c r="H162" s="690"/>
      <c r="I162" s="690"/>
      <c r="J162" s="690"/>
      <c r="K162" s="690"/>
      <c r="L162" s="690"/>
      <c r="M162" s="690"/>
      <c r="N162" s="690"/>
      <c r="O162" s="690"/>
      <c r="P162" s="690"/>
      <c r="Q162" s="690"/>
    </row>
    <row r="163" spans="1:17" ht="35" hidden="1" customHeight="1" x14ac:dyDescent="0.75">
      <c r="A163" s="640"/>
      <c r="B163" s="595"/>
      <c r="C163" s="689"/>
      <c r="D163" s="690"/>
      <c r="E163" s="690"/>
      <c r="F163" s="690"/>
      <c r="G163" s="690"/>
      <c r="H163" s="690"/>
      <c r="I163" s="690"/>
      <c r="J163" s="690"/>
      <c r="K163" s="690"/>
      <c r="L163" s="690"/>
      <c r="M163" s="690"/>
      <c r="N163" s="690"/>
      <c r="O163" s="690"/>
      <c r="P163" s="690"/>
      <c r="Q163" s="690"/>
    </row>
    <row r="164" spans="1:17" ht="35" hidden="1" customHeight="1" x14ac:dyDescent="0.75">
      <c r="A164" s="640"/>
      <c r="B164" s="595"/>
      <c r="C164" s="689"/>
      <c r="D164" s="690"/>
      <c r="E164" s="690"/>
      <c r="F164" s="690"/>
      <c r="G164" s="690"/>
      <c r="H164" s="690"/>
      <c r="I164" s="690"/>
      <c r="J164" s="690"/>
      <c r="K164" s="690"/>
      <c r="L164" s="690"/>
      <c r="M164" s="690"/>
      <c r="N164" s="690"/>
      <c r="O164" s="690"/>
      <c r="P164" s="690"/>
      <c r="Q164" s="690"/>
    </row>
    <row r="165" spans="1:17" ht="35" hidden="1" customHeight="1" x14ac:dyDescent="0.75">
      <c r="A165" s="640"/>
      <c r="B165" s="595"/>
      <c r="C165" s="689"/>
      <c r="D165" s="690"/>
      <c r="E165" s="690"/>
      <c r="F165" s="690"/>
      <c r="G165" s="690"/>
      <c r="H165" s="690"/>
      <c r="I165" s="690"/>
      <c r="J165" s="690"/>
      <c r="K165" s="690"/>
      <c r="L165" s="690"/>
      <c r="M165" s="690"/>
      <c r="N165" s="690"/>
      <c r="O165" s="690"/>
      <c r="P165" s="690"/>
      <c r="Q165" s="690"/>
    </row>
    <row r="166" spans="1:17" ht="34.5" hidden="1" customHeight="1" x14ac:dyDescent="0.75">
      <c r="A166" s="640"/>
      <c r="B166" s="595"/>
      <c r="C166" s="689"/>
      <c r="D166" s="690"/>
      <c r="E166" s="690"/>
      <c r="F166" s="690"/>
      <c r="G166" s="690"/>
      <c r="H166" s="690"/>
      <c r="I166" s="690"/>
      <c r="J166" s="690"/>
      <c r="K166" s="690"/>
      <c r="L166" s="690"/>
      <c r="M166" s="690"/>
      <c r="N166" s="690"/>
      <c r="O166" s="690"/>
      <c r="P166" s="690"/>
      <c r="Q166" s="690"/>
    </row>
    <row r="167" spans="1:17" ht="35" hidden="1" customHeight="1" x14ac:dyDescent="0.75">
      <c r="A167" s="640"/>
      <c r="B167" s="595"/>
      <c r="C167" s="691"/>
      <c r="D167" s="690"/>
      <c r="E167" s="690"/>
      <c r="F167" s="690"/>
      <c r="G167" s="690"/>
      <c r="H167" s="690"/>
      <c r="I167" s="690"/>
      <c r="J167" s="690"/>
      <c r="K167" s="690"/>
      <c r="L167" s="690"/>
      <c r="M167" s="690"/>
      <c r="N167" s="690"/>
      <c r="O167" s="690"/>
      <c r="P167" s="690"/>
      <c r="Q167" s="690"/>
    </row>
    <row r="168" spans="1:17" ht="35" hidden="1" customHeight="1" x14ac:dyDescent="0.75">
      <c r="A168" s="640"/>
      <c r="B168" s="595"/>
      <c r="C168" s="691"/>
      <c r="D168" s="690"/>
      <c r="E168" s="690"/>
      <c r="F168" s="690"/>
      <c r="G168" s="690"/>
      <c r="H168" s="690"/>
      <c r="I168" s="690"/>
      <c r="J168" s="690"/>
      <c r="K168" s="690"/>
      <c r="L168" s="690"/>
      <c r="M168" s="690"/>
      <c r="N168" s="690"/>
      <c r="O168" s="690"/>
      <c r="P168" s="690"/>
      <c r="Q168" s="690"/>
    </row>
    <row r="169" spans="1:17" ht="35" hidden="1" customHeight="1" x14ac:dyDescent="0.75">
      <c r="A169" s="640"/>
      <c r="B169" s="595"/>
      <c r="C169" s="691"/>
      <c r="D169" s="690"/>
      <c r="E169" s="690"/>
      <c r="F169" s="690"/>
      <c r="G169" s="690"/>
      <c r="H169" s="690"/>
      <c r="I169" s="690"/>
      <c r="J169" s="690"/>
      <c r="K169" s="690"/>
      <c r="L169" s="690"/>
      <c r="M169" s="690"/>
      <c r="N169" s="690"/>
      <c r="O169" s="690"/>
      <c r="P169" s="690"/>
      <c r="Q169" s="690"/>
    </row>
    <row r="170" spans="1:17" ht="35" hidden="1" customHeight="1" x14ac:dyDescent="0.75">
      <c r="A170" s="640"/>
      <c r="B170" s="595"/>
      <c r="C170" s="691"/>
      <c r="D170" s="690"/>
      <c r="E170" s="690"/>
      <c r="F170" s="690"/>
      <c r="G170" s="690"/>
      <c r="H170" s="690"/>
      <c r="I170" s="690"/>
      <c r="J170" s="690"/>
      <c r="K170" s="690"/>
      <c r="L170" s="690"/>
      <c r="M170" s="690"/>
      <c r="N170" s="690"/>
      <c r="O170" s="690"/>
      <c r="P170" s="690"/>
      <c r="Q170" s="690"/>
    </row>
    <row r="171" spans="1:17" ht="35" hidden="1" customHeight="1" x14ac:dyDescent="0.75">
      <c r="A171" s="640"/>
      <c r="B171" s="595"/>
      <c r="C171" s="691"/>
      <c r="D171" s="690"/>
      <c r="E171" s="690"/>
      <c r="F171" s="690"/>
      <c r="G171" s="690"/>
      <c r="H171" s="690"/>
      <c r="I171" s="690"/>
      <c r="J171" s="690"/>
      <c r="K171" s="690"/>
      <c r="L171" s="690"/>
      <c r="M171" s="690"/>
      <c r="N171" s="690"/>
      <c r="O171" s="690"/>
      <c r="P171" s="690"/>
      <c r="Q171" s="690"/>
    </row>
    <row r="172" spans="1:17" ht="12" customHeight="1" x14ac:dyDescent="0.75">
      <c r="A172" s="640"/>
      <c r="B172" s="595"/>
      <c r="C172" s="596" t="s">
        <v>284</v>
      </c>
      <c r="D172" s="530" t="s">
        <v>285</v>
      </c>
      <c r="E172" s="57" t="s">
        <v>295</v>
      </c>
      <c r="F172" s="57" t="s">
        <v>180</v>
      </c>
      <c r="G172" s="57" t="s">
        <v>176</v>
      </c>
      <c r="H172" s="308" t="s">
        <v>170</v>
      </c>
      <c r="I172" s="224"/>
      <c r="J172" s="224"/>
      <c r="K172" s="224"/>
      <c r="L172" s="224"/>
      <c r="M172" s="224"/>
      <c r="N172" s="224"/>
      <c r="O172" s="224"/>
      <c r="P172" s="224"/>
      <c r="Q172" s="224"/>
    </row>
    <row r="173" spans="1:17" ht="15" customHeight="1" x14ac:dyDescent="0.75">
      <c r="A173" s="640"/>
      <c r="B173" s="595"/>
      <c r="C173" s="596"/>
      <c r="D173" s="530" t="s">
        <v>286</v>
      </c>
      <c r="E173" s="57" t="s">
        <v>295</v>
      </c>
      <c r="F173" s="57" t="s">
        <v>180</v>
      </c>
      <c r="G173" s="57" t="s">
        <v>176</v>
      </c>
      <c r="H173" s="308" t="s">
        <v>173</v>
      </c>
      <c r="I173" s="224"/>
      <c r="J173" s="224"/>
      <c r="K173" s="224"/>
      <c r="L173" s="224"/>
      <c r="M173" s="224"/>
      <c r="N173" s="224"/>
      <c r="O173" s="224"/>
      <c r="P173" s="224"/>
      <c r="Q173" s="224"/>
    </row>
    <row r="174" spans="1:17" ht="16" customHeight="1" x14ac:dyDescent="0.75">
      <c r="A174" s="640"/>
      <c r="B174" s="595"/>
      <c r="C174" s="596"/>
      <c r="D174" s="530" t="s">
        <v>287</v>
      </c>
      <c r="E174" s="57" t="s">
        <v>295</v>
      </c>
      <c r="F174" s="57" t="s">
        <v>180</v>
      </c>
      <c r="G174" s="57" t="s">
        <v>176</v>
      </c>
      <c r="H174" s="308" t="s">
        <v>174</v>
      </c>
      <c r="I174" s="224"/>
      <c r="J174" s="224"/>
      <c r="K174" s="224"/>
      <c r="L174" s="224"/>
      <c r="M174" s="224"/>
      <c r="N174" s="224"/>
      <c r="O174" s="224"/>
      <c r="P174" s="224"/>
      <c r="Q174" s="224"/>
    </row>
    <row r="175" spans="1:17" ht="16" customHeight="1" x14ac:dyDescent="0.75">
      <c r="A175" s="640"/>
      <c r="B175" s="595"/>
      <c r="C175" s="596"/>
      <c r="D175" s="530" t="s">
        <v>288</v>
      </c>
      <c r="E175" s="57" t="s">
        <v>295</v>
      </c>
      <c r="F175" s="57" t="s">
        <v>180</v>
      </c>
      <c r="G175" s="57" t="s">
        <v>176</v>
      </c>
      <c r="H175" s="308" t="s">
        <v>175</v>
      </c>
      <c r="I175" s="224"/>
      <c r="J175" s="224"/>
      <c r="K175" s="224"/>
      <c r="L175" s="224"/>
      <c r="M175" s="224"/>
      <c r="N175" s="224"/>
      <c r="O175" s="224"/>
      <c r="P175" s="224"/>
      <c r="Q175" s="224"/>
    </row>
    <row r="176" spans="1:17" ht="15.5" customHeight="1" thickBot="1" x14ac:dyDescent="0.9">
      <c r="A176" s="640"/>
      <c r="B176" s="595"/>
      <c r="C176" s="596"/>
      <c r="D176" s="530" t="s">
        <v>289</v>
      </c>
      <c r="E176" s="57" t="s">
        <v>295</v>
      </c>
      <c r="F176" s="57" t="s">
        <v>180</v>
      </c>
      <c r="G176" s="57" t="s">
        <v>176</v>
      </c>
      <c r="H176" s="308" t="s">
        <v>176</v>
      </c>
      <c r="I176" s="224"/>
      <c r="J176" s="224"/>
      <c r="K176" s="224"/>
      <c r="L176" s="224"/>
      <c r="M176" s="224"/>
      <c r="N176" s="224"/>
      <c r="O176" s="224"/>
      <c r="P176" s="224"/>
      <c r="Q176" s="224"/>
    </row>
    <row r="177" spans="1:17" ht="17.5" customHeight="1" x14ac:dyDescent="0.75">
      <c r="A177" s="620" t="s">
        <v>290</v>
      </c>
      <c r="B177" s="622" t="s">
        <v>291</v>
      </c>
      <c r="C177" s="624" t="s">
        <v>292</v>
      </c>
      <c r="D177" s="531" t="s">
        <v>293</v>
      </c>
      <c r="E177" s="54" t="s">
        <v>296</v>
      </c>
      <c r="F177" s="54" t="s">
        <v>172</v>
      </c>
      <c r="G177" s="54" t="s">
        <v>170</v>
      </c>
      <c r="H177" s="302" t="s">
        <v>170</v>
      </c>
      <c r="I177" s="224"/>
      <c r="J177" s="224"/>
      <c r="K177" s="224"/>
      <c r="L177" s="224"/>
      <c r="M177" s="224"/>
      <c r="N177" s="224"/>
      <c r="O177" s="224"/>
      <c r="P177" s="224"/>
      <c r="Q177" s="224"/>
    </row>
    <row r="178" spans="1:17" ht="39" customHeight="1" thickBot="1" x14ac:dyDescent="0.9">
      <c r="A178" s="621"/>
      <c r="B178" s="623"/>
      <c r="C178" s="624"/>
      <c r="D178" s="531" t="s">
        <v>337</v>
      </c>
      <c r="E178" s="54" t="s">
        <v>296</v>
      </c>
      <c r="F178" s="54" t="s">
        <v>172</v>
      </c>
      <c r="G178" s="54" t="s">
        <v>170</v>
      </c>
      <c r="H178" s="302" t="s">
        <v>173</v>
      </c>
      <c r="I178" s="224"/>
      <c r="J178" s="224"/>
      <c r="K178" s="224"/>
      <c r="L178" s="224"/>
      <c r="M178" s="224"/>
      <c r="N178" s="224"/>
      <c r="O178" s="224"/>
      <c r="P178" s="224"/>
      <c r="Q178" s="224"/>
    </row>
    <row r="179" spans="1:17" ht="20.5" customHeight="1" x14ac:dyDescent="0.75">
      <c r="A179" s="666" t="s">
        <v>322</v>
      </c>
      <c r="B179" s="669" t="s">
        <v>333</v>
      </c>
      <c r="C179" s="672" t="s">
        <v>333</v>
      </c>
      <c r="D179" s="460" t="s">
        <v>336</v>
      </c>
      <c r="E179" s="466" t="s">
        <v>335</v>
      </c>
      <c r="F179" s="466" t="s">
        <v>172</v>
      </c>
      <c r="G179" s="466" t="s">
        <v>170</v>
      </c>
      <c r="H179" s="495" t="s">
        <v>170</v>
      </c>
      <c r="I179" s="224"/>
      <c r="J179" s="224"/>
      <c r="K179" s="224"/>
      <c r="L179" s="224"/>
      <c r="M179" s="224"/>
      <c r="N179" s="224"/>
      <c r="O179" s="224"/>
      <c r="P179" s="224"/>
      <c r="Q179" s="224"/>
    </row>
    <row r="180" spans="1:17" ht="20" customHeight="1" x14ac:dyDescent="0.75">
      <c r="A180" s="667"/>
      <c r="B180" s="670"/>
      <c r="C180" s="672"/>
      <c r="D180" s="460" t="s">
        <v>339</v>
      </c>
      <c r="E180" s="466" t="s">
        <v>335</v>
      </c>
      <c r="F180" s="466" t="s">
        <v>172</v>
      </c>
      <c r="G180" s="466" t="s">
        <v>170</v>
      </c>
      <c r="H180" s="495" t="s">
        <v>173</v>
      </c>
      <c r="I180" s="224"/>
      <c r="J180" s="224"/>
      <c r="K180" s="224"/>
      <c r="L180" s="224"/>
      <c r="M180" s="224"/>
      <c r="N180" s="224"/>
      <c r="O180" s="224"/>
      <c r="P180" s="224"/>
      <c r="Q180" s="224"/>
    </row>
    <row r="181" spans="1:17" ht="21" customHeight="1" thickBot="1" x14ac:dyDescent="0.9">
      <c r="A181" s="668"/>
      <c r="B181" s="671"/>
      <c r="C181" s="673"/>
      <c r="D181" s="521" t="s">
        <v>334</v>
      </c>
      <c r="E181" s="236" t="s">
        <v>335</v>
      </c>
      <c r="F181" s="236" t="s">
        <v>172</v>
      </c>
      <c r="G181" s="236" t="s">
        <v>170</v>
      </c>
      <c r="H181" s="327" t="s">
        <v>174</v>
      </c>
      <c r="I181" s="226"/>
      <c r="J181" s="226"/>
      <c r="K181" s="226"/>
      <c r="L181" s="226"/>
      <c r="M181" s="226"/>
      <c r="N181" s="226"/>
      <c r="O181" s="226"/>
      <c r="P181" s="226"/>
      <c r="Q181" s="226"/>
    </row>
  </sheetData>
  <sheetProtection selectLockedCells="1"/>
  <mergeCells count="102">
    <mergeCell ref="Q12:Q14"/>
    <mergeCell ref="P12:P14"/>
    <mergeCell ref="B115:B119"/>
    <mergeCell ref="C115:C119"/>
    <mergeCell ref="D115:D117"/>
    <mergeCell ref="E115:E117"/>
    <mergeCell ref="F115:F117"/>
    <mergeCell ref="G115:G117"/>
    <mergeCell ref="H115:H117"/>
    <mergeCell ref="B62:B65"/>
    <mergeCell ref="B89:B94"/>
    <mergeCell ref="J12:J14"/>
    <mergeCell ref="A179:A181"/>
    <mergeCell ref="B179:B181"/>
    <mergeCell ref="C179:C181"/>
    <mergeCell ref="C5:Q5"/>
    <mergeCell ref="C6:Q6"/>
    <mergeCell ref="N12:N14"/>
    <mergeCell ref="M12:M14"/>
    <mergeCell ref="D11:D14"/>
    <mergeCell ref="E11:H14"/>
    <mergeCell ref="A15:Q15"/>
    <mergeCell ref="A11:A14"/>
    <mergeCell ref="A72:A114"/>
    <mergeCell ref="C77:C81"/>
    <mergeCell ref="I12:I14"/>
    <mergeCell ref="C161:Q171"/>
    <mergeCell ref="C82:C83"/>
    <mergeCell ref="B84:B85"/>
    <mergeCell ref="C39:C44"/>
    <mergeCell ref="C47:C51"/>
    <mergeCell ref="C45:C46"/>
    <mergeCell ref="A120:A129"/>
    <mergeCell ref="B120:B124"/>
    <mergeCell ref="C120:C122"/>
    <mergeCell ref="B125:B129"/>
    <mergeCell ref="C125:C128"/>
    <mergeCell ref="A115:A119"/>
    <mergeCell ref="A62:A71"/>
    <mergeCell ref="B66:B71"/>
    <mergeCell ref="A16:A61"/>
    <mergeCell ref="B16:B26"/>
    <mergeCell ref="C16:C20"/>
    <mergeCell ref="C21:C26"/>
    <mergeCell ref="B52:B59"/>
    <mergeCell ref="C52:C55"/>
    <mergeCell ref="C56:C57"/>
    <mergeCell ref="C58:C59"/>
    <mergeCell ref="B27:B51"/>
    <mergeCell ref="C28:C30"/>
    <mergeCell ref="C31:C35"/>
    <mergeCell ref="C62:C65"/>
    <mergeCell ref="C66:C68"/>
    <mergeCell ref="C36:C38"/>
    <mergeCell ref="B72:B83"/>
    <mergeCell ref="C72:C76"/>
    <mergeCell ref="C110:C111"/>
    <mergeCell ref="C112:C113"/>
    <mergeCell ref="A177:A178"/>
    <mergeCell ref="B177:B178"/>
    <mergeCell ref="C177:C178"/>
    <mergeCell ref="A130:A131"/>
    <mergeCell ref="B130:B131"/>
    <mergeCell ref="C130:C131"/>
    <mergeCell ref="A132:A139"/>
    <mergeCell ref="B132:B135"/>
    <mergeCell ref="C132:C135"/>
    <mergeCell ref="B138:B139"/>
    <mergeCell ref="C138:C139"/>
    <mergeCell ref="A140:A176"/>
    <mergeCell ref="B140:B142"/>
    <mergeCell ref="C140:C142"/>
    <mergeCell ref="B143:B151"/>
    <mergeCell ref="C143:C151"/>
    <mergeCell ref="C157:C160"/>
    <mergeCell ref="C172:C176"/>
    <mergeCell ref="B136:B137"/>
    <mergeCell ref="C136:C137"/>
    <mergeCell ref="C7:Q7"/>
    <mergeCell ref="B153:B176"/>
    <mergeCell ref="C153:C156"/>
    <mergeCell ref="I11:Q11"/>
    <mergeCell ref="C103:C106"/>
    <mergeCell ref="C99:C102"/>
    <mergeCell ref="B99:B109"/>
    <mergeCell ref="C95:C98"/>
    <mergeCell ref="C86:C88"/>
    <mergeCell ref="B95:B98"/>
    <mergeCell ref="O12:O14"/>
    <mergeCell ref="C107:C108"/>
    <mergeCell ref="K12:K14"/>
    <mergeCell ref="L12:L14"/>
    <mergeCell ref="B11:B14"/>
    <mergeCell ref="C11:C14"/>
    <mergeCell ref="C84:C85"/>
    <mergeCell ref="B86:B88"/>
    <mergeCell ref="C69:C71"/>
    <mergeCell ref="B60:B61"/>
    <mergeCell ref="C60:C61"/>
    <mergeCell ref="C89:C94"/>
    <mergeCell ref="B110:B113"/>
    <mergeCell ref="C123:C124"/>
  </mergeCells>
  <conditionalFormatting sqref="I16:Q61">
    <cfRule type="cellIs" dxfId="291" priority="71" operator="equal">
      <formula>"X"</formula>
    </cfRule>
  </conditionalFormatting>
  <conditionalFormatting sqref="I62:L68 M62:Q69">
    <cfRule type="cellIs" dxfId="290" priority="70" operator="equal">
      <formula>"X"</formula>
    </cfRule>
  </conditionalFormatting>
  <conditionalFormatting sqref="I72:L81 M73:N80 O73:Q81 O83:Q83 N72:Q72 I82:Q82 I84:Q114">
    <cfRule type="cellIs" dxfId="289" priority="69" operator="equal">
      <formula>"X"</formula>
    </cfRule>
  </conditionalFormatting>
  <conditionalFormatting sqref="I69:L71 M70:Q71">
    <cfRule type="cellIs" dxfId="288" priority="68" operator="equal">
      <formula>"X"</formula>
    </cfRule>
  </conditionalFormatting>
  <conditionalFormatting sqref="I115:Q119">
    <cfRule type="cellIs" dxfId="287" priority="63" operator="equal">
      <formula>"X"</formula>
    </cfRule>
  </conditionalFormatting>
  <conditionalFormatting sqref="I179:J181 M179:Q181 I177:Q178">
    <cfRule type="cellIs" dxfId="286" priority="62" operator="equal">
      <formula>"X"</formula>
    </cfRule>
  </conditionalFormatting>
  <conditionalFormatting sqref="I120:Q129">
    <cfRule type="cellIs" dxfId="285" priority="60" operator="equal">
      <formula>"X"</formula>
    </cfRule>
  </conditionalFormatting>
  <conditionalFormatting sqref="I130:Q131">
    <cfRule type="cellIs" dxfId="284" priority="59" operator="equal">
      <formula>"X"</formula>
    </cfRule>
  </conditionalFormatting>
  <conditionalFormatting sqref="I132:Q139">
    <cfRule type="cellIs" dxfId="283" priority="58" operator="equal">
      <formula>"X"</formula>
    </cfRule>
  </conditionalFormatting>
  <conditionalFormatting sqref="I140:Q160 I172:Q176">
    <cfRule type="cellIs" dxfId="282" priority="57" operator="equal">
      <formula>"X"</formula>
    </cfRule>
  </conditionalFormatting>
  <conditionalFormatting sqref="K179:L179">
    <cfRule type="cellIs" dxfId="281" priority="34" operator="equal">
      <formula>"X"</formula>
    </cfRule>
  </conditionalFormatting>
  <conditionalFormatting sqref="M81:N81">
    <cfRule type="cellIs" dxfId="280" priority="21" operator="equal">
      <formula>"X"</formula>
    </cfRule>
  </conditionalFormatting>
  <conditionalFormatting sqref="M83:N83">
    <cfRule type="cellIs" dxfId="279" priority="17" operator="equal">
      <formula>"X"</formula>
    </cfRule>
  </conditionalFormatting>
  <conditionalFormatting sqref="K83:L83">
    <cfRule type="cellIs" dxfId="278" priority="16" operator="equal">
      <formula>"X"</formula>
    </cfRule>
  </conditionalFormatting>
  <conditionalFormatting sqref="I83:J83">
    <cfRule type="cellIs" dxfId="277" priority="15" operator="equal">
      <formula>"X"</formula>
    </cfRule>
  </conditionalFormatting>
  <conditionalFormatting sqref="K180:L180">
    <cfRule type="cellIs" dxfId="276" priority="7" operator="equal">
      <formula>"X"</formula>
    </cfRule>
  </conditionalFormatting>
  <conditionalFormatting sqref="K181:L181">
    <cfRule type="cellIs" dxfId="275" priority="5" operator="equal">
      <formula>"X"</formula>
    </cfRule>
  </conditionalFormatting>
  <conditionalFormatting sqref="M72">
    <cfRule type="cellIs" dxfId="274" priority="2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8" scale="23" orientation="landscape" r:id="rId1"/>
  <rowBreaks count="4" manualBreakCount="4">
    <brk id="61" max="16383" man="1"/>
    <brk id="71" max="16383" man="1"/>
    <brk id="114" max="16383" man="1"/>
    <brk id="139" max="16383" man="1"/>
  </rowBreaks>
  <ignoredErrors>
    <ignoredError sqref="G69:H81 G16:H26 G172:H176 G118:H119 G120:H124 G27:H51 G52:H68 G82:H85 G86:H87 G88:H94 G95:H108 G109:H114 G177:H181 G125:H129 G130:H16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pageSetUpPr fitToPage="1"/>
  </sheetPr>
  <dimension ref="A1:DY168"/>
  <sheetViews>
    <sheetView topLeftCell="AO10" zoomScale="83" zoomScaleNormal="83" zoomScaleSheetLayoutView="120" workbookViewId="0">
      <selection activeCell="B6" sqref="B6"/>
    </sheetView>
  </sheetViews>
  <sheetFormatPr defaultColWidth="8.90625" defaultRowHeight="14.75" x14ac:dyDescent="0.75"/>
  <cols>
    <col min="1" max="1" width="24.54296875" style="128" customWidth="1"/>
    <col min="2" max="2" width="26.81640625" style="129" customWidth="1"/>
    <col min="3" max="3" width="46.54296875" style="234" customWidth="1"/>
    <col min="4" max="4" width="73" style="129" customWidth="1"/>
    <col min="5" max="5" width="6.54296875" style="129" customWidth="1"/>
    <col min="6" max="8" width="4.54296875" style="129" customWidth="1"/>
    <col min="9" max="11" width="20.54296875" style="129" customWidth="1"/>
    <col min="12" max="29" width="6.6328125" style="129" customWidth="1"/>
    <col min="30" max="31" width="40.6328125" style="169" customWidth="1"/>
    <col min="32" max="35" width="12.6328125" style="130" customWidth="1"/>
    <col min="36" max="36" width="12.6328125" style="131" customWidth="1"/>
    <col min="37" max="39" width="12.6328125" style="130" customWidth="1"/>
    <col min="40" max="40" width="16.6328125" style="130" customWidth="1"/>
    <col min="41" max="41" width="68.453125" style="169" customWidth="1"/>
    <col min="42" max="129" width="8.90625" style="32"/>
    <col min="130" max="16384" width="8.90625" style="164"/>
  </cols>
  <sheetData>
    <row r="1" spans="1:41" s="32" customFormat="1" ht="17.75" x14ac:dyDescent="0.75">
      <c r="A1" s="729"/>
      <c r="B1" s="36"/>
      <c r="C1" s="230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s="32" customFormat="1" ht="18.25" x14ac:dyDescent="0.75">
      <c r="A2" s="730"/>
      <c r="B2" s="38"/>
      <c r="C2" s="231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spans="1:41" s="32" customFormat="1" ht="18.25" x14ac:dyDescent="0.75">
      <c r="A3" s="730"/>
      <c r="B3" s="38"/>
      <c r="C3" s="231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1" s="32" customFormat="1" ht="18.25" x14ac:dyDescent="0.75">
      <c r="A4" s="111"/>
      <c r="B4" s="38"/>
      <c r="C4" s="231"/>
      <c r="D4" s="112"/>
      <c r="E4" s="112"/>
      <c r="F4" s="112"/>
      <c r="G4" s="112"/>
      <c r="H4" s="112"/>
      <c r="I4" s="112"/>
      <c r="J4" s="112"/>
      <c r="K4" s="112"/>
      <c r="L4" s="211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</row>
    <row r="5" spans="1:41" s="32" customFormat="1" ht="44.25" customHeight="1" x14ac:dyDescent="0.75">
      <c r="A5" s="40"/>
      <c r="B5" s="38"/>
      <c r="C5" s="733" t="s">
        <v>338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41" s="32" customFormat="1" ht="45.5" x14ac:dyDescent="0.75">
      <c r="A6" s="40"/>
      <c r="B6" s="38"/>
      <c r="C6" s="733" t="s">
        <v>124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733"/>
      <c r="Q6" s="733"/>
      <c r="R6" s="733"/>
      <c r="S6" s="733"/>
      <c r="T6" s="733"/>
      <c r="U6" s="733"/>
      <c r="V6" s="733"/>
      <c r="W6" s="733"/>
      <c r="X6" s="733"/>
      <c r="Y6" s="733"/>
      <c r="Z6" s="733"/>
      <c r="AA6" s="733"/>
      <c r="AB6" s="733"/>
      <c r="AC6" s="733"/>
      <c r="AD6" s="733"/>
      <c r="AE6" s="733"/>
      <c r="AF6" s="733"/>
      <c r="AG6" s="733"/>
      <c r="AH6" s="733"/>
      <c r="AI6" s="41"/>
      <c r="AJ6" s="41"/>
      <c r="AK6" s="41"/>
      <c r="AL6" s="41"/>
      <c r="AM6" s="41"/>
      <c r="AN6" s="41"/>
    </row>
    <row r="7" spans="1:41" s="32" customFormat="1" ht="45.5" x14ac:dyDescent="0.75">
      <c r="A7" s="42"/>
      <c r="B7" s="38"/>
      <c r="C7" s="733" t="s">
        <v>194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3"/>
      <c r="U7" s="733"/>
      <c r="V7" s="733"/>
      <c r="W7" s="733"/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39"/>
      <c r="AJ7" s="39"/>
      <c r="AK7" s="39"/>
      <c r="AL7" s="39"/>
      <c r="AM7" s="39"/>
      <c r="AN7" s="39"/>
    </row>
    <row r="8" spans="1:41" s="32" customFormat="1" x14ac:dyDescent="0.75">
      <c r="A8" s="42"/>
      <c r="B8" s="38"/>
      <c r="C8" s="231"/>
      <c r="D8" s="38"/>
      <c r="E8" s="38"/>
      <c r="F8" s="38"/>
      <c r="G8" s="38"/>
      <c r="H8" s="38"/>
      <c r="I8" s="38"/>
      <c r="J8" s="43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</row>
    <row r="9" spans="1:41" s="32" customFormat="1" x14ac:dyDescent="0.75">
      <c r="A9" s="42"/>
      <c r="B9" s="38"/>
      <c r="C9" s="231"/>
      <c r="D9" s="38"/>
      <c r="E9" s="38"/>
      <c r="F9" s="38"/>
      <c r="G9" s="38"/>
      <c r="H9" s="38"/>
      <c r="I9" s="38"/>
      <c r="J9" s="43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</row>
    <row r="10" spans="1:41" s="32" customFormat="1" ht="15.5" thickBot="1" x14ac:dyDescent="0.9">
      <c r="A10" s="42"/>
      <c r="B10" s="38"/>
      <c r="C10" s="231"/>
      <c r="D10" s="38"/>
      <c r="E10" s="38"/>
      <c r="F10" s="38"/>
      <c r="G10" s="38"/>
      <c r="H10" s="38"/>
      <c r="I10" s="38"/>
      <c r="J10" s="43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</row>
    <row r="11" spans="1:41" s="118" customFormat="1" ht="19" thickBot="1" x14ac:dyDescent="0.9">
      <c r="A11" s="736" t="s">
        <v>18</v>
      </c>
      <c r="B11" s="737"/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737"/>
      <c r="AK11" s="737"/>
      <c r="AL11" s="737"/>
      <c r="AM11" s="737"/>
      <c r="AN11" s="737"/>
      <c r="AO11" s="738"/>
    </row>
    <row r="12" spans="1:41" s="119" customFormat="1" ht="30" customHeight="1" thickBot="1" x14ac:dyDescent="0.9">
      <c r="A12" s="745" t="str">
        <f>Schema!A11</f>
        <v>Macro Processo</v>
      </c>
      <c r="B12" s="854" t="str">
        <f>Schema!B11</f>
        <v xml:space="preserve">
Processo
</v>
      </c>
      <c r="C12" s="845" t="str">
        <f>Schema!C11</f>
        <v>Sub Processo</v>
      </c>
      <c r="D12" s="760" t="str">
        <f>Schema!D11</f>
        <v xml:space="preserve">
Attività
</v>
      </c>
      <c r="E12" s="760" t="str">
        <f>Schema!E11</f>
        <v>Codice idendificativo del rischio</v>
      </c>
      <c r="F12" s="848">
        <f>Schema!F14</f>
        <v>0</v>
      </c>
      <c r="G12" s="848">
        <f>Schema!G14</f>
        <v>0</v>
      </c>
      <c r="H12" s="849">
        <f>Schema!H14</f>
        <v>0</v>
      </c>
      <c r="I12" s="777" t="s">
        <v>62</v>
      </c>
      <c r="J12" s="839" t="s">
        <v>61</v>
      </c>
      <c r="K12" s="842" t="s">
        <v>125</v>
      </c>
      <c r="L12" s="763" t="s">
        <v>113</v>
      </c>
      <c r="M12" s="764"/>
      <c r="N12" s="764"/>
      <c r="O12" s="764"/>
      <c r="P12" s="764"/>
      <c r="Q12" s="764"/>
      <c r="R12" s="764"/>
      <c r="S12" s="764"/>
      <c r="T12" s="764"/>
      <c r="U12" s="764"/>
      <c r="V12" s="764"/>
      <c r="W12" s="764"/>
      <c r="X12" s="764"/>
      <c r="Y12" s="764"/>
      <c r="Z12" s="764"/>
      <c r="AA12" s="764"/>
      <c r="AB12" s="764"/>
      <c r="AC12" s="764"/>
      <c r="AD12" s="764"/>
      <c r="AE12" s="765"/>
      <c r="AF12" s="739" t="s">
        <v>12</v>
      </c>
      <c r="AG12" s="740"/>
      <c r="AH12" s="740"/>
      <c r="AI12" s="740"/>
      <c r="AJ12" s="740"/>
      <c r="AK12" s="740"/>
      <c r="AL12" s="740"/>
      <c r="AM12" s="740"/>
      <c r="AN12" s="740"/>
      <c r="AO12" s="741"/>
    </row>
    <row r="13" spans="1:41" s="119" customFormat="1" ht="30" customHeight="1" x14ac:dyDescent="0.75">
      <c r="A13" s="746"/>
      <c r="B13" s="855"/>
      <c r="C13" s="846"/>
      <c r="D13" s="761"/>
      <c r="E13" s="761"/>
      <c r="F13" s="850"/>
      <c r="G13" s="850"/>
      <c r="H13" s="851"/>
      <c r="I13" s="778"/>
      <c r="J13" s="840"/>
      <c r="K13" s="843"/>
      <c r="L13" s="768" t="s">
        <v>317</v>
      </c>
      <c r="M13" s="769"/>
      <c r="N13" s="769"/>
      <c r="O13" s="769"/>
      <c r="P13" s="769"/>
      <c r="Q13" s="769"/>
      <c r="R13" s="769"/>
      <c r="S13" s="769"/>
      <c r="T13" s="769"/>
      <c r="U13" s="769"/>
      <c r="V13" s="769"/>
      <c r="W13" s="769"/>
      <c r="X13" s="769"/>
      <c r="Y13" s="769"/>
      <c r="Z13" s="769"/>
      <c r="AA13" s="769"/>
      <c r="AB13" s="769"/>
      <c r="AC13" s="770"/>
      <c r="AD13" s="792" t="s">
        <v>304</v>
      </c>
      <c r="AE13" s="792" t="s">
        <v>305</v>
      </c>
      <c r="AF13" s="784" t="s">
        <v>320</v>
      </c>
      <c r="AG13" s="785"/>
      <c r="AH13" s="786"/>
      <c r="AI13" s="787" t="s">
        <v>42</v>
      </c>
      <c r="AJ13" s="788"/>
      <c r="AK13" s="795" t="s">
        <v>112</v>
      </c>
      <c r="AL13" s="796"/>
      <c r="AM13" s="797"/>
      <c r="AN13" s="871" t="s">
        <v>325</v>
      </c>
      <c r="AO13" s="781" t="s">
        <v>306</v>
      </c>
    </row>
    <row r="14" spans="1:41" s="119" customFormat="1" ht="30" customHeight="1" x14ac:dyDescent="0.75">
      <c r="A14" s="746"/>
      <c r="B14" s="855"/>
      <c r="C14" s="846"/>
      <c r="D14" s="761"/>
      <c r="E14" s="761"/>
      <c r="F14" s="850"/>
      <c r="G14" s="850"/>
      <c r="H14" s="851"/>
      <c r="I14" s="778"/>
      <c r="J14" s="840"/>
      <c r="K14" s="843"/>
      <c r="L14" s="771" t="s">
        <v>318</v>
      </c>
      <c r="M14" s="771" t="s">
        <v>19</v>
      </c>
      <c r="N14" s="771" t="s">
        <v>20</v>
      </c>
      <c r="O14" s="771" t="s">
        <v>21</v>
      </c>
      <c r="P14" s="771" t="s">
        <v>22</v>
      </c>
      <c r="Q14" s="771" t="s">
        <v>23</v>
      </c>
      <c r="R14" s="771" t="s">
        <v>24</v>
      </c>
      <c r="S14" s="771" t="s">
        <v>25</v>
      </c>
      <c r="T14" s="771" t="s">
        <v>26</v>
      </c>
      <c r="U14" s="771" t="s">
        <v>27</v>
      </c>
      <c r="V14" s="771" t="s">
        <v>28</v>
      </c>
      <c r="W14" s="771" t="s">
        <v>29</v>
      </c>
      <c r="X14" s="771" t="s">
        <v>30</v>
      </c>
      <c r="Y14" s="771" t="s">
        <v>31</v>
      </c>
      <c r="Z14" s="771" t="s">
        <v>32</v>
      </c>
      <c r="AA14" s="771" t="s">
        <v>33</v>
      </c>
      <c r="AB14" s="771" t="s">
        <v>96</v>
      </c>
      <c r="AC14" s="771" t="s">
        <v>34</v>
      </c>
      <c r="AD14" s="793"/>
      <c r="AE14" s="793"/>
      <c r="AF14" s="785" t="s">
        <v>13</v>
      </c>
      <c r="AG14" s="786"/>
      <c r="AH14" s="159" t="s">
        <v>15</v>
      </c>
      <c r="AI14" s="775" t="s">
        <v>108</v>
      </c>
      <c r="AJ14" s="780" t="s">
        <v>319</v>
      </c>
      <c r="AK14" s="862" t="s">
        <v>44</v>
      </c>
      <c r="AL14" s="865" t="s">
        <v>0</v>
      </c>
      <c r="AM14" s="868" t="s">
        <v>45</v>
      </c>
      <c r="AN14" s="871"/>
      <c r="AO14" s="782"/>
    </row>
    <row r="15" spans="1:41" s="119" customFormat="1" ht="30" customHeight="1" x14ac:dyDescent="0.75">
      <c r="A15" s="746"/>
      <c r="B15" s="855"/>
      <c r="C15" s="846"/>
      <c r="D15" s="761"/>
      <c r="E15" s="761"/>
      <c r="F15" s="850"/>
      <c r="G15" s="850"/>
      <c r="H15" s="851"/>
      <c r="I15" s="778"/>
      <c r="J15" s="840"/>
      <c r="K15" s="843"/>
      <c r="L15" s="772"/>
      <c r="M15" s="772"/>
      <c r="N15" s="772"/>
      <c r="O15" s="772"/>
      <c r="P15" s="772"/>
      <c r="Q15" s="772"/>
      <c r="R15" s="772"/>
      <c r="S15" s="772"/>
      <c r="T15" s="772"/>
      <c r="U15" s="772"/>
      <c r="V15" s="772"/>
      <c r="W15" s="772"/>
      <c r="X15" s="772"/>
      <c r="Y15" s="772"/>
      <c r="Z15" s="772"/>
      <c r="AA15" s="772"/>
      <c r="AB15" s="772"/>
      <c r="AC15" s="772"/>
      <c r="AD15" s="793"/>
      <c r="AE15" s="793"/>
      <c r="AF15" s="734" t="s">
        <v>43</v>
      </c>
      <c r="AG15" s="766" t="s">
        <v>324</v>
      </c>
      <c r="AH15" s="766" t="s">
        <v>323</v>
      </c>
      <c r="AI15" s="775"/>
      <c r="AJ15" s="780"/>
      <c r="AK15" s="863"/>
      <c r="AL15" s="866"/>
      <c r="AM15" s="869"/>
      <c r="AN15" s="871"/>
      <c r="AO15" s="782"/>
    </row>
    <row r="16" spans="1:41" s="119" customFormat="1" ht="30" customHeight="1" x14ac:dyDescent="0.75">
      <c r="A16" s="746"/>
      <c r="B16" s="855"/>
      <c r="C16" s="846"/>
      <c r="D16" s="761"/>
      <c r="E16" s="761"/>
      <c r="F16" s="850"/>
      <c r="G16" s="850"/>
      <c r="H16" s="851"/>
      <c r="I16" s="778"/>
      <c r="J16" s="840"/>
      <c r="K16" s="843"/>
      <c r="L16" s="772"/>
      <c r="M16" s="772"/>
      <c r="N16" s="772"/>
      <c r="O16" s="772"/>
      <c r="P16" s="772"/>
      <c r="Q16" s="772"/>
      <c r="R16" s="772"/>
      <c r="S16" s="772"/>
      <c r="T16" s="772"/>
      <c r="U16" s="772"/>
      <c r="V16" s="772"/>
      <c r="W16" s="772"/>
      <c r="X16" s="772"/>
      <c r="Y16" s="772"/>
      <c r="Z16" s="772"/>
      <c r="AA16" s="772"/>
      <c r="AB16" s="772"/>
      <c r="AC16" s="772"/>
      <c r="AD16" s="793"/>
      <c r="AE16" s="793"/>
      <c r="AF16" s="735"/>
      <c r="AG16" s="767"/>
      <c r="AH16" s="767"/>
      <c r="AI16" s="775"/>
      <c r="AJ16" s="780"/>
      <c r="AK16" s="863"/>
      <c r="AL16" s="866"/>
      <c r="AM16" s="869"/>
      <c r="AN16" s="871"/>
      <c r="AO16" s="782"/>
    </row>
    <row r="17" spans="1:129" s="119" customFormat="1" ht="30" customHeight="1" x14ac:dyDescent="0.75">
      <c r="A17" s="747"/>
      <c r="B17" s="856"/>
      <c r="C17" s="847"/>
      <c r="D17" s="762"/>
      <c r="E17" s="762"/>
      <c r="F17" s="852"/>
      <c r="G17" s="852"/>
      <c r="H17" s="853"/>
      <c r="I17" s="779"/>
      <c r="J17" s="841"/>
      <c r="K17" s="844"/>
      <c r="L17" s="773" t="s">
        <v>318</v>
      </c>
      <c r="M17" s="773"/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94"/>
      <c r="AE17" s="794"/>
      <c r="AF17" s="735"/>
      <c r="AG17" s="767"/>
      <c r="AH17" s="767"/>
      <c r="AI17" s="775"/>
      <c r="AJ17" s="780"/>
      <c r="AK17" s="863"/>
      <c r="AL17" s="866"/>
      <c r="AM17" s="869"/>
      <c r="AN17" s="871"/>
      <c r="AO17" s="782"/>
    </row>
    <row r="18" spans="1:129" s="119" customFormat="1" ht="30" customHeight="1" thickBot="1" x14ac:dyDescent="0.9">
      <c r="A18" s="120"/>
      <c r="B18" s="121"/>
      <c r="C18" s="232"/>
      <c r="D18" s="123"/>
      <c r="E18" s="123"/>
      <c r="F18" s="124"/>
      <c r="G18" s="124"/>
      <c r="H18" s="125"/>
      <c r="I18" s="160"/>
      <c r="J18" s="161"/>
      <c r="K18" s="214"/>
      <c r="L18" s="789"/>
      <c r="M18" s="790"/>
      <c r="N18" s="790"/>
      <c r="O18" s="790"/>
      <c r="P18" s="790"/>
      <c r="Q18" s="790"/>
      <c r="R18" s="790"/>
      <c r="S18" s="790"/>
      <c r="T18" s="790"/>
      <c r="U18" s="790"/>
      <c r="V18" s="790"/>
      <c r="W18" s="790"/>
      <c r="X18" s="790"/>
      <c r="Y18" s="790"/>
      <c r="Z18" s="790"/>
      <c r="AA18" s="790"/>
      <c r="AB18" s="790"/>
      <c r="AC18" s="791"/>
      <c r="AD18" s="215"/>
      <c r="AE18" s="215"/>
      <c r="AF18" s="735"/>
      <c r="AG18" s="767"/>
      <c r="AH18" s="767"/>
      <c r="AI18" s="775"/>
      <c r="AJ18" s="455"/>
      <c r="AK18" s="864"/>
      <c r="AL18" s="867"/>
      <c r="AM18" s="870"/>
      <c r="AN18" s="456"/>
      <c r="AO18" s="783"/>
    </row>
    <row r="19" spans="1:129" ht="20.5" x14ac:dyDescent="0.75">
      <c r="A19" s="753" t="str">
        <f>Schema!A16</f>
        <v>ACQUISIZIONE E GESTIONE RISORSE UMANE - GESTIONE DEL PERSONALE (GRU)</v>
      </c>
      <c r="B19" s="756" t="str">
        <f>Schema!B16</f>
        <v>A. Acquisizione Risorse Umane</v>
      </c>
      <c r="C19" s="776" t="str">
        <f>Schema!C16</f>
        <v xml:space="preserve">A.1. Copertura della posizione vacante mediante mobilità interna
</v>
      </c>
      <c r="D19" s="471" t="str">
        <f>Schema!D16</f>
        <v>A.1.1. Manifestazione esigenza</v>
      </c>
      <c r="E19" s="282" t="str">
        <f>Schema!E16</f>
        <v>GRU</v>
      </c>
      <c r="F19" s="71" t="str">
        <f>Schema!F16</f>
        <v>A</v>
      </c>
      <c r="G19" s="71" t="str">
        <f>Schema!G16</f>
        <v>01</v>
      </c>
      <c r="H19" s="283" t="str">
        <f>Schema!H16</f>
        <v>01</v>
      </c>
      <c r="I19" s="245"/>
      <c r="J19" s="153"/>
      <c r="K19" s="246"/>
      <c r="L19" s="238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328"/>
      <c r="AD19" s="207"/>
      <c r="AE19" s="206"/>
      <c r="AF19" s="191"/>
      <c r="AG19" s="72"/>
      <c r="AH19" s="72"/>
      <c r="AI19" s="348"/>
      <c r="AJ19" s="348" t="str">
        <f>IF('calcolo mitigazione del rischio'!N12=tabelle!$N$7,tabelle!$M$7,IF('calcolo mitigazione del rischio'!N12=tabelle!$N$6,tabelle!$M$6,IF('calcolo mitigazione del rischio'!N12=tabelle!$N$5,tabelle!$M$5,IF('calcolo mitigazione del rischio'!N12=tabelle!$N$4,tabelle!$M$4,IF('calcolo mitigazione del rischio'!N12=tabelle!$N$3,tabelle!$M$3,"-")))))</f>
        <v>-</v>
      </c>
      <c r="AK19" s="72"/>
      <c r="AL19" s="72"/>
      <c r="AM19" s="72"/>
      <c r="AN19" s="349" t="str">
        <f>IF(AND('calcolo mitigazione del rischio'!S12&gt;=tabelle!$P$3, 'calcolo mitigazione del rischio'!S12&lt;=tabelle!$Q$3),tabelle!$S$3,IF(AND('calcolo mitigazione del rischio'!S12&gt;tabelle!$P$4, 'calcolo mitigazione del rischio'!S12&lt;=tabelle!$Q$4),tabelle!$S$4,IF(AND('calcolo mitigazione del rischio'!S12&gt;tabelle!$P$5, 'calcolo mitigazione del rischio'!S12&lt;=tabelle!$Q$5),tabelle!$S$5,IF(AND('calcolo mitigazione del rischio'!S12&gt;tabelle!$P$6, 'calcolo mitigazione del rischio'!S12&lt;=tabelle!$Q$6),tabelle!$S$6,IF(AND('calcolo mitigazione del rischio'!S12&gt;tabelle!$P$7, 'calcolo mitigazione del rischio'!S12&lt;=tabelle!$Q$7),tabelle!$S$7,"-")))))</f>
        <v>-</v>
      </c>
      <c r="AO19" s="720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</row>
    <row r="20" spans="1:129" ht="20.5" x14ac:dyDescent="0.75">
      <c r="A20" s="754">
        <f>Schema!A17</f>
        <v>0</v>
      </c>
      <c r="B20" s="757">
        <f>Schema!B17</f>
        <v>0</v>
      </c>
      <c r="C20" s="758">
        <f>Schema!C17</f>
        <v>0</v>
      </c>
      <c r="D20" s="472" t="str">
        <f>Schema!D17</f>
        <v>A.1.2. Avviso con mail interna a tutti i dipendenti (nel caso di mobilità tramite manifestazione di interesse)</v>
      </c>
      <c r="E20" s="284" t="str">
        <f>Schema!E17</f>
        <v>GRU</v>
      </c>
      <c r="F20" s="46" t="str">
        <f>Schema!F17</f>
        <v>A</v>
      </c>
      <c r="G20" s="46" t="str">
        <f>Schema!G17</f>
        <v>01</v>
      </c>
      <c r="H20" s="285" t="str">
        <f>Schema!H17</f>
        <v>02</v>
      </c>
      <c r="I20" s="247"/>
      <c r="J20" s="154"/>
      <c r="K20" s="248"/>
      <c r="L20" s="239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329"/>
      <c r="AD20" s="207"/>
      <c r="AE20" s="208"/>
      <c r="AF20" s="192"/>
      <c r="AG20" s="27"/>
      <c r="AH20" s="27"/>
      <c r="AI20" s="27"/>
      <c r="AJ20" s="27" t="str">
        <f>IF('calcolo mitigazione del rischio'!N13=tabelle!$N$7,tabelle!$M$7,IF('calcolo mitigazione del rischio'!N13=tabelle!$N$6,tabelle!$M$6,IF('calcolo mitigazione del rischio'!N13=tabelle!$N$5,tabelle!$M$5,IF('calcolo mitigazione del rischio'!N13=tabelle!$N$4,tabelle!$M$4,IF('calcolo mitigazione del rischio'!N13=tabelle!$N$3,tabelle!$M$3,"-")))))</f>
        <v>-</v>
      </c>
      <c r="AK20" s="27"/>
      <c r="AL20" s="27"/>
      <c r="AM20" s="27"/>
      <c r="AN20" s="336" t="str">
        <f>IF(AND('calcolo mitigazione del rischio'!S13&gt;=tabelle!$P$3, 'calcolo mitigazione del rischio'!S13&lt;=tabelle!$Q$3),tabelle!$S$3,IF(AND('calcolo mitigazione del rischio'!S13&gt;tabelle!$P$4, 'calcolo mitigazione del rischio'!S13&lt;=tabelle!$Q$4),tabelle!$S$4,IF(AND('calcolo mitigazione del rischio'!S13&gt;tabelle!$P$5, 'calcolo mitigazione del rischio'!S13&lt;=tabelle!$Q$5),tabelle!$S$5,IF(AND('calcolo mitigazione del rischio'!S13&gt;tabelle!$P$6, 'calcolo mitigazione del rischio'!S13&lt;=tabelle!$Q$6),tabelle!$S$6,IF(AND('calcolo mitigazione del rischio'!S13&gt;tabelle!$P$7, 'calcolo mitigazione del rischio'!S13&lt;=tabelle!$Q$7),tabelle!$S$7,"-")))))</f>
        <v>-</v>
      </c>
      <c r="AO20" s="721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</row>
    <row r="21" spans="1:129" ht="20.5" x14ac:dyDescent="0.75">
      <c r="A21" s="754">
        <f>Schema!A18</f>
        <v>0</v>
      </c>
      <c r="B21" s="757">
        <f>Schema!B18</f>
        <v>0</v>
      </c>
      <c r="C21" s="758">
        <f>Schema!C18</f>
        <v>0</v>
      </c>
      <c r="D21" s="472" t="str">
        <f>Schema!D18</f>
        <v>A.1.3. Valutazione/Istruttoria</v>
      </c>
      <c r="E21" s="284" t="str">
        <f>Schema!E18</f>
        <v>GRU</v>
      </c>
      <c r="F21" s="46" t="str">
        <f>Schema!F18</f>
        <v>A</v>
      </c>
      <c r="G21" s="46" t="str">
        <f>Schema!G18</f>
        <v>01</v>
      </c>
      <c r="H21" s="285" t="str">
        <f>Schema!H18</f>
        <v>03</v>
      </c>
      <c r="I21" s="247"/>
      <c r="J21" s="154"/>
      <c r="K21" s="248"/>
      <c r="L21" s="239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329"/>
      <c r="AD21" s="207"/>
      <c r="AE21" s="208"/>
      <c r="AF21" s="192"/>
      <c r="AG21" s="27"/>
      <c r="AH21" s="27"/>
      <c r="AI21" s="27"/>
      <c r="AJ21" s="27" t="str">
        <f>IF('calcolo mitigazione del rischio'!N14=tabelle!$N$7,tabelle!$M$7,IF('calcolo mitigazione del rischio'!N14=tabelle!$N$6,tabelle!$M$6,IF('calcolo mitigazione del rischio'!N14=tabelle!$N$5,tabelle!$M$5,IF('calcolo mitigazione del rischio'!N14=tabelle!$N$4,tabelle!$M$4,IF('calcolo mitigazione del rischio'!N14=tabelle!$N$3,tabelle!$M$3,"-")))))</f>
        <v>-</v>
      </c>
      <c r="AK21" s="27"/>
      <c r="AL21" s="27"/>
      <c r="AM21" s="27"/>
      <c r="AN21" s="336" t="str">
        <f>IF(AND('calcolo mitigazione del rischio'!S14&gt;=tabelle!$P$3, 'calcolo mitigazione del rischio'!S14&lt;=tabelle!$Q$3),tabelle!$S$3,IF(AND('calcolo mitigazione del rischio'!S14&gt;tabelle!$P$4, 'calcolo mitigazione del rischio'!S14&lt;=tabelle!$Q$4),tabelle!$S$4,IF(AND('calcolo mitigazione del rischio'!S14&gt;tabelle!$P$5, 'calcolo mitigazione del rischio'!S14&lt;=tabelle!$Q$5),tabelle!$S$5,IF(AND('calcolo mitigazione del rischio'!S14&gt;tabelle!$P$6, 'calcolo mitigazione del rischio'!S14&lt;=tabelle!$Q$6),tabelle!$S$6,IF(AND('calcolo mitigazione del rischio'!S14&gt;tabelle!$P$7, 'calcolo mitigazione del rischio'!S14&lt;=tabelle!$Q$7),tabelle!$S$7,"-")))))</f>
        <v>-</v>
      </c>
      <c r="AO21" s="721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</row>
    <row r="22" spans="1:129" ht="20.5" x14ac:dyDescent="0.75">
      <c r="A22" s="754">
        <f>Schema!A19</f>
        <v>0</v>
      </c>
      <c r="B22" s="757">
        <f>Schema!B19</f>
        <v>0</v>
      </c>
      <c r="C22" s="758">
        <f>Schema!C19</f>
        <v>0</v>
      </c>
      <c r="D22" s="472" t="str">
        <f>Schema!D19</f>
        <v>A.1.4. Graduatoria (nel caso di mobilità tramite manifestazione di interesse)</v>
      </c>
      <c r="E22" s="284" t="str">
        <f>Schema!E19</f>
        <v>GRU</v>
      </c>
      <c r="F22" s="46" t="str">
        <f>Schema!F19</f>
        <v>A</v>
      </c>
      <c r="G22" s="46" t="str">
        <f>Schema!G19</f>
        <v>01</v>
      </c>
      <c r="H22" s="285" t="str">
        <f>Schema!H19</f>
        <v>04</v>
      </c>
      <c r="I22" s="247"/>
      <c r="J22" s="154"/>
      <c r="K22" s="248"/>
      <c r="L22" s="239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329"/>
      <c r="AD22" s="207"/>
      <c r="AE22" s="208"/>
      <c r="AF22" s="192"/>
      <c r="AG22" s="27"/>
      <c r="AH22" s="27"/>
      <c r="AI22" s="27"/>
      <c r="AJ22" s="27" t="str">
        <f>IF('calcolo mitigazione del rischio'!N15=tabelle!$N$7,tabelle!$M$7,IF('calcolo mitigazione del rischio'!N15=tabelle!$N$6,tabelle!$M$6,IF('calcolo mitigazione del rischio'!N15=tabelle!$N$5,tabelle!$M$5,IF('calcolo mitigazione del rischio'!N15=tabelle!$N$4,tabelle!$M$4,IF('calcolo mitigazione del rischio'!N15=tabelle!$N$3,tabelle!$M$3,"-")))))</f>
        <v>-</v>
      </c>
      <c r="AK22" s="27"/>
      <c r="AL22" s="27"/>
      <c r="AM22" s="27"/>
      <c r="AN22" s="336" t="str">
        <f>IF(AND('calcolo mitigazione del rischio'!S15&gt;=tabelle!$P$3, 'calcolo mitigazione del rischio'!S15&lt;=tabelle!$Q$3),tabelle!$S$3,IF(AND('calcolo mitigazione del rischio'!S15&gt;tabelle!$P$4, 'calcolo mitigazione del rischio'!S15&lt;=tabelle!$Q$4),tabelle!$S$4,IF(AND('calcolo mitigazione del rischio'!S15&gt;tabelle!$P$5, 'calcolo mitigazione del rischio'!S15&lt;=tabelle!$Q$5),tabelle!$S$5,IF(AND('calcolo mitigazione del rischio'!S15&gt;tabelle!$P$6, 'calcolo mitigazione del rischio'!S15&lt;=tabelle!$Q$6),tabelle!$S$6,IF(AND('calcolo mitigazione del rischio'!S15&gt;tabelle!$P$7, 'calcolo mitigazione del rischio'!S15&lt;=tabelle!$Q$7),tabelle!$S$7,"-")))))</f>
        <v>-</v>
      </c>
      <c r="AO22" s="721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</row>
    <row r="23" spans="1:129" ht="20.5" x14ac:dyDescent="0.75">
      <c r="A23" s="754">
        <f>Schema!A20</f>
        <v>0</v>
      </c>
      <c r="B23" s="757">
        <f>Schema!B20</f>
        <v>0</v>
      </c>
      <c r="C23" s="758">
        <f>Schema!C20</f>
        <v>0</v>
      </c>
      <c r="D23" s="472" t="str">
        <f>Schema!D20</f>
        <v>A. 1.5. Formalizzazione mobilità</v>
      </c>
      <c r="E23" s="284" t="str">
        <f>Schema!E20</f>
        <v>GRU</v>
      </c>
      <c r="F23" s="46" t="str">
        <f>Schema!F20</f>
        <v>A</v>
      </c>
      <c r="G23" s="46" t="str">
        <f>Schema!G20</f>
        <v>01</v>
      </c>
      <c r="H23" s="285" t="str">
        <f>Schema!H20</f>
        <v>05</v>
      </c>
      <c r="I23" s="247"/>
      <c r="J23" s="154"/>
      <c r="K23" s="248"/>
      <c r="L23" s="239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329"/>
      <c r="AD23" s="207"/>
      <c r="AE23" s="208"/>
      <c r="AF23" s="192"/>
      <c r="AG23" s="27"/>
      <c r="AH23" s="27"/>
      <c r="AI23" s="27"/>
      <c r="AJ23" s="27" t="str">
        <f>IF('calcolo mitigazione del rischio'!N16=tabelle!$N$7,tabelle!$M$7,IF('calcolo mitigazione del rischio'!N16=tabelle!$N$6,tabelle!$M$6,IF('calcolo mitigazione del rischio'!N16=tabelle!$N$5,tabelle!$M$5,IF('calcolo mitigazione del rischio'!N16=tabelle!$N$4,tabelle!$M$4,IF('calcolo mitigazione del rischio'!N16=tabelle!$N$3,tabelle!$M$3,"-")))))</f>
        <v>-</v>
      </c>
      <c r="AK23" s="27"/>
      <c r="AL23" s="27"/>
      <c r="AM23" s="27"/>
      <c r="AN23" s="336" t="str">
        <f>IF(AND('calcolo mitigazione del rischio'!S16&gt;=tabelle!$P$3, 'calcolo mitigazione del rischio'!S16&lt;=tabelle!$Q$3),tabelle!$S$3,IF(AND('calcolo mitigazione del rischio'!S16&gt;tabelle!$P$4, 'calcolo mitigazione del rischio'!S16&lt;=tabelle!$Q$4),tabelle!$S$4,IF(AND('calcolo mitigazione del rischio'!S16&gt;tabelle!$P$5, 'calcolo mitigazione del rischio'!S16&lt;=tabelle!$Q$5),tabelle!$S$5,IF(AND('calcolo mitigazione del rischio'!S16&gt;tabelle!$P$6, 'calcolo mitigazione del rischio'!S16&lt;=tabelle!$Q$6),tabelle!$S$6,IF(AND('calcolo mitigazione del rischio'!S16&gt;tabelle!$P$7, 'calcolo mitigazione del rischio'!S16&lt;=tabelle!$Q$7),tabelle!$S$7,"-")))))</f>
        <v>-</v>
      </c>
      <c r="AO23" s="721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</row>
    <row r="24" spans="1:129" ht="20.5" x14ac:dyDescent="0.75">
      <c r="A24" s="754">
        <f>Schema!A21</f>
        <v>0</v>
      </c>
      <c r="B24" s="757">
        <f>Schema!B21</f>
        <v>0</v>
      </c>
      <c r="C24" s="758" t="str">
        <f>Schema!C21</f>
        <v xml:space="preserve">A.2. Procedure di assunzione di personale a tempo determinato ed indeterminato
</v>
      </c>
      <c r="D24" s="472" t="str">
        <f>Schema!D21</f>
        <v>A.2.1. Predisposizione del Piano dei Fabbisogni di personale, da sottoporre all'approvazione dell'Organo Amministrativo</v>
      </c>
      <c r="E24" s="284" t="str">
        <f>Schema!E21</f>
        <v>GRU</v>
      </c>
      <c r="F24" s="46" t="str">
        <f>Schema!F21</f>
        <v>A</v>
      </c>
      <c r="G24" s="46" t="str">
        <f>Schema!G21</f>
        <v>02</v>
      </c>
      <c r="H24" s="285" t="str">
        <f>Schema!H21</f>
        <v>01</v>
      </c>
      <c r="I24" s="247"/>
      <c r="J24" s="154"/>
      <c r="K24" s="248"/>
      <c r="L24" s="239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329"/>
      <c r="AD24" s="207"/>
      <c r="AE24" s="208"/>
      <c r="AF24" s="192"/>
      <c r="AG24" s="27"/>
      <c r="AH24" s="27"/>
      <c r="AI24" s="27"/>
      <c r="AJ24" s="27" t="str">
        <f>IF('calcolo mitigazione del rischio'!N17=tabelle!$N$7,tabelle!$M$7,IF('calcolo mitigazione del rischio'!N17=tabelle!$N$6,tabelle!$M$6,IF('calcolo mitigazione del rischio'!N17=tabelle!$N$5,tabelle!$M$5,IF('calcolo mitigazione del rischio'!N17=tabelle!$N$4,tabelle!$M$4,IF('calcolo mitigazione del rischio'!N17=tabelle!$N$3,tabelle!$M$3,"-")))))</f>
        <v>-</v>
      </c>
      <c r="AK24" s="27"/>
      <c r="AL24" s="27"/>
      <c r="AM24" s="27"/>
      <c r="AN24" s="336" t="str">
        <f>IF(AND('calcolo mitigazione del rischio'!S17&gt;=tabelle!$P$3, 'calcolo mitigazione del rischio'!S17&lt;=tabelle!$Q$3),tabelle!$S$3,IF(AND('calcolo mitigazione del rischio'!S17&gt;tabelle!$P$4, 'calcolo mitigazione del rischio'!S17&lt;=tabelle!$Q$4),tabelle!$S$4,IF(AND('calcolo mitigazione del rischio'!S17&gt;tabelle!$P$5, 'calcolo mitigazione del rischio'!S17&lt;=tabelle!$Q$5),tabelle!$S$5,IF(AND('calcolo mitigazione del rischio'!S17&gt;tabelle!$P$6, 'calcolo mitigazione del rischio'!S17&lt;=tabelle!$Q$6),tabelle!$S$6,IF(AND('calcolo mitigazione del rischio'!S17&gt;tabelle!$P$7, 'calcolo mitigazione del rischio'!S17&lt;=tabelle!$Q$7),tabelle!$S$7,"-")))))</f>
        <v>-</v>
      </c>
      <c r="AO24" s="721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</row>
    <row r="25" spans="1:129" ht="20.5" x14ac:dyDescent="0.75">
      <c r="A25" s="754">
        <f>Schema!A22</f>
        <v>0</v>
      </c>
      <c r="B25" s="757">
        <f>Schema!B22</f>
        <v>0</v>
      </c>
      <c r="C25" s="758">
        <f>Schema!C22</f>
        <v>0</v>
      </c>
      <c r="D25" s="472" t="str">
        <f>Schema!D22</f>
        <v>A.2.2. Avviso</v>
      </c>
      <c r="E25" s="284" t="str">
        <f>Schema!E22</f>
        <v>GRU</v>
      </c>
      <c r="F25" s="46" t="str">
        <f>Schema!F22</f>
        <v>A</v>
      </c>
      <c r="G25" s="46" t="str">
        <f>Schema!G22</f>
        <v>02</v>
      </c>
      <c r="H25" s="285" t="str">
        <f>Schema!H22</f>
        <v>02</v>
      </c>
      <c r="I25" s="247"/>
      <c r="J25" s="154"/>
      <c r="K25" s="248"/>
      <c r="L25" s="239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329"/>
      <c r="AD25" s="207"/>
      <c r="AE25" s="208"/>
      <c r="AF25" s="192"/>
      <c r="AG25" s="27"/>
      <c r="AH25" s="27"/>
      <c r="AI25" s="27"/>
      <c r="AJ25" s="27" t="str">
        <f>IF('calcolo mitigazione del rischio'!N18=tabelle!$N$7,tabelle!$M$7,IF('calcolo mitigazione del rischio'!N18=tabelle!$N$6,tabelle!$M$6,IF('calcolo mitigazione del rischio'!N18=tabelle!$N$5,tabelle!$M$5,IF('calcolo mitigazione del rischio'!N18=tabelle!$N$4,tabelle!$M$4,IF('calcolo mitigazione del rischio'!N18=tabelle!$N$3,tabelle!$M$3,"-")))))</f>
        <v>-</v>
      </c>
      <c r="AK25" s="27"/>
      <c r="AL25" s="27"/>
      <c r="AM25" s="27"/>
      <c r="AN25" s="336" t="str">
        <f>IF(AND('calcolo mitigazione del rischio'!S18&gt;=tabelle!$P$3, 'calcolo mitigazione del rischio'!S18&lt;=tabelle!$Q$3),tabelle!$S$3,IF(AND('calcolo mitigazione del rischio'!S18&gt;tabelle!$P$4, 'calcolo mitigazione del rischio'!S18&lt;=tabelle!$Q$4),tabelle!$S$4,IF(AND('calcolo mitigazione del rischio'!S18&gt;tabelle!$P$5, 'calcolo mitigazione del rischio'!S18&lt;=tabelle!$Q$5),tabelle!$S$5,IF(AND('calcolo mitigazione del rischio'!S18&gt;tabelle!$P$6, 'calcolo mitigazione del rischio'!S18&lt;=tabelle!$Q$6),tabelle!$S$6,IF(AND('calcolo mitigazione del rischio'!S18&gt;tabelle!$P$7, 'calcolo mitigazione del rischio'!S18&lt;=tabelle!$Q$7),tabelle!$S$7,"-")))))</f>
        <v>-</v>
      </c>
      <c r="AO25" s="721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</row>
    <row r="26" spans="1:129" ht="20.5" x14ac:dyDescent="0.75">
      <c r="A26" s="754">
        <f>Schema!A23</f>
        <v>0</v>
      </c>
      <c r="B26" s="757">
        <f>Schema!B23</f>
        <v>0</v>
      </c>
      <c r="C26" s="758">
        <f>Schema!C23</f>
        <v>0</v>
      </c>
      <c r="D26" s="472" t="str">
        <f>Schema!D23</f>
        <v>A.2.3. Commissione di valutazione o Società specializzata nella ricerca e nella selezione del personale</v>
      </c>
      <c r="E26" s="284" t="str">
        <f>Schema!E23</f>
        <v>GRU</v>
      </c>
      <c r="F26" s="46" t="str">
        <f>Schema!F23</f>
        <v>A</v>
      </c>
      <c r="G26" s="46" t="str">
        <f>Schema!G23</f>
        <v>02</v>
      </c>
      <c r="H26" s="285" t="str">
        <f>Schema!H23</f>
        <v>03</v>
      </c>
      <c r="I26" s="247"/>
      <c r="J26" s="154"/>
      <c r="K26" s="248"/>
      <c r="L26" s="239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329"/>
      <c r="AD26" s="207"/>
      <c r="AE26" s="208"/>
      <c r="AF26" s="192"/>
      <c r="AG26" s="27"/>
      <c r="AH26" s="27"/>
      <c r="AI26" s="27"/>
      <c r="AJ26" s="27" t="str">
        <f>IF('calcolo mitigazione del rischio'!N19=tabelle!$N$7,tabelle!$M$7,IF('calcolo mitigazione del rischio'!N19=tabelle!$N$6,tabelle!$M$6,IF('calcolo mitigazione del rischio'!N19=tabelle!$N$5,tabelle!$M$5,IF('calcolo mitigazione del rischio'!N19=tabelle!$N$4,tabelle!$M$4,IF('calcolo mitigazione del rischio'!N19=tabelle!$N$3,tabelle!$M$3,"-")))))</f>
        <v>-</v>
      </c>
      <c r="AK26" s="27"/>
      <c r="AL26" s="27"/>
      <c r="AM26" s="27"/>
      <c r="AN26" s="336" t="str">
        <f>IF(AND('calcolo mitigazione del rischio'!S19&gt;=tabelle!$P$3, 'calcolo mitigazione del rischio'!S19&lt;=tabelle!$Q$3),tabelle!$S$3,IF(AND('calcolo mitigazione del rischio'!S19&gt;tabelle!$P$4, 'calcolo mitigazione del rischio'!S19&lt;=tabelle!$Q$4),tabelle!$S$4,IF(AND('calcolo mitigazione del rischio'!S19&gt;tabelle!$P$5, 'calcolo mitigazione del rischio'!S19&lt;=tabelle!$Q$5),tabelle!$S$5,IF(AND('calcolo mitigazione del rischio'!S19&gt;tabelle!$P$6, 'calcolo mitigazione del rischio'!S19&lt;=tabelle!$Q$6),tabelle!$S$6,IF(AND('calcolo mitigazione del rischio'!S19&gt;tabelle!$P$7, 'calcolo mitigazione del rischio'!S19&lt;=tabelle!$Q$7),tabelle!$S$7,"-")))))</f>
        <v>-</v>
      </c>
      <c r="AO26" s="721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</row>
    <row r="27" spans="1:129" ht="20.5" x14ac:dyDescent="0.75">
      <c r="A27" s="754">
        <f>Schema!A24</f>
        <v>0</v>
      </c>
      <c r="B27" s="757">
        <f>Schema!B24</f>
        <v>0</v>
      </c>
      <c r="C27" s="758">
        <f>Schema!C24</f>
        <v>0</v>
      </c>
      <c r="D27" s="472" t="str">
        <f>Schema!D24</f>
        <v>A.2.4. Prove selettive</v>
      </c>
      <c r="E27" s="284" t="str">
        <f>Schema!E24</f>
        <v>GRU</v>
      </c>
      <c r="F27" s="46" t="str">
        <f>Schema!F24</f>
        <v>A</v>
      </c>
      <c r="G27" s="46" t="str">
        <f>Schema!G24</f>
        <v>02</v>
      </c>
      <c r="H27" s="285" t="str">
        <f>Schema!H24</f>
        <v>04</v>
      </c>
      <c r="I27" s="247"/>
      <c r="J27" s="154"/>
      <c r="K27" s="248"/>
      <c r="L27" s="239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329"/>
      <c r="AD27" s="207"/>
      <c r="AE27" s="208"/>
      <c r="AF27" s="192"/>
      <c r="AG27" s="27"/>
      <c r="AH27" s="27"/>
      <c r="AI27" s="27"/>
      <c r="AJ27" s="27" t="str">
        <f>IF('calcolo mitigazione del rischio'!N20=tabelle!$N$7,tabelle!$M$7,IF('calcolo mitigazione del rischio'!N20=tabelle!$N$6,tabelle!$M$6,IF('calcolo mitigazione del rischio'!N20=tabelle!$N$5,tabelle!$M$5,IF('calcolo mitigazione del rischio'!N20=tabelle!$N$4,tabelle!$M$4,IF('calcolo mitigazione del rischio'!N20=tabelle!$N$3,tabelle!$M$3,"-")))))</f>
        <v>-</v>
      </c>
      <c r="AK27" s="27"/>
      <c r="AL27" s="27"/>
      <c r="AM27" s="27"/>
      <c r="AN27" s="336" t="str">
        <f>IF(AND('calcolo mitigazione del rischio'!S20&gt;=tabelle!$P$3, 'calcolo mitigazione del rischio'!S20&lt;=tabelle!$Q$3),tabelle!$S$3,IF(AND('calcolo mitigazione del rischio'!S20&gt;tabelle!$P$4, 'calcolo mitigazione del rischio'!S20&lt;=tabelle!$Q$4),tabelle!$S$4,IF(AND('calcolo mitigazione del rischio'!S20&gt;tabelle!$P$5, 'calcolo mitigazione del rischio'!S20&lt;=tabelle!$Q$5),tabelle!$S$5,IF(AND('calcolo mitigazione del rischio'!S20&gt;tabelle!$P$6, 'calcolo mitigazione del rischio'!S20&lt;=tabelle!$Q$6),tabelle!$S$6,IF(AND('calcolo mitigazione del rischio'!S20&gt;tabelle!$P$7, 'calcolo mitigazione del rischio'!S20&lt;=tabelle!$Q$7),tabelle!$S$7,"-")))))</f>
        <v>-</v>
      </c>
      <c r="AO27" s="721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</row>
    <row r="28" spans="1:129" ht="20.5" x14ac:dyDescent="0.75">
      <c r="A28" s="754">
        <f>Schema!A25</f>
        <v>0</v>
      </c>
      <c r="B28" s="757">
        <f>Schema!B25</f>
        <v>0</v>
      </c>
      <c r="C28" s="758">
        <f>Schema!C25</f>
        <v>0</v>
      </c>
      <c r="D28" s="472" t="str">
        <f>Schema!D25</f>
        <v>A.2.5. Graduatoria</v>
      </c>
      <c r="E28" s="284" t="str">
        <f>Schema!E25</f>
        <v>GRU</v>
      </c>
      <c r="F28" s="46" t="str">
        <f>Schema!F25</f>
        <v>A</v>
      </c>
      <c r="G28" s="46" t="str">
        <f>Schema!G25</f>
        <v>02</v>
      </c>
      <c r="H28" s="285" t="str">
        <f>Schema!H25</f>
        <v>05</v>
      </c>
      <c r="I28" s="247"/>
      <c r="J28" s="154"/>
      <c r="K28" s="248"/>
      <c r="L28" s="239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329"/>
      <c r="AD28" s="207"/>
      <c r="AE28" s="208"/>
      <c r="AF28" s="192"/>
      <c r="AG28" s="27"/>
      <c r="AH28" s="27"/>
      <c r="AI28" s="27"/>
      <c r="AJ28" s="27" t="str">
        <f>IF('calcolo mitigazione del rischio'!N21=tabelle!$N$7,tabelle!$M$7,IF('calcolo mitigazione del rischio'!N21=tabelle!$N$6,tabelle!$M$6,IF('calcolo mitigazione del rischio'!N21=tabelle!$N$5,tabelle!$M$5,IF('calcolo mitigazione del rischio'!N21=tabelle!$N$4,tabelle!$M$4,IF('calcolo mitigazione del rischio'!N21=tabelle!$N$3,tabelle!$M$3,"-")))))</f>
        <v>-</v>
      </c>
      <c r="AK28" s="27"/>
      <c r="AL28" s="27"/>
      <c r="AM28" s="27"/>
      <c r="AN28" s="336" t="str">
        <f>IF(AND('calcolo mitigazione del rischio'!S21&gt;=tabelle!$P$3, 'calcolo mitigazione del rischio'!S21&lt;=tabelle!$Q$3),tabelle!$S$3,IF(AND('calcolo mitigazione del rischio'!S21&gt;tabelle!$P$4, 'calcolo mitigazione del rischio'!S21&lt;=tabelle!$Q$4),tabelle!$S$4,IF(AND('calcolo mitigazione del rischio'!S21&gt;tabelle!$P$5, 'calcolo mitigazione del rischio'!S21&lt;=tabelle!$Q$5),tabelle!$S$5,IF(AND('calcolo mitigazione del rischio'!S21&gt;tabelle!$P$6, 'calcolo mitigazione del rischio'!S21&lt;=tabelle!$Q$6),tabelle!$S$6,IF(AND('calcolo mitigazione del rischio'!S21&gt;tabelle!$P$7, 'calcolo mitigazione del rischio'!S21&lt;=tabelle!$Q$7),tabelle!$S$7,"-")))))</f>
        <v>-</v>
      </c>
      <c r="AO28" s="721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</row>
    <row r="29" spans="1:129" ht="20.5" x14ac:dyDescent="0.75">
      <c r="A29" s="754">
        <f>Schema!A26</f>
        <v>0</v>
      </c>
      <c r="B29" s="757">
        <f>Schema!B26</f>
        <v>0</v>
      </c>
      <c r="C29" s="758">
        <f>Schema!C26</f>
        <v>0</v>
      </c>
      <c r="D29" s="472" t="str">
        <f>Schema!D26</f>
        <v xml:space="preserve">A.2.6. Formalizzazione contratto </v>
      </c>
      <c r="E29" s="284" t="str">
        <f>Schema!E26</f>
        <v>GRU</v>
      </c>
      <c r="F29" s="46" t="str">
        <f>Schema!F26</f>
        <v>A</v>
      </c>
      <c r="G29" s="46" t="str">
        <f>Schema!G26</f>
        <v>02</v>
      </c>
      <c r="H29" s="285" t="str">
        <f>Schema!H26</f>
        <v>06</v>
      </c>
      <c r="I29" s="247"/>
      <c r="J29" s="154"/>
      <c r="K29" s="248"/>
      <c r="L29" s="239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329"/>
      <c r="AD29" s="207"/>
      <c r="AE29" s="208"/>
      <c r="AF29" s="192"/>
      <c r="AG29" s="27"/>
      <c r="AH29" s="27"/>
      <c r="AI29" s="27"/>
      <c r="AJ29" s="27" t="str">
        <f>IF('calcolo mitigazione del rischio'!N22=tabelle!$N$7,tabelle!$M$7,IF('calcolo mitigazione del rischio'!N22=tabelle!$N$6,tabelle!$M$6,IF('calcolo mitigazione del rischio'!N22=tabelle!$N$5,tabelle!$M$5,IF('calcolo mitigazione del rischio'!N22=tabelle!$N$4,tabelle!$M$4,IF('calcolo mitigazione del rischio'!N22=tabelle!$N$3,tabelle!$M$3,"-")))))</f>
        <v>-</v>
      </c>
      <c r="AK29" s="27"/>
      <c r="AL29" s="27"/>
      <c r="AM29" s="27"/>
      <c r="AN29" s="336" t="str">
        <f>IF(AND('calcolo mitigazione del rischio'!S22&gt;=tabelle!$P$3, 'calcolo mitigazione del rischio'!S22&lt;=tabelle!$Q$3),tabelle!$S$3,IF(AND('calcolo mitigazione del rischio'!S22&gt;tabelle!$P$4, 'calcolo mitigazione del rischio'!S22&lt;=tabelle!$Q$4),tabelle!$S$4,IF(AND('calcolo mitigazione del rischio'!S22&gt;tabelle!$P$5, 'calcolo mitigazione del rischio'!S22&lt;=tabelle!$Q$5),tabelle!$S$5,IF(AND('calcolo mitigazione del rischio'!S22&gt;tabelle!$P$6, 'calcolo mitigazione del rischio'!S22&lt;=tabelle!$Q$6),tabelle!$S$6,IF(AND('calcolo mitigazione del rischio'!S22&gt;tabelle!$P$7, 'calcolo mitigazione del rischio'!S22&lt;=tabelle!$Q$7),tabelle!$S$7,"-")))))</f>
        <v>-</v>
      </c>
      <c r="AO29" s="721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</row>
    <row r="30" spans="1:129" ht="21.5" x14ac:dyDescent="0.75">
      <c r="A30" s="754">
        <f>Schema!A27</f>
        <v>0</v>
      </c>
      <c r="B30" s="757" t="str">
        <f>Schema!B27</f>
        <v>B. Trattamento giuridico del personale</v>
      </c>
      <c r="C30" s="467" t="str">
        <f>Schema!C27</f>
        <v xml:space="preserve">B.1. Tenuta fascicoli e stati matricolari
</v>
      </c>
      <c r="D30" s="472" t="str">
        <f>Schema!D27</f>
        <v>B.1.1. Gestione fascicolo di ogni singolo dipendente</v>
      </c>
      <c r="E30" s="284" t="str">
        <f>Schema!E27</f>
        <v>GRU</v>
      </c>
      <c r="F30" s="46" t="str">
        <f>Schema!F27</f>
        <v>B</v>
      </c>
      <c r="G30" s="46" t="str">
        <f>Schema!G27</f>
        <v>01</v>
      </c>
      <c r="H30" s="285" t="str">
        <f>Schema!H27</f>
        <v>01</v>
      </c>
      <c r="I30" s="247"/>
      <c r="J30" s="154"/>
      <c r="K30" s="248"/>
      <c r="L30" s="239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329"/>
      <c r="AD30" s="207"/>
      <c r="AE30" s="208"/>
      <c r="AF30" s="192"/>
      <c r="AG30" s="27"/>
      <c r="AH30" s="27"/>
      <c r="AI30" s="27"/>
      <c r="AJ30" s="27" t="str">
        <f>IF('calcolo mitigazione del rischio'!N23=tabelle!$N$7,tabelle!$M$7,IF('calcolo mitigazione del rischio'!N23=tabelle!$N$6,tabelle!$M$6,IF('calcolo mitigazione del rischio'!N23=tabelle!$N$5,tabelle!$M$5,IF('calcolo mitigazione del rischio'!N23=tabelle!$N$4,tabelle!$M$4,IF('calcolo mitigazione del rischio'!N23=tabelle!$N$3,tabelle!$M$3,"-")))))</f>
        <v>-</v>
      </c>
      <c r="AK30" s="27"/>
      <c r="AL30" s="27"/>
      <c r="AM30" s="27"/>
      <c r="AN30" s="336" t="str">
        <f>IF(AND('calcolo mitigazione del rischio'!S23&gt;=tabelle!$P$3, 'calcolo mitigazione del rischio'!S23&lt;=tabelle!$Q$3),tabelle!$S$3,IF(AND('calcolo mitigazione del rischio'!S23&gt;tabelle!$P$4, 'calcolo mitigazione del rischio'!S23&lt;=tabelle!$Q$4),tabelle!$S$4,IF(AND('calcolo mitigazione del rischio'!S23&gt;tabelle!$P$5, 'calcolo mitigazione del rischio'!S23&lt;=tabelle!$Q$5),tabelle!$S$5,IF(AND('calcolo mitigazione del rischio'!S23&gt;tabelle!$P$6, 'calcolo mitigazione del rischio'!S23&lt;=tabelle!$Q$6),tabelle!$S$6,IF(AND('calcolo mitigazione del rischio'!S23&gt;tabelle!$P$7, 'calcolo mitigazione del rischio'!S23&lt;=tabelle!$Q$7),tabelle!$S$7,"-")))))</f>
        <v>-</v>
      </c>
      <c r="AO30" s="332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</row>
    <row r="31" spans="1:129" ht="20.5" x14ac:dyDescent="0.75">
      <c r="A31" s="754">
        <f>Schema!A28</f>
        <v>0</v>
      </c>
      <c r="B31" s="757">
        <f>Schema!B28</f>
        <v>0</v>
      </c>
      <c r="C31" s="758" t="str">
        <f>Schema!C28</f>
        <v>B.2. Procedimenti concernenti status, diritti e doveri dei dipendenti (aspettative, permessi, trasformazioni del rapporto di lavoro, diritti sindacali …)</v>
      </c>
      <c r="D31" s="472" t="str">
        <f>Schema!D28</f>
        <v>B.2.1. Ricezione istanze e istruttoria</v>
      </c>
      <c r="E31" s="284" t="str">
        <f>Schema!E28</f>
        <v>GRU</v>
      </c>
      <c r="F31" s="46" t="str">
        <f>Schema!F28</f>
        <v>B</v>
      </c>
      <c r="G31" s="46" t="str">
        <f>Schema!G28</f>
        <v>02</v>
      </c>
      <c r="H31" s="285" t="str">
        <f>Schema!H28</f>
        <v>01</v>
      </c>
      <c r="I31" s="247"/>
      <c r="J31" s="154"/>
      <c r="K31" s="248"/>
      <c r="L31" s="239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329"/>
      <c r="AD31" s="207"/>
      <c r="AE31" s="208"/>
      <c r="AF31" s="192"/>
      <c r="AG31" s="27"/>
      <c r="AH31" s="27"/>
      <c r="AI31" s="27"/>
      <c r="AJ31" s="27" t="str">
        <f>IF('calcolo mitigazione del rischio'!N24=tabelle!$N$7,tabelle!$M$7,IF('calcolo mitigazione del rischio'!N24=tabelle!$N$6,tabelle!$M$6,IF('calcolo mitigazione del rischio'!N24=tabelle!$N$5,tabelle!$M$5,IF('calcolo mitigazione del rischio'!N24=tabelle!$N$4,tabelle!$M$4,IF('calcolo mitigazione del rischio'!N24=tabelle!$N$3,tabelle!$M$3,"-")))))</f>
        <v>-</v>
      </c>
      <c r="AK31" s="27"/>
      <c r="AL31" s="27"/>
      <c r="AM31" s="27"/>
      <c r="AN31" s="336" t="str">
        <f>IF(AND('calcolo mitigazione del rischio'!S24&gt;=tabelle!$P$3, 'calcolo mitigazione del rischio'!S24&lt;=tabelle!$Q$3),tabelle!$S$3,IF(AND('calcolo mitigazione del rischio'!S24&gt;tabelle!$P$4, 'calcolo mitigazione del rischio'!S24&lt;=tabelle!$Q$4),tabelle!$S$4,IF(AND('calcolo mitigazione del rischio'!S24&gt;tabelle!$P$5, 'calcolo mitigazione del rischio'!S24&lt;=tabelle!$Q$5),tabelle!$S$5,IF(AND('calcolo mitigazione del rischio'!S24&gt;tabelle!$P$6, 'calcolo mitigazione del rischio'!S24&lt;=tabelle!$Q$6),tabelle!$S$6,IF(AND('calcolo mitigazione del rischio'!S24&gt;tabelle!$P$7, 'calcolo mitigazione del rischio'!S24&lt;=tabelle!$Q$7),tabelle!$S$7,"-")))))</f>
        <v>-</v>
      </c>
      <c r="AO31" s="721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</row>
    <row r="32" spans="1:129" ht="20.5" x14ac:dyDescent="0.75">
      <c r="A32" s="754">
        <f>Schema!A29</f>
        <v>0</v>
      </c>
      <c r="B32" s="757">
        <f>Schema!B29</f>
        <v>0</v>
      </c>
      <c r="C32" s="758">
        <f>Schema!C29</f>
        <v>0</v>
      </c>
      <c r="D32" s="472" t="str">
        <f>Schema!D29</f>
        <v>B.2.2. Valutazione e verifiche su singole richieste</v>
      </c>
      <c r="E32" s="284" t="str">
        <f>Schema!E29</f>
        <v>GRU</v>
      </c>
      <c r="F32" s="46" t="str">
        <f>Schema!F29</f>
        <v>B</v>
      </c>
      <c r="G32" s="46" t="str">
        <f>Schema!G29</f>
        <v>02</v>
      </c>
      <c r="H32" s="285" t="str">
        <f>Schema!H29</f>
        <v>02</v>
      </c>
      <c r="I32" s="247"/>
      <c r="J32" s="154"/>
      <c r="K32" s="248"/>
      <c r="L32" s="239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329"/>
      <c r="AD32" s="207"/>
      <c r="AE32" s="208"/>
      <c r="AF32" s="192"/>
      <c r="AG32" s="27"/>
      <c r="AH32" s="27"/>
      <c r="AI32" s="27"/>
      <c r="AJ32" s="27" t="str">
        <f>IF('calcolo mitigazione del rischio'!N25=tabelle!$N$7,tabelle!$M$7,IF('calcolo mitigazione del rischio'!N25=tabelle!$N$6,tabelle!$M$6,IF('calcolo mitigazione del rischio'!N25=tabelle!$N$5,tabelle!$M$5,IF('calcolo mitigazione del rischio'!N25=tabelle!$N$4,tabelle!$M$4,IF('calcolo mitigazione del rischio'!N25=tabelle!$N$3,tabelle!$M$3,"-")))))</f>
        <v>-</v>
      </c>
      <c r="AK32" s="27"/>
      <c r="AL32" s="27"/>
      <c r="AM32" s="27"/>
      <c r="AN32" s="336" t="str">
        <f>IF(AND('calcolo mitigazione del rischio'!S25&gt;=tabelle!$P$3, 'calcolo mitigazione del rischio'!S25&lt;=tabelle!$Q$3),tabelle!$S$3,IF(AND('calcolo mitigazione del rischio'!S25&gt;tabelle!$P$4, 'calcolo mitigazione del rischio'!S25&lt;=tabelle!$Q$4),tabelle!$S$4,IF(AND('calcolo mitigazione del rischio'!S25&gt;tabelle!$P$5, 'calcolo mitigazione del rischio'!S25&lt;=tabelle!$Q$5),tabelle!$S$5,IF(AND('calcolo mitigazione del rischio'!S25&gt;tabelle!$P$6, 'calcolo mitigazione del rischio'!S25&lt;=tabelle!$Q$6),tabelle!$S$6,IF(AND('calcolo mitigazione del rischio'!S25&gt;tabelle!$P$7, 'calcolo mitigazione del rischio'!S25&lt;=tabelle!$Q$7),tabelle!$S$7,"-")))))</f>
        <v>-</v>
      </c>
      <c r="AO32" s="721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</row>
    <row r="33" spans="1:129" ht="20.5" x14ac:dyDescent="0.75">
      <c r="A33" s="754">
        <f>Schema!A30</f>
        <v>0</v>
      </c>
      <c r="B33" s="757">
        <f>Schema!B30</f>
        <v>0</v>
      </c>
      <c r="C33" s="758">
        <f>Schema!C30</f>
        <v>0</v>
      </c>
      <c r="D33" s="472" t="str">
        <f>Schema!D30</f>
        <v>B.2.3. Conclusione e comunicazione esito</v>
      </c>
      <c r="E33" s="284" t="str">
        <f>Schema!E30</f>
        <v>GRU</v>
      </c>
      <c r="F33" s="46" t="str">
        <f>Schema!F30</f>
        <v>B</v>
      </c>
      <c r="G33" s="46" t="str">
        <f>Schema!G30</f>
        <v>02</v>
      </c>
      <c r="H33" s="285" t="str">
        <f>Schema!H30</f>
        <v>03</v>
      </c>
      <c r="I33" s="247"/>
      <c r="J33" s="154"/>
      <c r="K33" s="248"/>
      <c r="L33" s="239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329"/>
      <c r="AD33" s="207"/>
      <c r="AE33" s="208"/>
      <c r="AF33" s="192"/>
      <c r="AG33" s="27"/>
      <c r="AH33" s="27"/>
      <c r="AI33" s="27"/>
      <c r="AJ33" s="27" t="str">
        <f>IF('calcolo mitigazione del rischio'!N26=tabelle!$N$7,tabelle!$M$7,IF('calcolo mitigazione del rischio'!N26=tabelle!$N$6,tabelle!$M$6,IF('calcolo mitigazione del rischio'!N26=tabelle!$N$5,tabelle!$M$5,IF('calcolo mitigazione del rischio'!N26=tabelle!$N$4,tabelle!$M$4,IF('calcolo mitigazione del rischio'!N26=tabelle!$N$3,tabelle!$M$3,"-")))))</f>
        <v>-</v>
      </c>
      <c r="AK33" s="27"/>
      <c r="AL33" s="27"/>
      <c r="AM33" s="27"/>
      <c r="AN33" s="336" t="str">
        <f>IF(AND('calcolo mitigazione del rischio'!S26&gt;=tabelle!$P$3, 'calcolo mitigazione del rischio'!S26&lt;=tabelle!$Q$3),tabelle!$S$3,IF(AND('calcolo mitigazione del rischio'!S26&gt;tabelle!$P$4, 'calcolo mitigazione del rischio'!S26&lt;=tabelle!$Q$4),tabelle!$S$4,IF(AND('calcolo mitigazione del rischio'!S26&gt;tabelle!$P$5, 'calcolo mitigazione del rischio'!S26&lt;=tabelle!$Q$5),tabelle!$S$5,IF(AND('calcolo mitigazione del rischio'!S26&gt;tabelle!$P$6, 'calcolo mitigazione del rischio'!S26&lt;=tabelle!$Q$6),tabelle!$S$6,IF(AND('calcolo mitigazione del rischio'!S26&gt;tabelle!$P$7, 'calcolo mitigazione del rischio'!S26&lt;=tabelle!$Q$7),tabelle!$S$7,"-")))))</f>
        <v>-</v>
      </c>
      <c r="AO33" s="721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</row>
    <row r="34" spans="1:129" ht="20.5" x14ac:dyDescent="0.75">
      <c r="A34" s="754">
        <f>Schema!A31</f>
        <v>0</v>
      </c>
      <c r="B34" s="757">
        <f>Schema!B31</f>
        <v>0</v>
      </c>
      <c r="C34" s="758" t="str">
        <f>Schema!C31</f>
        <v xml:space="preserve">B.3. Procedimenti disciplinari 
</v>
      </c>
      <c r="D34" s="472" t="str">
        <f>Schema!D31</f>
        <v>B.3.1. Acquisizione notizia</v>
      </c>
      <c r="E34" s="284" t="str">
        <f>Schema!E31</f>
        <v>GRU</v>
      </c>
      <c r="F34" s="46" t="str">
        <f>Schema!F31</f>
        <v>B</v>
      </c>
      <c r="G34" s="46" t="str">
        <f>Schema!G31</f>
        <v>03</v>
      </c>
      <c r="H34" s="285" t="str">
        <f>Schema!H31</f>
        <v>01</v>
      </c>
      <c r="I34" s="247"/>
      <c r="J34" s="154"/>
      <c r="K34" s="248"/>
      <c r="L34" s="239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329"/>
      <c r="AD34" s="207"/>
      <c r="AE34" s="208"/>
      <c r="AF34" s="192"/>
      <c r="AG34" s="27"/>
      <c r="AH34" s="27"/>
      <c r="AI34" s="27"/>
      <c r="AJ34" s="27" t="str">
        <f>IF('calcolo mitigazione del rischio'!N27=tabelle!$N$7,tabelle!$M$7,IF('calcolo mitigazione del rischio'!N27=tabelle!$N$6,tabelle!$M$6,IF('calcolo mitigazione del rischio'!N27=tabelle!$N$5,tabelle!$M$5,IF('calcolo mitigazione del rischio'!N27=tabelle!$N$4,tabelle!$M$4,IF('calcolo mitigazione del rischio'!N27=tabelle!$N$3,tabelle!$M$3,"-")))))</f>
        <v>-</v>
      </c>
      <c r="AK34" s="27"/>
      <c r="AL34" s="27"/>
      <c r="AM34" s="27"/>
      <c r="AN34" s="336" t="str">
        <f>IF(AND('calcolo mitigazione del rischio'!S27&gt;=tabelle!$P$3, 'calcolo mitigazione del rischio'!S27&lt;=tabelle!$Q$3),tabelle!$S$3,IF(AND('calcolo mitigazione del rischio'!S27&gt;tabelle!$P$4, 'calcolo mitigazione del rischio'!S27&lt;=tabelle!$Q$4),tabelle!$S$4,IF(AND('calcolo mitigazione del rischio'!S27&gt;tabelle!$P$5, 'calcolo mitigazione del rischio'!S27&lt;=tabelle!$Q$5),tabelle!$S$5,IF(AND('calcolo mitigazione del rischio'!S27&gt;tabelle!$P$6, 'calcolo mitigazione del rischio'!S27&lt;=tabelle!$Q$6),tabelle!$S$6,IF(AND('calcolo mitigazione del rischio'!S27&gt;tabelle!$P$7, 'calcolo mitigazione del rischio'!S27&lt;=tabelle!$Q$7),tabelle!$S$7,"-")))))</f>
        <v>-</v>
      </c>
      <c r="AO34" s="721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</row>
    <row r="35" spans="1:129" ht="20.5" x14ac:dyDescent="0.75">
      <c r="A35" s="754">
        <f>Schema!A32</f>
        <v>0</v>
      </c>
      <c r="B35" s="757">
        <f>Schema!B32</f>
        <v>0</v>
      </c>
      <c r="C35" s="758">
        <f>Schema!C32</f>
        <v>0</v>
      </c>
      <c r="D35" s="472" t="str">
        <f>Schema!D32</f>
        <v>B.3.2. Contestazione addebiti</v>
      </c>
      <c r="E35" s="284" t="str">
        <f>Schema!E32</f>
        <v>GRU</v>
      </c>
      <c r="F35" s="46" t="str">
        <f>Schema!F32</f>
        <v>B</v>
      </c>
      <c r="G35" s="46" t="str">
        <f>Schema!G32</f>
        <v>03</v>
      </c>
      <c r="H35" s="285" t="str">
        <f>Schema!H32</f>
        <v>02</v>
      </c>
      <c r="I35" s="247"/>
      <c r="J35" s="154"/>
      <c r="K35" s="248"/>
      <c r="L35" s="239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329"/>
      <c r="AD35" s="207"/>
      <c r="AE35" s="208"/>
      <c r="AF35" s="192"/>
      <c r="AG35" s="27"/>
      <c r="AH35" s="27"/>
      <c r="AI35" s="27"/>
      <c r="AJ35" s="27" t="str">
        <f>IF('calcolo mitigazione del rischio'!N28=tabelle!$N$7,tabelle!$M$7,IF('calcolo mitigazione del rischio'!N28=tabelle!$N$6,tabelle!$M$6,IF('calcolo mitigazione del rischio'!N28=tabelle!$N$5,tabelle!$M$5,IF('calcolo mitigazione del rischio'!N28=tabelle!$N$4,tabelle!$M$4,IF('calcolo mitigazione del rischio'!N28=tabelle!$N$3,tabelle!$M$3,"-")))))</f>
        <v>-</v>
      </c>
      <c r="AK35" s="27"/>
      <c r="AL35" s="27"/>
      <c r="AM35" s="27"/>
      <c r="AN35" s="336" t="str">
        <f>IF(AND('calcolo mitigazione del rischio'!S28&gt;=tabelle!$P$3, 'calcolo mitigazione del rischio'!S28&lt;=tabelle!$Q$3),tabelle!$S$3,IF(AND('calcolo mitigazione del rischio'!S28&gt;tabelle!$P$4, 'calcolo mitigazione del rischio'!S28&lt;=tabelle!$Q$4),tabelle!$S$4,IF(AND('calcolo mitigazione del rischio'!S28&gt;tabelle!$P$5, 'calcolo mitigazione del rischio'!S28&lt;=tabelle!$Q$5),tabelle!$S$5,IF(AND('calcolo mitigazione del rischio'!S28&gt;tabelle!$P$6, 'calcolo mitigazione del rischio'!S28&lt;=tabelle!$Q$6),tabelle!$S$6,IF(AND('calcolo mitigazione del rischio'!S28&gt;tabelle!$P$7, 'calcolo mitigazione del rischio'!S28&lt;=tabelle!$Q$7),tabelle!$S$7,"-")))))</f>
        <v>-</v>
      </c>
      <c r="AO35" s="721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</row>
    <row r="36" spans="1:129" ht="20.5" x14ac:dyDescent="0.75">
      <c r="A36" s="754">
        <f>Schema!A33</f>
        <v>0</v>
      </c>
      <c r="B36" s="757">
        <f>Schema!B33</f>
        <v>0</v>
      </c>
      <c r="C36" s="758">
        <f>Schema!C33</f>
        <v>0</v>
      </c>
      <c r="D36" s="472" t="str">
        <f>Schema!D33</f>
        <v>B.3.3. Audizione del dipendente</v>
      </c>
      <c r="E36" s="284" t="str">
        <f>Schema!E33</f>
        <v>GRU</v>
      </c>
      <c r="F36" s="46" t="str">
        <f>Schema!F33</f>
        <v>B</v>
      </c>
      <c r="G36" s="46" t="str">
        <f>Schema!G33</f>
        <v>03</v>
      </c>
      <c r="H36" s="285" t="str">
        <f>Schema!H33</f>
        <v>03</v>
      </c>
      <c r="I36" s="247"/>
      <c r="J36" s="154"/>
      <c r="K36" s="248"/>
      <c r="L36" s="239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329"/>
      <c r="AD36" s="207"/>
      <c r="AE36" s="208"/>
      <c r="AF36" s="192"/>
      <c r="AG36" s="27"/>
      <c r="AH36" s="27"/>
      <c r="AI36" s="27"/>
      <c r="AJ36" s="27" t="str">
        <f>IF('calcolo mitigazione del rischio'!N29=tabelle!$N$7,tabelle!$M$7,IF('calcolo mitigazione del rischio'!N29=tabelle!$N$6,tabelle!$M$6,IF('calcolo mitigazione del rischio'!N29=tabelle!$N$5,tabelle!$M$5,IF('calcolo mitigazione del rischio'!N29=tabelle!$N$4,tabelle!$M$4,IF('calcolo mitigazione del rischio'!N29=tabelle!$N$3,tabelle!$M$3,"-")))))</f>
        <v>-</v>
      </c>
      <c r="AK36" s="27"/>
      <c r="AL36" s="27"/>
      <c r="AM36" s="27"/>
      <c r="AN36" s="336" t="str">
        <f>IF(AND('calcolo mitigazione del rischio'!S29&gt;=tabelle!$P$3, 'calcolo mitigazione del rischio'!S29&lt;=tabelle!$Q$3),tabelle!$S$3,IF(AND('calcolo mitigazione del rischio'!S29&gt;tabelle!$P$4, 'calcolo mitigazione del rischio'!S29&lt;=tabelle!$Q$4),tabelle!$S$4,IF(AND('calcolo mitigazione del rischio'!S29&gt;tabelle!$P$5, 'calcolo mitigazione del rischio'!S29&lt;=tabelle!$Q$5),tabelle!$S$5,IF(AND('calcolo mitigazione del rischio'!S29&gt;tabelle!$P$6, 'calcolo mitigazione del rischio'!S29&lt;=tabelle!$Q$6),tabelle!$S$6,IF(AND('calcolo mitigazione del rischio'!S29&gt;tabelle!$P$7, 'calcolo mitigazione del rischio'!S29&lt;=tabelle!$Q$7),tabelle!$S$7,"-")))))</f>
        <v>-</v>
      </c>
      <c r="AO36" s="721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</row>
    <row r="37" spans="1:129" ht="20.5" x14ac:dyDescent="0.75">
      <c r="A37" s="754">
        <f>Schema!A34</f>
        <v>0</v>
      </c>
      <c r="B37" s="757">
        <f>Schema!B34</f>
        <v>0</v>
      </c>
      <c r="C37" s="758">
        <f>Schema!C34</f>
        <v>0</v>
      </c>
      <c r="D37" s="472" t="str">
        <f>Schema!D34</f>
        <v>B.3.4. Eventuale ulteriore attività istruttoria</v>
      </c>
      <c r="E37" s="284" t="str">
        <f>Schema!E34</f>
        <v>GRU</v>
      </c>
      <c r="F37" s="46" t="str">
        <f>Schema!F34</f>
        <v>B</v>
      </c>
      <c r="G37" s="46" t="str">
        <f>Schema!G34</f>
        <v>03</v>
      </c>
      <c r="H37" s="285" t="str">
        <f>Schema!H34</f>
        <v>04</v>
      </c>
      <c r="I37" s="247"/>
      <c r="J37" s="154"/>
      <c r="K37" s="248"/>
      <c r="L37" s="239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329"/>
      <c r="AD37" s="207"/>
      <c r="AE37" s="208"/>
      <c r="AF37" s="192"/>
      <c r="AG37" s="27"/>
      <c r="AH37" s="27"/>
      <c r="AI37" s="27"/>
      <c r="AJ37" s="27" t="str">
        <f>IF('calcolo mitigazione del rischio'!N30=tabelle!$N$7,tabelle!$M$7,IF('calcolo mitigazione del rischio'!N30=tabelle!$N$6,tabelle!$M$6,IF('calcolo mitigazione del rischio'!N30=tabelle!$N$5,tabelle!$M$5,IF('calcolo mitigazione del rischio'!N30=tabelle!$N$4,tabelle!$M$4,IF('calcolo mitigazione del rischio'!N30=tabelle!$N$3,tabelle!$M$3,"-")))))</f>
        <v>-</v>
      </c>
      <c r="AK37" s="27"/>
      <c r="AL37" s="27"/>
      <c r="AM37" s="27"/>
      <c r="AN37" s="336" t="str">
        <f>IF(AND('calcolo mitigazione del rischio'!S30&gt;=tabelle!$P$3, 'calcolo mitigazione del rischio'!S30&lt;=tabelle!$Q$3),tabelle!$S$3,IF(AND('calcolo mitigazione del rischio'!S30&gt;tabelle!$P$4, 'calcolo mitigazione del rischio'!S30&lt;=tabelle!$Q$4),tabelle!$S$4,IF(AND('calcolo mitigazione del rischio'!S30&gt;tabelle!$P$5, 'calcolo mitigazione del rischio'!S30&lt;=tabelle!$Q$5),tabelle!$S$5,IF(AND('calcolo mitigazione del rischio'!S30&gt;tabelle!$P$6, 'calcolo mitigazione del rischio'!S30&lt;=tabelle!$Q$6),tabelle!$S$6,IF(AND('calcolo mitigazione del rischio'!S30&gt;tabelle!$P$7, 'calcolo mitigazione del rischio'!S30&lt;=tabelle!$Q$7),tabelle!$S$7,"-")))))</f>
        <v>-</v>
      </c>
      <c r="AO37" s="721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</row>
    <row r="38" spans="1:129" ht="20.5" x14ac:dyDescent="0.75">
      <c r="A38" s="754">
        <f>Schema!A35</f>
        <v>0</v>
      </c>
      <c r="B38" s="757">
        <f>Schema!B35</f>
        <v>0</v>
      </c>
      <c r="C38" s="758">
        <f>Schema!C35</f>
        <v>0</v>
      </c>
      <c r="D38" s="472" t="str">
        <f>Schema!D35</f>
        <v>B.3.5. Conclusione con irrogazione di sanzione o archiviazione</v>
      </c>
      <c r="E38" s="284" t="str">
        <f>Schema!E35</f>
        <v>GRU</v>
      </c>
      <c r="F38" s="46" t="str">
        <f>Schema!F35</f>
        <v>B</v>
      </c>
      <c r="G38" s="46" t="str">
        <f>Schema!G35</f>
        <v>03</v>
      </c>
      <c r="H38" s="285" t="str">
        <f>Schema!H35</f>
        <v>05</v>
      </c>
      <c r="I38" s="247"/>
      <c r="J38" s="154"/>
      <c r="K38" s="248"/>
      <c r="L38" s="239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329"/>
      <c r="AD38" s="207"/>
      <c r="AE38" s="208"/>
      <c r="AF38" s="192"/>
      <c r="AG38" s="27"/>
      <c r="AH38" s="27"/>
      <c r="AI38" s="27"/>
      <c r="AJ38" s="27" t="str">
        <f>IF('calcolo mitigazione del rischio'!N31=tabelle!$N$7,tabelle!$M$7,IF('calcolo mitigazione del rischio'!N31=tabelle!$N$6,tabelle!$M$6,IF('calcolo mitigazione del rischio'!N31=tabelle!$N$5,tabelle!$M$5,IF('calcolo mitigazione del rischio'!N31=tabelle!$N$4,tabelle!$M$4,IF('calcolo mitigazione del rischio'!N31=tabelle!$N$3,tabelle!$M$3,"-")))))</f>
        <v>-</v>
      </c>
      <c r="AK38" s="27"/>
      <c r="AL38" s="27"/>
      <c r="AM38" s="27"/>
      <c r="AN38" s="336" t="str">
        <f>IF(AND('calcolo mitigazione del rischio'!S31&gt;=tabelle!$P$3, 'calcolo mitigazione del rischio'!S31&lt;=tabelle!$Q$3),tabelle!$S$3,IF(AND('calcolo mitigazione del rischio'!S31&gt;tabelle!$P$4, 'calcolo mitigazione del rischio'!S31&lt;=tabelle!$Q$4),tabelle!$S$4,IF(AND('calcolo mitigazione del rischio'!S31&gt;tabelle!$P$5, 'calcolo mitigazione del rischio'!S31&lt;=tabelle!$Q$5),tabelle!$S$5,IF(AND('calcolo mitigazione del rischio'!S31&gt;tabelle!$P$6, 'calcolo mitigazione del rischio'!S31&lt;=tabelle!$Q$6),tabelle!$S$6,IF(AND('calcolo mitigazione del rischio'!S31&gt;tabelle!$P$7, 'calcolo mitigazione del rischio'!S31&lt;=tabelle!$Q$7),tabelle!$S$7,"-")))))</f>
        <v>-</v>
      </c>
      <c r="AO38" s="721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</row>
    <row r="39" spans="1:129" ht="20.5" x14ac:dyDescent="0.75">
      <c r="A39" s="754">
        <f>Schema!A36</f>
        <v>0</v>
      </c>
      <c r="B39" s="757">
        <f>Schema!B36</f>
        <v>0</v>
      </c>
      <c r="C39" s="758" t="str">
        <f>Schema!C36</f>
        <v xml:space="preserve">B.4. Gestione giornaliera e mensile delle presenze
</v>
      </c>
      <c r="D39" s="472" t="str">
        <f>Schema!D36</f>
        <v>B.4.1. Gestione giornaliera  delle presenze tramite software dedicato</v>
      </c>
      <c r="E39" s="284" t="str">
        <f>Schema!E36</f>
        <v>GRU</v>
      </c>
      <c r="F39" s="46" t="str">
        <f>Schema!F36</f>
        <v>B</v>
      </c>
      <c r="G39" s="46" t="str">
        <f>Schema!G36</f>
        <v>04</v>
      </c>
      <c r="H39" s="285" t="str">
        <f>Schema!H36</f>
        <v>01</v>
      </c>
      <c r="I39" s="247"/>
      <c r="J39" s="154"/>
      <c r="K39" s="248"/>
      <c r="L39" s="239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329"/>
      <c r="AD39" s="207"/>
      <c r="AE39" s="208"/>
      <c r="AF39" s="192"/>
      <c r="AG39" s="27"/>
      <c r="AH39" s="27"/>
      <c r="AI39" s="27"/>
      <c r="AJ39" s="27" t="str">
        <f>IF('calcolo mitigazione del rischio'!N32=tabelle!$N$7,tabelle!$M$7,IF('calcolo mitigazione del rischio'!N32=tabelle!$N$6,tabelle!$M$6,IF('calcolo mitigazione del rischio'!N32=tabelle!$N$5,tabelle!$M$5,IF('calcolo mitigazione del rischio'!N32=tabelle!$N$4,tabelle!$M$4,IF('calcolo mitigazione del rischio'!N32=tabelle!$N$3,tabelle!$M$3,"-")))))</f>
        <v>-</v>
      </c>
      <c r="AK39" s="27"/>
      <c r="AL39" s="27"/>
      <c r="AM39" s="27"/>
      <c r="AN39" s="336" t="str">
        <f>IF(AND('calcolo mitigazione del rischio'!S32&gt;=tabelle!$P$3, 'calcolo mitigazione del rischio'!S32&lt;=tabelle!$Q$3),tabelle!$S$3,IF(AND('calcolo mitigazione del rischio'!S32&gt;tabelle!$P$4, 'calcolo mitigazione del rischio'!S32&lt;=tabelle!$Q$4),tabelle!$S$4,IF(AND('calcolo mitigazione del rischio'!S32&gt;tabelle!$P$5, 'calcolo mitigazione del rischio'!S32&lt;=tabelle!$Q$5),tabelle!$S$5,IF(AND('calcolo mitigazione del rischio'!S32&gt;tabelle!$P$6, 'calcolo mitigazione del rischio'!S32&lt;=tabelle!$Q$6),tabelle!$S$6,IF(AND('calcolo mitigazione del rischio'!S32&gt;tabelle!$P$7, 'calcolo mitigazione del rischio'!S32&lt;=tabelle!$Q$7),tabelle!$S$7,"-")))))</f>
        <v>-</v>
      </c>
      <c r="AO39" s="721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</row>
    <row r="40" spans="1:129" ht="20.5" x14ac:dyDescent="0.75">
      <c r="A40" s="754">
        <f>Schema!A37</f>
        <v>0</v>
      </c>
      <c r="B40" s="757">
        <f>Schema!B37</f>
        <v>0</v>
      </c>
      <c r="C40" s="758">
        <f>Schema!C37</f>
        <v>0</v>
      </c>
      <c r="D40" s="472" t="str">
        <f>Schema!D37</f>
        <v xml:space="preserve">B.4.2. Verifica dei dati rilevati dal sistema e/o inseriti dal dipendente nel mese di riferimento </v>
      </c>
      <c r="E40" s="284" t="str">
        <f>Schema!E37</f>
        <v>GRU</v>
      </c>
      <c r="F40" s="46" t="str">
        <f>Schema!F37</f>
        <v>B</v>
      </c>
      <c r="G40" s="46" t="str">
        <f>Schema!G37</f>
        <v>04</v>
      </c>
      <c r="H40" s="285" t="str">
        <f>Schema!H37</f>
        <v>02</v>
      </c>
      <c r="I40" s="247"/>
      <c r="J40" s="154"/>
      <c r="K40" s="248"/>
      <c r="L40" s="239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329"/>
      <c r="AD40" s="207"/>
      <c r="AE40" s="208"/>
      <c r="AF40" s="192"/>
      <c r="AG40" s="27"/>
      <c r="AH40" s="27"/>
      <c r="AI40" s="27"/>
      <c r="AJ40" s="27" t="str">
        <f>IF('calcolo mitigazione del rischio'!N33=tabelle!$N$7,tabelle!$M$7,IF('calcolo mitigazione del rischio'!N33=tabelle!$N$6,tabelle!$M$6,IF('calcolo mitigazione del rischio'!N33=tabelle!$N$5,tabelle!$M$5,IF('calcolo mitigazione del rischio'!N33=tabelle!$N$4,tabelle!$M$4,IF('calcolo mitigazione del rischio'!N33=tabelle!$N$3,tabelle!$M$3,"-")))))</f>
        <v>-</v>
      </c>
      <c r="AK40" s="27"/>
      <c r="AL40" s="27"/>
      <c r="AM40" s="27"/>
      <c r="AN40" s="336" t="str">
        <f>IF(AND('calcolo mitigazione del rischio'!S33&gt;=tabelle!$P$3, 'calcolo mitigazione del rischio'!S33&lt;=tabelle!$Q$3),tabelle!$S$3,IF(AND('calcolo mitigazione del rischio'!S33&gt;tabelle!$P$4, 'calcolo mitigazione del rischio'!S33&lt;=tabelle!$Q$4),tabelle!$S$4,IF(AND('calcolo mitigazione del rischio'!S33&gt;tabelle!$P$5, 'calcolo mitigazione del rischio'!S33&lt;=tabelle!$Q$5),tabelle!$S$5,IF(AND('calcolo mitigazione del rischio'!S33&gt;tabelle!$P$6, 'calcolo mitigazione del rischio'!S33&lt;=tabelle!$Q$6),tabelle!$S$6,IF(AND('calcolo mitigazione del rischio'!S33&gt;tabelle!$P$7, 'calcolo mitigazione del rischio'!S33&lt;=tabelle!$Q$7),tabelle!$S$7,"-")))))</f>
        <v>-</v>
      </c>
      <c r="AO40" s="721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</row>
    <row r="41" spans="1:129" ht="20.5" x14ac:dyDescent="0.75">
      <c r="A41" s="754">
        <f>Schema!A38</f>
        <v>0</v>
      </c>
      <c r="B41" s="757">
        <f>Schema!B38</f>
        <v>0</v>
      </c>
      <c r="C41" s="758">
        <f>Schema!C38</f>
        <v>0</v>
      </c>
      <c r="D41" s="472" t="str">
        <f>Schema!D38</f>
        <v>B.4.3. Trasmissione mensile delle presenze all'uffico Paghe e Contributi</v>
      </c>
      <c r="E41" s="284" t="str">
        <f>Schema!E38</f>
        <v>GRU</v>
      </c>
      <c r="F41" s="46" t="str">
        <f>Schema!F38</f>
        <v>B</v>
      </c>
      <c r="G41" s="46" t="str">
        <f>Schema!G38</f>
        <v>04</v>
      </c>
      <c r="H41" s="285" t="str">
        <f>Schema!H38</f>
        <v>03</v>
      </c>
      <c r="I41" s="247"/>
      <c r="J41" s="154"/>
      <c r="K41" s="248"/>
      <c r="L41" s="239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329"/>
      <c r="AD41" s="207"/>
      <c r="AE41" s="208"/>
      <c r="AF41" s="192"/>
      <c r="AG41" s="27"/>
      <c r="AH41" s="27"/>
      <c r="AI41" s="27"/>
      <c r="AJ41" s="27" t="str">
        <f>IF('calcolo mitigazione del rischio'!N34=tabelle!$N$7,tabelle!$M$7,IF('calcolo mitigazione del rischio'!N34=tabelle!$N$6,tabelle!$M$6,IF('calcolo mitigazione del rischio'!N34=tabelle!$N$5,tabelle!$M$5,IF('calcolo mitigazione del rischio'!N34=tabelle!$N$4,tabelle!$M$4,IF('calcolo mitigazione del rischio'!N34=tabelle!$N$3,tabelle!$M$3,"-")))))</f>
        <v>-</v>
      </c>
      <c r="AK41" s="27"/>
      <c r="AL41" s="27"/>
      <c r="AM41" s="27"/>
      <c r="AN41" s="336" t="str">
        <f>IF(AND('calcolo mitigazione del rischio'!S34&gt;=tabelle!$P$3, 'calcolo mitigazione del rischio'!S34&lt;=tabelle!$Q$3),tabelle!$S$3,IF(AND('calcolo mitigazione del rischio'!S34&gt;tabelle!$P$4, 'calcolo mitigazione del rischio'!S34&lt;=tabelle!$Q$4),tabelle!$S$4,IF(AND('calcolo mitigazione del rischio'!S34&gt;tabelle!$P$5, 'calcolo mitigazione del rischio'!S34&lt;=tabelle!$Q$5),tabelle!$S$5,IF(AND('calcolo mitigazione del rischio'!S34&gt;tabelle!$P$6, 'calcolo mitigazione del rischio'!S34&lt;=tabelle!$Q$6),tabelle!$S$6,IF(AND('calcolo mitigazione del rischio'!S34&gt;tabelle!$P$7, 'calcolo mitigazione del rischio'!S34&lt;=tabelle!$Q$7),tabelle!$S$7,"-")))))</f>
        <v>-</v>
      </c>
      <c r="AO41" s="721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</row>
    <row r="42" spans="1:129" ht="20.5" x14ac:dyDescent="0.75">
      <c r="A42" s="754">
        <f>Schema!A39</f>
        <v>0</v>
      </c>
      <c r="B42" s="757">
        <f>Schema!B39</f>
        <v>0</v>
      </c>
      <c r="C42" s="759" t="str">
        <f>Schema!C39</f>
        <v xml:space="preserve">B.5. Gestione malattie
</v>
      </c>
      <c r="D42" s="473" t="str">
        <f>Schema!D39</f>
        <v xml:space="preserve">B.5.1. Inserimento dell’assenza per malattia sul sistema  di gestione delle presenze </v>
      </c>
      <c r="E42" s="284" t="str">
        <f>Schema!E39</f>
        <v>GRU</v>
      </c>
      <c r="F42" s="46" t="str">
        <f>Schema!F39</f>
        <v>B</v>
      </c>
      <c r="G42" s="46" t="str">
        <f>Schema!G39</f>
        <v>05</v>
      </c>
      <c r="H42" s="285" t="str">
        <f>Schema!H39</f>
        <v>01</v>
      </c>
      <c r="I42" s="247"/>
      <c r="J42" s="154"/>
      <c r="K42" s="248"/>
      <c r="L42" s="239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329"/>
      <c r="AD42" s="207"/>
      <c r="AE42" s="208"/>
      <c r="AF42" s="192"/>
      <c r="AG42" s="27"/>
      <c r="AH42" s="27"/>
      <c r="AI42" s="27"/>
      <c r="AJ42" s="27" t="str">
        <f>IF('calcolo mitigazione del rischio'!N35=tabelle!$N$7,tabelle!$M$7,IF('calcolo mitigazione del rischio'!N35=tabelle!$N$6,tabelle!$M$6,IF('calcolo mitigazione del rischio'!N35=tabelle!$N$5,tabelle!$M$5,IF('calcolo mitigazione del rischio'!N35=tabelle!$N$4,tabelle!$M$4,IF('calcolo mitigazione del rischio'!N35=tabelle!$N$3,tabelle!$M$3,"-")))))</f>
        <v>-</v>
      </c>
      <c r="AK42" s="27"/>
      <c r="AL42" s="27"/>
      <c r="AM42" s="27"/>
      <c r="AN42" s="336" t="str">
        <f>IF(AND('calcolo mitigazione del rischio'!S35&gt;=tabelle!$P$3, 'calcolo mitigazione del rischio'!S35&lt;=tabelle!$Q$3),tabelle!$S$3,IF(AND('calcolo mitigazione del rischio'!S35&gt;tabelle!$P$4, 'calcolo mitigazione del rischio'!S35&lt;=tabelle!$Q$4),tabelle!$S$4,IF(AND('calcolo mitigazione del rischio'!S35&gt;tabelle!$P$5, 'calcolo mitigazione del rischio'!S35&lt;=tabelle!$Q$5),tabelle!$S$5,IF(AND('calcolo mitigazione del rischio'!S35&gt;tabelle!$P$6, 'calcolo mitigazione del rischio'!S35&lt;=tabelle!$Q$6),tabelle!$S$6,IF(AND('calcolo mitigazione del rischio'!S35&gt;tabelle!$P$7, 'calcolo mitigazione del rischio'!S35&lt;=tabelle!$Q$7),tabelle!$S$7,"-")))))</f>
        <v>-</v>
      </c>
      <c r="AO42" s="721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</row>
    <row r="43" spans="1:129" ht="20.5" x14ac:dyDescent="0.75">
      <c r="A43" s="754">
        <f>Schema!A40</f>
        <v>0</v>
      </c>
      <c r="B43" s="757">
        <f>Schema!B40</f>
        <v>0</v>
      </c>
      <c r="C43" s="759">
        <f>Schema!C40</f>
        <v>0</v>
      </c>
      <c r="D43" s="473" t="str">
        <f>Schema!D40</f>
        <v>B.5.2. Ricezione e verifica del certificato medico</v>
      </c>
      <c r="E43" s="284" t="str">
        <f>Schema!E40</f>
        <v>GRU</v>
      </c>
      <c r="F43" s="46" t="str">
        <f>Schema!F40</f>
        <v>B</v>
      </c>
      <c r="G43" s="46" t="str">
        <f>Schema!G40</f>
        <v>05</v>
      </c>
      <c r="H43" s="285" t="str">
        <f>Schema!H40</f>
        <v>02</v>
      </c>
      <c r="I43" s="247"/>
      <c r="J43" s="154"/>
      <c r="K43" s="248"/>
      <c r="L43" s="239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329"/>
      <c r="AD43" s="207"/>
      <c r="AE43" s="208"/>
      <c r="AF43" s="192"/>
      <c r="AG43" s="27"/>
      <c r="AH43" s="27"/>
      <c r="AI43" s="27"/>
      <c r="AJ43" s="27" t="str">
        <f>IF('calcolo mitigazione del rischio'!N36=tabelle!$N$7,tabelle!$M$7,IF('calcolo mitigazione del rischio'!N36=tabelle!$N$6,tabelle!$M$6,IF('calcolo mitigazione del rischio'!N36=tabelle!$N$5,tabelle!$M$5,IF('calcolo mitigazione del rischio'!N36=tabelle!$N$4,tabelle!$M$4,IF('calcolo mitigazione del rischio'!N36=tabelle!$N$3,tabelle!$M$3,"-")))))</f>
        <v>-</v>
      </c>
      <c r="AK43" s="27"/>
      <c r="AL43" s="27"/>
      <c r="AM43" s="27"/>
      <c r="AN43" s="336" t="str">
        <f>IF(AND('calcolo mitigazione del rischio'!S36&gt;=tabelle!$P$3, 'calcolo mitigazione del rischio'!S36&lt;=tabelle!$Q$3),tabelle!$S$3,IF(AND('calcolo mitigazione del rischio'!S36&gt;tabelle!$P$4, 'calcolo mitigazione del rischio'!S36&lt;=tabelle!$Q$4),tabelle!$S$4,IF(AND('calcolo mitigazione del rischio'!S36&gt;tabelle!$P$5, 'calcolo mitigazione del rischio'!S36&lt;=tabelle!$Q$5),tabelle!$S$5,IF(AND('calcolo mitigazione del rischio'!S36&gt;tabelle!$P$6, 'calcolo mitigazione del rischio'!S36&lt;=tabelle!$Q$6),tabelle!$S$6,IF(AND('calcolo mitigazione del rischio'!S36&gt;tabelle!$P$7, 'calcolo mitigazione del rischio'!S36&lt;=tabelle!$Q$7),tabelle!$S$7,"-")))))</f>
        <v>-</v>
      </c>
      <c r="AO43" s="721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</row>
    <row r="44" spans="1:129" ht="20.5" x14ac:dyDescent="0.75">
      <c r="A44" s="754">
        <f>Schema!A41</f>
        <v>0</v>
      </c>
      <c r="B44" s="757">
        <f>Schema!B41</f>
        <v>0</v>
      </c>
      <c r="C44" s="759">
        <f>Schema!C41</f>
        <v>0</v>
      </c>
      <c r="D44" s="473" t="str">
        <f>Schema!D41</f>
        <v>B.5.3. Eventuale richiesta di visita domiciliare per il controllo dello stato di malattia</v>
      </c>
      <c r="E44" s="284" t="str">
        <f>Schema!E41</f>
        <v>GRU</v>
      </c>
      <c r="F44" s="46" t="str">
        <f>Schema!F41</f>
        <v>B</v>
      </c>
      <c r="G44" s="46" t="str">
        <f>Schema!G41</f>
        <v>05</v>
      </c>
      <c r="H44" s="285" t="str">
        <f>Schema!H41</f>
        <v>03</v>
      </c>
      <c r="I44" s="247"/>
      <c r="J44" s="154"/>
      <c r="K44" s="248"/>
      <c r="L44" s="239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329"/>
      <c r="AD44" s="207"/>
      <c r="AE44" s="208"/>
      <c r="AF44" s="192"/>
      <c r="AG44" s="27"/>
      <c r="AH44" s="27"/>
      <c r="AI44" s="27"/>
      <c r="AJ44" s="27" t="str">
        <f>IF('calcolo mitigazione del rischio'!N37=tabelle!$N$7,tabelle!$M$7,IF('calcolo mitigazione del rischio'!N37=tabelle!$N$6,tabelle!$M$6,IF('calcolo mitigazione del rischio'!N37=tabelle!$N$5,tabelle!$M$5,IF('calcolo mitigazione del rischio'!N37=tabelle!$N$4,tabelle!$M$4,IF('calcolo mitigazione del rischio'!N37=tabelle!$N$3,tabelle!$M$3,"-")))))</f>
        <v>-</v>
      </c>
      <c r="AK44" s="27"/>
      <c r="AL44" s="27"/>
      <c r="AM44" s="27"/>
      <c r="AN44" s="336" t="str">
        <f>IF(AND('calcolo mitigazione del rischio'!S37&gt;=tabelle!$P$3, 'calcolo mitigazione del rischio'!S37&lt;=tabelle!$Q$3),tabelle!$S$3,IF(AND('calcolo mitigazione del rischio'!S37&gt;tabelle!$P$4, 'calcolo mitigazione del rischio'!S37&lt;=tabelle!$Q$4),tabelle!$S$4,IF(AND('calcolo mitigazione del rischio'!S37&gt;tabelle!$P$5, 'calcolo mitigazione del rischio'!S37&lt;=tabelle!$Q$5),tabelle!$S$5,IF(AND('calcolo mitigazione del rischio'!S37&gt;tabelle!$P$6, 'calcolo mitigazione del rischio'!S37&lt;=tabelle!$Q$6),tabelle!$S$6,IF(AND('calcolo mitigazione del rischio'!S37&gt;tabelle!$P$7, 'calcolo mitigazione del rischio'!S37&lt;=tabelle!$Q$7),tabelle!$S$7,"-")))))</f>
        <v>-</v>
      </c>
      <c r="AO44" s="721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</row>
    <row r="45" spans="1:129" ht="21.5" x14ac:dyDescent="0.75">
      <c r="A45" s="754">
        <f>Schema!A42</f>
        <v>0</v>
      </c>
      <c r="B45" s="757">
        <f>Schema!B42</f>
        <v>0</v>
      </c>
      <c r="C45" s="759">
        <f>Schema!C42</f>
        <v>0</v>
      </c>
      <c r="D45" s="473" t="str">
        <f>Schema!D42</f>
        <v>B.5.4. Ricezione e verifica del referto medico legale inviato dall’Azienda sanitaria locale che ha effettuato il controllo domiciliare</v>
      </c>
      <c r="E45" s="284" t="str">
        <f>Schema!E42</f>
        <v>GRU</v>
      </c>
      <c r="F45" s="46" t="str">
        <f>Schema!F42</f>
        <v>B</v>
      </c>
      <c r="G45" s="46" t="str">
        <f>Schema!G42</f>
        <v>05</v>
      </c>
      <c r="H45" s="285" t="str">
        <f>Schema!H42</f>
        <v>04</v>
      </c>
      <c r="I45" s="247"/>
      <c r="J45" s="154"/>
      <c r="K45" s="248"/>
      <c r="L45" s="239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329"/>
      <c r="AD45" s="207"/>
      <c r="AE45" s="208"/>
      <c r="AF45" s="192"/>
      <c r="AG45" s="27"/>
      <c r="AH45" s="27"/>
      <c r="AI45" s="27"/>
      <c r="AJ45" s="27" t="str">
        <f>IF('calcolo mitigazione del rischio'!N38=tabelle!$N$7,tabelle!$M$7,IF('calcolo mitigazione del rischio'!N38=tabelle!$N$6,tabelle!$M$6,IF('calcolo mitigazione del rischio'!N38=tabelle!$N$5,tabelle!$M$5,IF('calcolo mitigazione del rischio'!N38=tabelle!$N$4,tabelle!$M$4,IF('calcolo mitigazione del rischio'!N38=tabelle!$N$3,tabelle!$M$3,"-")))))</f>
        <v>-</v>
      </c>
      <c r="AK45" s="27"/>
      <c r="AL45" s="27"/>
      <c r="AM45" s="27"/>
      <c r="AN45" s="336" t="str">
        <f>IF(AND('calcolo mitigazione del rischio'!S38&gt;=tabelle!$P$3, 'calcolo mitigazione del rischio'!S38&lt;=tabelle!$Q$3),tabelle!$S$3,IF(AND('calcolo mitigazione del rischio'!S38&gt;tabelle!$P$4, 'calcolo mitigazione del rischio'!S38&lt;=tabelle!$Q$4),tabelle!$S$4,IF(AND('calcolo mitigazione del rischio'!S38&gt;tabelle!$P$5, 'calcolo mitigazione del rischio'!S38&lt;=tabelle!$Q$5),tabelle!$S$5,IF(AND('calcolo mitigazione del rischio'!S38&gt;tabelle!$P$6, 'calcolo mitigazione del rischio'!S38&lt;=tabelle!$Q$6),tabelle!$S$6,IF(AND('calcolo mitigazione del rischio'!S38&gt;tabelle!$P$7, 'calcolo mitigazione del rischio'!S38&lt;=tabelle!$Q$7),tabelle!$S$7,"-")))))</f>
        <v>-</v>
      </c>
      <c r="AO45" s="721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</row>
    <row r="46" spans="1:129" ht="20.5" x14ac:dyDescent="0.75">
      <c r="A46" s="754">
        <f>Schema!A43</f>
        <v>0</v>
      </c>
      <c r="B46" s="757">
        <f>Schema!B43</f>
        <v>0</v>
      </c>
      <c r="C46" s="759">
        <f>Schema!C43</f>
        <v>0</v>
      </c>
      <c r="D46" s="473" t="str">
        <f>Schema!D43</f>
        <v>B.5.5. Nel caso in cui il dipendente sia stato sottoposto al controllo, si procede all’archiviazione del referto medico legale</v>
      </c>
      <c r="E46" s="284" t="str">
        <f>Schema!E43</f>
        <v>GRU</v>
      </c>
      <c r="F46" s="46" t="str">
        <f>Schema!F43</f>
        <v>B</v>
      </c>
      <c r="G46" s="46" t="str">
        <f>Schema!G43</f>
        <v>05</v>
      </c>
      <c r="H46" s="285" t="str">
        <f>Schema!H43</f>
        <v>05</v>
      </c>
      <c r="I46" s="247"/>
      <c r="J46" s="154"/>
      <c r="K46" s="248"/>
      <c r="L46" s="239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329"/>
      <c r="AD46" s="207"/>
      <c r="AE46" s="208"/>
      <c r="AF46" s="192"/>
      <c r="AG46" s="27"/>
      <c r="AH46" s="27"/>
      <c r="AI46" s="27"/>
      <c r="AJ46" s="27" t="str">
        <f>IF('calcolo mitigazione del rischio'!N39=tabelle!$N$7,tabelle!$M$7,IF('calcolo mitigazione del rischio'!N39=tabelle!$N$6,tabelle!$M$6,IF('calcolo mitigazione del rischio'!N39=tabelle!$N$5,tabelle!$M$5,IF('calcolo mitigazione del rischio'!N39=tabelle!$N$4,tabelle!$M$4,IF('calcolo mitigazione del rischio'!N39=tabelle!$N$3,tabelle!$M$3,"-")))))</f>
        <v>-</v>
      </c>
      <c r="AK46" s="27"/>
      <c r="AL46" s="27"/>
      <c r="AM46" s="27"/>
      <c r="AN46" s="336" t="str">
        <f>IF(AND('calcolo mitigazione del rischio'!S39&gt;=tabelle!$P$3, 'calcolo mitigazione del rischio'!S39&lt;=tabelle!$Q$3),tabelle!$S$3,IF(AND('calcolo mitigazione del rischio'!S39&gt;tabelle!$P$4, 'calcolo mitigazione del rischio'!S39&lt;=tabelle!$Q$4),tabelle!$S$4,IF(AND('calcolo mitigazione del rischio'!S39&gt;tabelle!$P$5, 'calcolo mitigazione del rischio'!S39&lt;=tabelle!$Q$5),tabelle!$S$5,IF(AND('calcolo mitigazione del rischio'!S39&gt;tabelle!$P$6, 'calcolo mitigazione del rischio'!S39&lt;=tabelle!$Q$6),tabelle!$S$6,IF(AND('calcolo mitigazione del rischio'!S39&gt;tabelle!$P$7, 'calcolo mitigazione del rischio'!S39&lt;=tabelle!$Q$7),tabelle!$S$7,"-")))))</f>
        <v>-</v>
      </c>
      <c r="AO46" s="721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</row>
    <row r="47" spans="1:129" ht="21.5" x14ac:dyDescent="0.75">
      <c r="A47" s="754">
        <f>Schema!A44</f>
        <v>0</v>
      </c>
      <c r="B47" s="757">
        <f>Schema!B44</f>
        <v>0</v>
      </c>
      <c r="C47" s="759">
        <f>Schema!C44</f>
        <v>0</v>
      </c>
      <c r="D47" s="473" t="str">
        <f>Schema!D44</f>
        <v xml:space="preserve">B.5.6. Nel caso in cui il dipendente non sia stato reperito presso il proprio domicilio, si trasmette la pratica al personale, per i conseguenti adempimenti </v>
      </c>
      <c r="E47" s="284" t="str">
        <f>Schema!E44</f>
        <v>GRU</v>
      </c>
      <c r="F47" s="46" t="str">
        <f>Schema!F44</f>
        <v>B</v>
      </c>
      <c r="G47" s="46" t="str">
        <f>Schema!G44</f>
        <v>05</v>
      </c>
      <c r="H47" s="285" t="str">
        <f>Schema!H44</f>
        <v>06</v>
      </c>
      <c r="I47" s="247"/>
      <c r="J47" s="154"/>
      <c r="K47" s="248"/>
      <c r="L47" s="239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329"/>
      <c r="AD47" s="207"/>
      <c r="AE47" s="208"/>
      <c r="AF47" s="192"/>
      <c r="AG47" s="27"/>
      <c r="AH47" s="27"/>
      <c r="AI47" s="27"/>
      <c r="AJ47" s="27" t="str">
        <f>IF('calcolo mitigazione del rischio'!N40=tabelle!$N$7,tabelle!$M$7,IF('calcolo mitigazione del rischio'!N40=tabelle!$N$6,tabelle!$M$6,IF('calcolo mitigazione del rischio'!N40=tabelle!$N$5,tabelle!$M$5,IF('calcolo mitigazione del rischio'!N40=tabelle!$N$4,tabelle!$M$4,IF('calcolo mitigazione del rischio'!N40=tabelle!$N$3,tabelle!$M$3,"-")))))</f>
        <v>-</v>
      </c>
      <c r="AK47" s="27"/>
      <c r="AL47" s="27"/>
      <c r="AM47" s="27"/>
      <c r="AN47" s="336" t="str">
        <f>IF(AND('calcolo mitigazione del rischio'!S40&gt;=tabelle!$P$3, 'calcolo mitigazione del rischio'!S40&lt;=tabelle!$Q$3),tabelle!$S$3,IF(AND('calcolo mitigazione del rischio'!S40&gt;tabelle!$P$4, 'calcolo mitigazione del rischio'!S40&lt;=tabelle!$Q$4),tabelle!$S$4,IF(AND('calcolo mitigazione del rischio'!S40&gt;tabelle!$P$5, 'calcolo mitigazione del rischio'!S40&lt;=tabelle!$Q$5),tabelle!$S$5,IF(AND('calcolo mitigazione del rischio'!S40&gt;tabelle!$P$6, 'calcolo mitigazione del rischio'!S40&lt;=tabelle!$Q$6),tabelle!$S$6,IF(AND('calcolo mitigazione del rischio'!S40&gt;tabelle!$P$7, 'calcolo mitigazione del rischio'!S40&lt;=tabelle!$Q$7),tabelle!$S$7,"-")))))</f>
        <v>-</v>
      </c>
      <c r="AO47" s="721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</row>
    <row r="48" spans="1:129" ht="20.5" x14ac:dyDescent="0.75">
      <c r="A48" s="754">
        <f>Schema!A45</f>
        <v>0</v>
      </c>
      <c r="B48" s="757">
        <f>Schema!B45</f>
        <v>0</v>
      </c>
      <c r="C48" s="759" t="str">
        <f>Schema!C45</f>
        <v xml:space="preserve">B.6. Gestione relazioni sindacali
</v>
      </c>
      <c r="D48" s="473" t="str">
        <f>Schema!D45</f>
        <v xml:space="preserve">B.6.1. Gestione dei tavoli sindacali </v>
      </c>
      <c r="E48" s="284" t="str">
        <f>Schema!E45</f>
        <v>GRU</v>
      </c>
      <c r="F48" s="46" t="str">
        <f>Schema!F45</f>
        <v>B</v>
      </c>
      <c r="G48" s="46" t="str">
        <f>Schema!G45</f>
        <v>06</v>
      </c>
      <c r="H48" s="285" t="str">
        <f>Schema!H45</f>
        <v>01</v>
      </c>
      <c r="I48" s="247"/>
      <c r="J48" s="154"/>
      <c r="K48" s="248"/>
      <c r="L48" s="239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329"/>
      <c r="AD48" s="207"/>
      <c r="AE48" s="208"/>
      <c r="AF48" s="192"/>
      <c r="AG48" s="27"/>
      <c r="AH48" s="27"/>
      <c r="AI48" s="27"/>
      <c r="AJ48" s="27" t="str">
        <f>IF('calcolo mitigazione del rischio'!N41=tabelle!$N$7,tabelle!$M$7,IF('calcolo mitigazione del rischio'!N41=tabelle!$N$6,tabelle!$M$6,IF('calcolo mitigazione del rischio'!N41=tabelle!$N$5,tabelle!$M$5,IF('calcolo mitigazione del rischio'!N41=tabelle!$N$4,tabelle!$M$4,IF('calcolo mitigazione del rischio'!N41=tabelle!$N$3,tabelle!$M$3,"-")))))</f>
        <v>-</v>
      </c>
      <c r="AK48" s="27"/>
      <c r="AL48" s="27"/>
      <c r="AM48" s="27"/>
      <c r="AN48" s="336" t="str">
        <f>IF(AND('calcolo mitigazione del rischio'!S41&gt;=tabelle!$P$3, 'calcolo mitigazione del rischio'!S41&lt;=tabelle!$Q$3),tabelle!$S$3,IF(AND('calcolo mitigazione del rischio'!S41&gt;tabelle!$P$4, 'calcolo mitigazione del rischio'!S41&lt;=tabelle!$Q$4),tabelle!$S$4,IF(AND('calcolo mitigazione del rischio'!S41&gt;tabelle!$P$5, 'calcolo mitigazione del rischio'!S41&lt;=tabelle!$Q$5),tabelle!$S$5,IF(AND('calcolo mitigazione del rischio'!S41&gt;tabelle!$P$6, 'calcolo mitigazione del rischio'!S41&lt;=tabelle!$Q$6),tabelle!$S$6,IF(AND('calcolo mitigazione del rischio'!S41&gt;tabelle!$P$7, 'calcolo mitigazione del rischio'!S41&lt;=tabelle!$Q$7),tabelle!$S$7,"-")))))</f>
        <v>-</v>
      </c>
      <c r="AO48" s="721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</row>
    <row r="49" spans="1:129" ht="20.5" x14ac:dyDescent="0.75">
      <c r="A49" s="754">
        <f>Schema!A46</f>
        <v>0</v>
      </c>
      <c r="B49" s="757">
        <f>Schema!B46</f>
        <v>0</v>
      </c>
      <c r="C49" s="759">
        <f>Schema!C46</f>
        <v>0</v>
      </c>
      <c r="D49" s="473" t="str">
        <f>Schema!D46</f>
        <v xml:space="preserve">B.6.2. Predisposizione documentazione </v>
      </c>
      <c r="E49" s="284" t="str">
        <f>Schema!E46</f>
        <v>GRU</v>
      </c>
      <c r="F49" s="46" t="str">
        <f>Schema!F46</f>
        <v>B</v>
      </c>
      <c r="G49" s="46" t="str">
        <f>Schema!G46</f>
        <v>06</v>
      </c>
      <c r="H49" s="285" t="str">
        <f>Schema!H46</f>
        <v>02</v>
      </c>
      <c r="I49" s="247"/>
      <c r="J49" s="154"/>
      <c r="K49" s="248"/>
      <c r="L49" s="239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329"/>
      <c r="AD49" s="207"/>
      <c r="AE49" s="208"/>
      <c r="AF49" s="192"/>
      <c r="AG49" s="27"/>
      <c r="AH49" s="27"/>
      <c r="AI49" s="27"/>
      <c r="AJ49" s="27" t="str">
        <f>IF('calcolo mitigazione del rischio'!N42=tabelle!$N$7,tabelle!$M$7,IF('calcolo mitigazione del rischio'!N42=tabelle!$N$6,tabelle!$M$6,IF('calcolo mitigazione del rischio'!N42=tabelle!$N$5,tabelle!$M$5,IF('calcolo mitigazione del rischio'!N42=tabelle!$N$4,tabelle!$M$4,IF('calcolo mitigazione del rischio'!N42=tabelle!$N$3,tabelle!$M$3,"-")))))</f>
        <v>-</v>
      </c>
      <c r="AK49" s="27"/>
      <c r="AL49" s="27"/>
      <c r="AM49" s="27"/>
      <c r="AN49" s="336" t="str">
        <f>IF(AND('calcolo mitigazione del rischio'!S42&gt;=tabelle!$P$3, 'calcolo mitigazione del rischio'!S42&lt;=tabelle!$Q$3),tabelle!$S$3,IF(AND('calcolo mitigazione del rischio'!S42&gt;tabelle!$P$4, 'calcolo mitigazione del rischio'!S42&lt;=tabelle!$Q$4),tabelle!$S$4,IF(AND('calcolo mitigazione del rischio'!S42&gt;tabelle!$P$5, 'calcolo mitigazione del rischio'!S42&lt;=tabelle!$Q$5),tabelle!$S$5,IF(AND('calcolo mitigazione del rischio'!S42&gt;tabelle!$P$6, 'calcolo mitigazione del rischio'!S42&lt;=tabelle!$Q$6),tabelle!$S$6,IF(AND('calcolo mitigazione del rischio'!S42&gt;tabelle!$P$7, 'calcolo mitigazione del rischio'!S42&lt;=tabelle!$Q$7),tabelle!$S$7,"-")))))</f>
        <v>-</v>
      </c>
      <c r="AO49" s="721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</row>
    <row r="50" spans="1:129" ht="20.5" x14ac:dyDescent="0.75">
      <c r="A50" s="754">
        <f>Schema!A47</f>
        <v>0</v>
      </c>
      <c r="B50" s="757">
        <f>Schema!B47</f>
        <v>0</v>
      </c>
      <c r="C50" s="759" t="str">
        <f>Schema!C47</f>
        <v xml:space="preserve">B.7. Formazione del personale interno
</v>
      </c>
      <c r="D50" s="473" t="str">
        <f>Schema!D47</f>
        <v>B.7.1. Individuazione dei fabbisogni formativi</v>
      </c>
      <c r="E50" s="284" t="str">
        <f>Schema!E47</f>
        <v>GRU</v>
      </c>
      <c r="F50" s="46" t="str">
        <f>Schema!F47</f>
        <v>B</v>
      </c>
      <c r="G50" s="46" t="str">
        <f>Schema!G47</f>
        <v>07</v>
      </c>
      <c r="H50" s="285" t="str">
        <f>Schema!H47</f>
        <v>01</v>
      </c>
      <c r="I50" s="247"/>
      <c r="J50" s="154"/>
      <c r="K50" s="248"/>
      <c r="L50" s="239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329"/>
      <c r="AD50" s="207"/>
      <c r="AE50" s="208"/>
      <c r="AF50" s="192"/>
      <c r="AG50" s="27"/>
      <c r="AH50" s="27"/>
      <c r="AI50" s="27"/>
      <c r="AJ50" s="27" t="str">
        <f>IF('calcolo mitigazione del rischio'!N43=tabelle!$N$7,tabelle!$M$7,IF('calcolo mitigazione del rischio'!N43=tabelle!$N$6,tabelle!$M$6,IF('calcolo mitigazione del rischio'!N43=tabelle!$N$5,tabelle!$M$5,IF('calcolo mitigazione del rischio'!N43=tabelle!$N$4,tabelle!$M$4,IF('calcolo mitigazione del rischio'!N43=tabelle!$N$3,tabelle!$M$3,"-")))))</f>
        <v>-</v>
      </c>
      <c r="AK50" s="27"/>
      <c r="AL50" s="27"/>
      <c r="AM50" s="27"/>
      <c r="AN50" s="336" t="str">
        <f>IF(AND('calcolo mitigazione del rischio'!S43&gt;=tabelle!$P$3, 'calcolo mitigazione del rischio'!S43&lt;=tabelle!$Q$3),tabelle!$S$3,IF(AND('calcolo mitigazione del rischio'!S43&gt;tabelle!$P$4, 'calcolo mitigazione del rischio'!S43&lt;=tabelle!$Q$4),tabelle!$S$4,IF(AND('calcolo mitigazione del rischio'!S43&gt;tabelle!$P$5, 'calcolo mitigazione del rischio'!S43&lt;=tabelle!$Q$5),tabelle!$S$5,IF(AND('calcolo mitigazione del rischio'!S43&gt;tabelle!$P$6, 'calcolo mitigazione del rischio'!S43&lt;=tabelle!$Q$6),tabelle!$S$6,IF(AND('calcolo mitigazione del rischio'!S43&gt;tabelle!$P$7, 'calcolo mitigazione del rischio'!S43&lt;=tabelle!$Q$7),tabelle!$S$7,"-")))))</f>
        <v>-</v>
      </c>
      <c r="AO50" s="721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</row>
    <row r="51" spans="1:129" ht="20.5" x14ac:dyDescent="0.75">
      <c r="A51" s="754">
        <f>Schema!A48</f>
        <v>0</v>
      </c>
      <c r="B51" s="757">
        <f>Schema!B48</f>
        <v>0</v>
      </c>
      <c r="C51" s="759">
        <f>Schema!C48</f>
        <v>0</v>
      </c>
      <c r="D51" s="473" t="str">
        <f>Schema!D48</f>
        <v>B.7.2. Predisposizione Piano di formazione</v>
      </c>
      <c r="E51" s="284" t="str">
        <f>Schema!E48</f>
        <v>GRU</v>
      </c>
      <c r="F51" s="46" t="str">
        <f>Schema!F48</f>
        <v>B</v>
      </c>
      <c r="G51" s="46" t="str">
        <f>Schema!G48</f>
        <v>07</v>
      </c>
      <c r="H51" s="285" t="str">
        <f>Schema!H48</f>
        <v>02</v>
      </c>
      <c r="I51" s="247"/>
      <c r="J51" s="154"/>
      <c r="K51" s="248"/>
      <c r="L51" s="239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329"/>
      <c r="AD51" s="207"/>
      <c r="AE51" s="208"/>
      <c r="AF51" s="192"/>
      <c r="AG51" s="27"/>
      <c r="AH51" s="27"/>
      <c r="AI51" s="27"/>
      <c r="AJ51" s="27" t="str">
        <f>IF('calcolo mitigazione del rischio'!N44=tabelle!$N$7,tabelle!$M$7,IF('calcolo mitigazione del rischio'!N44=tabelle!$N$6,tabelle!$M$6,IF('calcolo mitigazione del rischio'!N44=tabelle!$N$5,tabelle!$M$5,IF('calcolo mitigazione del rischio'!N44=tabelle!$N$4,tabelle!$M$4,IF('calcolo mitigazione del rischio'!N44=tabelle!$N$3,tabelle!$M$3,"-")))))</f>
        <v>-</v>
      </c>
      <c r="AK51" s="27"/>
      <c r="AL51" s="27"/>
      <c r="AM51" s="27"/>
      <c r="AN51" s="336" t="str">
        <f>IF(AND('calcolo mitigazione del rischio'!S44&gt;=tabelle!$P$3, 'calcolo mitigazione del rischio'!S44&lt;=tabelle!$Q$3),tabelle!$S$3,IF(AND('calcolo mitigazione del rischio'!S44&gt;tabelle!$P$4, 'calcolo mitigazione del rischio'!S44&lt;=tabelle!$Q$4),tabelle!$S$4,IF(AND('calcolo mitigazione del rischio'!S44&gt;tabelle!$P$5, 'calcolo mitigazione del rischio'!S44&lt;=tabelle!$Q$5),tabelle!$S$5,IF(AND('calcolo mitigazione del rischio'!S44&gt;tabelle!$P$6, 'calcolo mitigazione del rischio'!S44&lt;=tabelle!$Q$6),tabelle!$S$6,IF(AND('calcolo mitigazione del rischio'!S44&gt;tabelle!$P$7, 'calcolo mitigazione del rischio'!S44&lt;=tabelle!$Q$7),tabelle!$S$7,"-")))))</f>
        <v>-</v>
      </c>
      <c r="AO51" s="721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</row>
    <row r="52" spans="1:129" ht="20.5" x14ac:dyDescent="0.75">
      <c r="A52" s="754">
        <f>Schema!A49</f>
        <v>0</v>
      </c>
      <c r="B52" s="757">
        <f>Schema!B49</f>
        <v>0</v>
      </c>
      <c r="C52" s="759">
        <f>Schema!C49</f>
        <v>0</v>
      </c>
      <c r="D52" s="473" t="str">
        <f>Schema!D49</f>
        <v>B.7.3. Attivazione corsi formativi</v>
      </c>
      <c r="E52" s="284" t="str">
        <f>Schema!E49</f>
        <v>GRU</v>
      </c>
      <c r="F52" s="46" t="str">
        <f>Schema!F49</f>
        <v>B</v>
      </c>
      <c r="G52" s="46" t="str">
        <f>Schema!G49</f>
        <v>07</v>
      </c>
      <c r="H52" s="285" t="str">
        <f>Schema!H49</f>
        <v>03</v>
      </c>
      <c r="I52" s="247"/>
      <c r="J52" s="154"/>
      <c r="K52" s="248"/>
      <c r="L52" s="239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329"/>
      <c r="AD52" s="207"/>
      <c r="AE52" s="208"/>
      <c r="AF52" s="192"/>
      <c r="AG52" s="27"/>
      <c r="AH52" s="27"/>
      <c r="AI52" s="27"/>
      <c r="AJ52" s="27" t="str">
        <f>IF('calcolo mitigazione del rischio'!N45=tabelle!$N$7,tabelle!$M$7,IF('calcolo mitigazione del rischio'!N45=tabelle!$N$6,tabelle!$M$6,IF('calcolo mitigazione del rischio'!N45=tabelle!$N$5,tabelle!$M$5,IF('calcolo mitigazione del rischio'!N45=tabelle!$N$4,tabelle!$M$4,IF('calcolo mitigazione del rischio'!N45=tabelle!$N$3,tabelle!$M$3,"-")))))</f>
        <v>-</v>
      </c>
      <c r="AK52" s="27"/>
      <c r="AL52" s="27"/>
      <c r="AM52" s="27"/>
      <c r="AN52" s="336" t="str">
        <f>IF(AND('calcolo mitigazione del rischio'!S45&gt;=tabelle!$P$3, 'calcolo mitigazione del rischio'!S45&lt;=tabelle!$Q$3),tabelle!$S$3,IF(AND('calcolo mitigazione del rischio'!S45&gt;tabelle!$P$4, 'calcolo mitigazione del rischio'!S45&lt;=tabelle!$Q$4),tabelle!$S$4,IF(AND('calcolo mitigazione del rischio'!S45&gt;tabelle!$P$5, 'calcolo mitigazione del rischio'!S45&lt;=tabelle!$Q$5),tabelle!$S$5,IF(AND('calcolo mitigazione del rischio'!S45&gt;tabelle!$P$6, 'calcolo mitigazione del rischio'!S45&lt;=tabelle!$Q$6),tabelle!$S$6,IF(AND('calcolo mitigazione del rischio'!S45&gt;tabelle!$P$7, 'calcolo mitigazione del rischio'!S45&lt;=tabelle!$Q$7),tabelle!$S$7,"-")))))</f>
        <v>-</v>
      </c>
      <c r="AO52" s="721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</row>
    <row r="53" spans="1:129" ht="20.5" x14ac:dyDescent="0.75">
      <c r="A53" s="754">
        <f>Schema!A50</f>
        <v>0</v>
      </c>
      <c r="B53" s="757">
        <f>Schema!B50</f>
        <v>0</v>
      </c>
      <c r="C53" s="759">
        <f>Schema!C50</f>
        <v>0</v>
      </c>
      <c r="D53" s="473" t="str">
        <f>Schema!D50</f>
        <v>B.7.4. Individuazione del personale da formare</v>
      </c>
      <c r="E53" s="284" t="str">
        <f>Schema!E50</f>
        <v>GRU</v>
      </c>
      <c r="F53" s="46" t="str">
        <f>Schema!F50</f>
        <v>B</v>
      </c>
      <c r="G53" s="46" t="str">
        <f>Schema!G50</f>
        <v>07</v>
      </c>
      <c r="H53" s="285" t="str">
        <f>Schema!H50</f>
        <v>04</v>
      </c>
      <c r="I53" s="247"/>
      <c r="J53" s="154"/>
      <c r="K53" s="248"/>
      <c r="L53" s="239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329"/>
      <c r="AD53" s="207"/>
      <c r="AE53" s="208"/>
      <c r="AF53" s="192"/>
      <c r="AG53" s="27"/>
      <c r="AH53" s="27"/>
      <c r="AI53" s="27"/>
      <c r="AJ53" s="27" t="str">
        <f>IF('calcolo mitigazione del rischio'!N46=tabelle!$N$7,tabelle!$M$7,IF('calcolo mitigazione del rischio'!N46=tabelle!$N$6,tabelle!$M$6,IF('calcolo mitigazione del rischio'!N46=tabelle!$N$5,tabelle!$M$5,IF('calcolo mitigazione del rischio'!N46=tabelle!$N$4,tabelle!$M$4,IF('calcolo mitigazione del rischio'!N46=tabelle!$N$3,tabelle!$M$3,"-")))))</f>
        <v>-</v>
      </c>
      <c r="AK53" s="27"/>
      <c r="AL53" s="27"/>
      <c r="AM53" s="27"/>
      <c r="AN53" s="336" t="str">
        <f>IF(AND('calcolo mitigazione del rischio'!S46&gt;=tabelle!$P$3, 'calcolo mitigazione del rischio'!S46&lt;=tabelle!$Q$3),tabelle!$S$3,IF(AND('calcolo mitigazione del rischio'!S46&gt;tabelle!$P$4, 'calcolo mitigazione del rischio'!S46&lt;=tabelle!$Q$4),tabelle!$S$4,IF(AND('calcolo mitigazione del rischio'!S46&gt;tabelle!$P$5, 'calcolo mitigazione del rischio'!S46&lt;=tabelle!$Q$5),tabelle!$S$5,IF(AND('calcolo mitigazione del rischio'!S46&gt;tabelle!$P$6, 'calcolo mitigazione del rischio'!S46&lt;=tabelle!$Q$6),tabelle!$S$6,IF(AND('calcolo mitigazione del rischio'!S46&gt;tabelle!$P$7, 'calcolo mitigazione del rischio'!S46&lt;=tabelle!$Q$7),tabelle!$S$7,"-")))))</f>
        <v>-</v>
      </c>
      <c r="AO53" s="721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</row>
    <row r="54" spans="1:129" ht="20.5" x14ac:dyDescent="0.75">
      <c r="A54" s="754">
        <f>Schema!A51</f>
        <v>0</v>
      </c>
      <c r="B54" s="757">
        <f>Schema!B51</f>
        <v>0</v>
      </c>
      <c r="C54" s="759">
        <f>Schema!C51</f>
        <v>0</v>
      </c>
      <c r="D54" s="473" t="str">
        <f>Schema!D51</f>
        <v>B.7.5. Gestione della procedura amministrativa di attivazione del corso</v>
      </c>
      <c r="E54" s="284" t="str">
        <f>Schema!E51</f>
        <v>GRU</v>
      </c>
      <c r="F54" s="46" t="str">
        <f>Schema!F51</f>
        <v>B</v>
      </c>
      <c r="G54" s="46" t="str">
        <f>Schema!G51</f>
        <v>07</v>
      </c>
      <c r="H54" s="285" t="str">
        <f>Schema!H51</f>
        <v>05</v>
      </c>
      <c r="I54" s="247"/>
      <c r="J54" s="154"/>
      <c r="K54" s="248"/>
      <c r="L54" s="239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329"/>
      <c r="AD54" s="207"/>
      <c r="AE54" s="208"/>
      <c r="AF54" s="192"/>
      <c r="AG54" s="27"/>
      <c r="AH54" s="27"/>
      <c r="AI54" s="27"/>
      <c r="AJ54" s="27" t="str">
        <f>IF('calcolo mitigazione del rischio'!N47=tabelle!$N$7,tabelle!$M$7,IF('calcolo mitigazione del rischio'!N47=tabelle!$N$6,tabelle!$M$6,IF('calcolo mitigazione del rischio'!N47=tabelle!$N$5,tabelle!$M$5,IF('calcolo mitigazione del rischio'!N47=tabelle!$N$4,tabelle!$M$4,IF('calcolo mitigazione del rischio'!N47=tabelle!$N$3,tabelle!$M$3,"-")))))</f>
        <v>-</v>
      </c>
      <c r="AK54" s="27"/>
      <c r="AL54" s="27"/>
      <c r="AM54" s="27"/>
      <c r="AN54" s="336" t="str">
        <f>IF(AND('calcolo mitigazione del rischio'!S47&gt;=tabelle!$P$3, 'calcolo mitigazione del rischio'!S47&lt;=tabelle!$Q$3),tabelle!$S$3,IF(AND('calcolo mitigazione del rischio'!S47&gt;tabelle!$P$4, 'calcolo mitigazione del rischio'!S47&lt;=tabelle!$Q$4),tabelle!$S$4,IF(AND('calcolo mitigazione del rischio'!S47&gt;tabelle!$P$5, 'calcolo mitigazione del rischio'!S47&lt;=tabelle!$Q$5),tabelle!$S$5,IF(AND('calcolo mitigazione del rischio'!S47&gt;tabelle!$P$6, 'calcolo mitigazione del rischio'!S47&lt;=tabelle!$Q$6),tabelle!$S$6,IF(AND('calcolo mitigazione del rischio'!S47&gt;tabelle!$P$7, 'calcolo mitigazione del rischio'!S47&lt;=tabelle!$Q$7),tabelle!$S$7,"-")))))</f>
        <v>-</v>
      </c>
      <c r="AO54" s="721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</row>
    <row r="55" spans="1:129" ht="20.5" x14ac:dyDescent="0.75">
      <c r="A55" s="754">
        <f>Schema!A52</f>
        <v>0</v>
      </c>
      <c r="B55" s="774" t="str">
        <f>Schema!B52</f>
        <v xml:space="preserve">C. Trattamento economico del personale 
</v>
      </c>
      <c r="C55" s="759" t="str">
        <f>Schema!C52</f>
        <v xml:space="preserve">C.1. Gestione economica del personale
</v>
      </c>
      <c r="D55" s="473" t="str">
        <f>Schema!D52</f>
        <v>C.1.1. Aggiornamento mensile dei dati anagrafici, fiscali e previdenziali dei dipendenti</v>
      </c>
      <c r="E55" s="284" t="str">
        <f>Schema!E52</f>
        <v>GRU</v>
      </c>
      <c r="F55" s="46" t="str">
        <f>Schema!F52</f>
        <v>C</v>
      </c>
      <c r="G55" s="46" t="str">
        <f>Schema!G52</f>
        <v>01</v>
      </c>
      <c r="H55" s="285" t="str">
        <f>Schema!H52</f>
        <v>01</v>
      </c>
      <c r="I55" s="247"/>
      <c r="J55" s="154"/>
      <c r="K55" s="248"/>
      <c r="L55" s="239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329"/>
      <c r="AD55" s="207"/>
      <c r="AE55" s="208"/>
      <c r="AF55" s="192"/>
      <c r="AG55" s="27"/>
      <c r="AH55" s="27"/>
      <c r="AI55" s="27"/>
      <c r="AJ55" s="27" t="str">
        <f>IF('calcolo mitigazione del rischio'!N48=tabelle!$N$7,tabelle!$M$7,IF('calcolo mitigazione del rischio'!N48=tabelle!$N$6,tabelle!$M$6,IF('calcolo mitigazione del rischio'!N48=tabelle!$N$5,tabelle!$M$5,IF('calcolo mitigazione del rischio'!N48=tabelle!$N$4,tabelle!$M$4,IF('calcolo mitigazione del rischio'!N48=tabelle!$N$3,tabelle!$M$3,"-")))))</f>
        <v>-</v>
      </c>
      <c r="AK55" s="27"/>
      <c r="AL55" s="27"/>
      <c r="AM55" s="27"/>
      <c r="AN55" s="336" t="str">
        <f>IF(AND('calcolo mitigazione del rischio'!S48&gt;=tabelle!$P$3, 'calcolo mitigazione del rischio'!S48&lt;=tabelle!$Q$3),tabelle!$S$3,IF(AND('calcolo mitigazione del rischio'!S48&gt;tabelle!$P$4, 'calcolo mitigazione del rischio'!S48&lt;=tabelle!$Q$4),tabelle!$S$4,IF(AND('calcolo mitigazione del rischio'!S48&gt;tabelle!$P$5, 'calcolo mitigazione del rischio'!S48&lt;=tabelle!$Q$5),tabelle!$S$5,IF(AND('calcolo mitigazione del rischio'!S48&gt;tabelle!$P$6, 'calcolo mitigazione del rischio'!S48&lt;=tabelle!$Q$6),tabelle!$S$6,IF(AND('calcolo mitigazione del rischio'!S48&gt;tabelle!$P$7, 'calcolo mitigazione del rischio'!S48&lt;=tabelle!$Q$7),tabelle!$S$7,"-")))))</f>
        <v>-</v>
      </c>
      <c r="AO55" s="721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</row>
    <row r="56" spans="1:129" ht="20.5" x14ac:dyDescent="0.75">
      <c r="A56" s="754">
        <f>Schema!A53</f>
        <v>0</v>
      </c>
      <c r="B56" s="774">
        <f>Schema!B53</f>
        <v>0</v>
      </c>
      <c r="C56" s="759">
        <f>Schema!C53</f>
        <v>0</v>
      </c>
      <c r="D56" s="473" t="str">
        <f>Schema!D53</f>
        <v>C.1.2. Predisposizione cedolini paga</v>
      </c>
      <c r="E56" s="284" t="str">
        <f>Schema!E53</f>
        <v>GRU</v>
      </c>
      <c r="F56" s="46" t="str">
        <f>Schema!F53</f>
        <v>C</v>
      </c>
      <c r="G56" s="46" t="str">
        <f>Schema!G53</f>
        <v>01</v>
      </c>
      <c r="H56" s="285" t="str">
        <f>Schema!H53</f>
        <v>02</v>
      </c>
      <c r="I56" s="247"/>
      <c r="J56" s="154"/>
      <c r="K56" s="248"/>
      <c r="L56" s="239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329"/>
      <c r="AD56" s="207"/>
      <c r="AE56" s="208"/>
      <c r="AF56" s="192"/>
      <c r="AG56" s="27"/>
      <c r="AH56" s="27"/>
      <c r="AI56" s="27"/>
      <c r="AJ56" s="27" t="str">
        <f>IF('calcolo mitigazione del rischio'!N49=tabelle!$N$7,tabelle!$M$7,IF('calcolo mitigazione del rischio'!N49=tabelle!$N$6,tabelle!$M$6,IF('calcolo mitigazione del rischio'!N49=tabelle!$N$5,tabelle!$M$5,IF('calcolo mitigazione del rischio'!N49=tabelle!$N$4,tabelle!$M$4,IF('calcolo mitigazione del rischio'!N49=tabelle!$N$3,tabelle!$M$3,"-")))))</f>
        <v>-</v>
      </c>
      <c r="AK56" s="27"/>
      <c r="AL56" s="27"/>
      <c r="AM56" s="27"/>
      <c r="AN56" s="336" t="str">
        <f>IF(AND('calcolo mitigazione del rischio'!S49&gt;=tabelle!$P$3, 'calcolo mitigazione del rischio'!S49&lt;=tabelle!$Q$3),tabelle!$S$3,IF(AND('calcolo mitigazione del rischio'!S49&gt;tabelle!$P$4, 'calcolo mitigazione del rischio'!S49&lt;=tabelle!$Q$4),tabelle!$S$4,IF(AND('calcolo mitigazione del rischio'!S49&gt;tabelle!$P$5, 'calcolo mitigazione del rischio'!S49&lt;=tabelle!$Q$5),tabelle!$S$5,IF(AND('calcolo mitigazione del rischio'!S49&gt;tabelle!$P$6, 'calcolo mitigazione del rischio'!S49&lt;=tabelle!$Q$6),tabelle!$S$6,IF(AND('calcolo mitigazione del rischio'!S49&gt;tabelle!$P$7, 'calcolo mitigazione del rischio'!S49&lt;=tabelle!$Q$7),tabelle!$S$7,"-")))))</f>
        <v>-</v>
      </c>
      <c r="AO56" s="721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</row>
    <row r="57" spans="1:129" ht="20.5" x14ac:dyDescent="0.75">
      <c r="A57" s="754">
        <f>Schema!A54</f>
        <v>0</v>
      </c>
      <c r="B57" s="774">
        <f>Schema!B54</f>
        <v>0</v>
      </c>
      <c r="C57" s="759">
        <f>Schema!C54</f>
        <v>0</v>
      </c>
      <c r="D57" s="473" t="str">
        <f>Schema!D54</f>
        <v>C.1.3. Quadratura e controllo cedolini paga</v>
      </c>
      <c r="E57" s="284" t="str">
        <f>Schema!E54</f>
        <v>GRU</v>
      </c>
      <c r="F57" s="46" t="str">
        <f>Schema!F54</f>
        <v>C</v>
      </c>
      <c r="G57" s="46" t="str">
        <f>Schema!G54</f>
        <v>01</v>
      </c>
      <c r="H57" s="285" t="str">
        <f>Schema!H54</f>
        <v>03</v>
      </c>
      <c r="I57" s="247"/>
      <c r="J57" s="154"/>
      <c r="K57" s="248"/>
      <c r="L57" s="239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329"/>
      <c r="AD57" s="207"/>
      <c r="AE57" s="208"/>
      <c r="AF57" s="192"/>
      <c r="AG57" s="27"/>
      <c r="AH57" s="27"/>
      <c r="AI57" s="27"/>
      <c r="AJ57" s="27" t="str">
        <f>IF('calcolo mitigazione del rischio'!N50=tabelle!$N$7,tabelle!$M$7,IF('calcolo mitigazione del rischio'!N50=tabelle!$N$6,tabelle!$M$6,IF('calcolo mitigazione del rischio'!N50=tabelle!$N$5,tabelle!$M$5,IF('calcolo mitigazione del rischio'!N50=tabelle!$N$4,tabelle!$M$4,IF('calcolo mitigazione del rischio'!N50=tabelle!$N$3,tabelle!$M$3,"-")))))</f>
        <v>-</v>
      </c>
      <c r="AK57" s="27"/>
      <c r="AL57" s="27"/>
      <c r="AM57" s="27"/>
      <c r="AN57" s="336" t="str">
        <f>IF(AND('calcolo mitigazione del rischio'!S50&gt;=tabelle!$P$3, 'calcolo mitigazione del rischio'!S50&lt;=tabelle!$Q$3),tabelle!$S$3,IF(AND('calcolo mitigazione del rischio'!S50&gt;tabelle!$P$4, 'calcolo mitigazione del rischio'!S50&lt;=tabelle!$Q$4),tabelle!$S$4,IF(AND('calcolo mitigazione del rischio'!S50&gt;tabelle!$P$5, 'calcolo mitigazione del rischio'!S50&lt;=tabelle!$Q$5),tabelle!$S$5,IF(AND('calcolo mitigazione del rischio'!S50&gt;tabelle!$P$6, 'calcolo mitigazione del rischio'!S50&lt;=tabelle!$Q$6),tabelle!$S$6,IF(AND('calcolo mitigazione del rischio'!S50&gt;tabelle!$P$7, 'calcolo mitigazione del rischio'!S50&lt;=tabelle!$Q$7),tabelle!$S$7,"-")))))</f>
        <v>-</v>
      </c>
      <c r="AO57" s="721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</row>
    <row r="58" spans="1:129" ht="20.5" x14ac:dyDescent="0.75">
      <c r="A58" s="754">
        <f>Schema!A55</f>
        <v>0</v>
      </c>
      <c r="B58" s="774">
        <f>Schema!B55</f>
        <v>0</v>
      </c>
      <c r="C58" s="759">
        <f>Schema!C55</f>
        <v>0</v>
      </c>
      <c r="D58" s="473" t="str">
        <f>Schema!D55</f>
        <v>C.1.4. Predisposizone bonifico per saldo stipendio</v>
      </c>
      <c r="E58" s="284" t="str">
        <f>Schema!E55</f>
        <v>GRU</v>
      </c>
      <c r="F58" s="46" t="str">
        <f>Schema!F55</f>
        <v>C</v>
      </c>
      <c r="G58" s="46" t="str">
        <f>Schema!G55</f>
        <v>01</v>
      </c>
      <c r="H58" s="285" t="str">
        <f>Schema!H55</f>
        <v>04</v>
      </c>
      <c r="I58" s="247"/>
      <c r="J58" s="154"/>
      <c r="K58" s="248"/>
      <c r="L58" s="239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329"/>
      <c r="AD58" s="207"/>
      <c r="AE58" s="208"/>
      <c r="AF58" s="192"/>
      <c r="AG58" s="27"/>
      <c r="AH58" s="27"/>
      <c r="AI58" s="27"/>
      <c r="AJ58" s="27" t="str">
        <f>IF('calcolo mitigazione del rischio'!N51=tabelle!$N$7,tabelle!$M$7,IF('calcolo mitigazione del rischio'!N51=tabelle!$N$6,tabelle!$M$6,IF('calcolo mitigazione del rischio'!N51=tabelle!$N$5,tabelle!$M$5,IF('calcolo mitigazione del rischio'!N51=tabelle!$N$4,tabelle!$M$4,IF('calcolo mitigazione del rischio'!N51=tabelle!$N$3,tabelle!$M$3,"-")))))</f>
        <v>-</v>
      </c>
      <c r="AK58" s="27"/>
      <c r="AL58" s="27"/>
      <c r="AM58" s="27"/>
      <c r="AN58" s="336" t="str">
        <f>IF(AND('calcolo mitigazione del rischio'!S51&gt;=tabelle!$P$3, 'calcolo mitigazione del rischio'!S51&lt;=tabelle!$Q$3),tabelle!$S$3,IF(AND('calcolo mitigazione del rischio'!S51&gt;tabelle!$P$4, 'calcolo mitigazione del rischio'!S51&lt;=tabelle!$Q$4),tabelle!$S$4,IF(AND('calcolo mitigazione del rischio'!S51&gt;tabelle!$P$5, 'calcolo mitigazione del rischio'!S51&lt;=tabelle!$Q$5),tabelle!$S$5,IF(AND('calcolo mitigazione del rischio'!S51&gt;tabelle!$P$6, 'calcolo mitigazione del rischio'!S51&lt;=tabelle!$Q$6),tabelle!$S$6,IF(AND('calcolo mitigazione del rischio'!S51&gt;tabelle!$P$7, 'calcolo mitigazione del rischio'!S51&lt;=tabelle!$Q$7),tabelle!$S$7,"-")))))</f>
        <v>-</v>
      </c>
      <c r="AO58" s="721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</row>
    <row r="59" spans="1:129" ht="21.5" x14ac:dyDescent="0.75">
      <c r="A59" s="754">
        <f>Schema!A56</f>
        <v>0</v>
      </c>
      <c r="B59" s="774">
        <f>Schema!B56</f>
        <v>0</v>
      </c>
      <c r="C59" s="759" t="str">
        <f>Schema!C56</f>
        <v xml:space="preserve">C.2. Gestione missioni
</v>
      </c>
      <c r="D59" s="473" t="str">
        <f>Schema!D56</f>
        <v>C.2.1. Ricezione dell’autorizzazione del Responsabile all’effettuazione della trasferta e della eventuale documentazione necessaria per ottenere il rimborso delle spese sostenute</v>
      </c>
      <c r="E59" s="284" t="str">
        <f>Schema!E56</f>
        <v>GRU</v>
      </c>
      <c r="F59" s="46" t="str">
        <f>Schema!F56</f>
        <v>C</v>
      </c>
      <c r="G59" s="46" t="str">
        <f>Schema!G56</f>
        <v>02</v>
      </c>
      <c r="H59" s="285" t="str">
        <f>Schema!H56</f>
        <v>01</v>
      </c>
      <c r="I59" s="247"/>
      <c r="J59" s="154"/>
      <c r="K59" s="248"/>
      <c r="L59" s="239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329"/>
      <c r="AD59" s="207"/>
      <c r="AE59" s="208"/>
      <c r="AF59" s="192"/>
      <c r="AG59" s="27"/>
      <c r="AH59" s="27"/>
      <c r="AI59" s="27"/>
      <c r="AJ59" s="27" t="str">
        <f>IF('calcolo mitigazione del rischio'!N52=tabelle!$N$7,tabelle!$M$7,IF('calcolo mitigazione del rischio'!N52=tabelle!$N$6,tabelle!$M$6,IF('calcolo mitigazione del rischio'!N52=tabelle!$N$5,tabelle!$M$5,IF('calcolo mitigazione del rischio'!N52=tabelle!$N$4,tabelle!$M$4,IF('calcolo mitigazione del rischio'!N52=tabelle!$N$3,tabelle!$M$3,"-")))))</f>
        <v>-</v>
      </c>
      <c r="AK59" s="27"/>
      <c r="AL59" s="27"/>
      <c r="AM59" s="27"/>
      <c r="AN59" s="336" t="str">
        <f>IF(AND('calcolo mitigazione del rischio'!S52&gt;=tabelle!$P$3, 'calcolo mitigazione del rischio'!S52&lt;=tabelle!$Q$3),tabelle!$S$3,IF(AND('calcolo mitigazione del rischio'!S52&gt;tabelle!$P$4, 'calcolo mitigazione del rischio'!S52&lt;=tabelle!$Q$4),tabelle!$S$4,IF(AND('calcolo mitigazione del rischio'!S52&gt;tabelle!$P$5, 'calcolo mitigazione del rischio'!S52&lt;=tabelle!$Q$5),tabelle!$S$5,IF(AND('calcolo mitigazione del rischio'!S52&gt;tabelle!$P$6, 'calcolo mitigazione del rischio'!S52&lt;=tabelle!$Q$6),tabelle!$S$6,IF(AND('calcolo mitigazione del rischio'!S52&gt;tabelle!$P$7, 'calcolo mitigazione del rischio'!S52&lt;=tabelle!$Q$7),tabelle!$S$7,"-")))))</f>
        <v>-</v>
      </c>
      <c r="AO59" s="721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</row>
    <row r="60" spans="1:129" ht="20.5" x14ac:dyDescent="0.75">
      <c r="A60" s="754">
        <f>Schema!A57</f>
        <v>0</v>
      </c>
      <c r="B60" s="774">
        <f>Schema!B57</f>
        <v>0</v>
      </c>
      <c r="C60" s="759">
        <f>Schema!C57</f>
        <v>0</v>
      </c>
      <c r="D60" s="473" t="str">
        <f>Schema!D57</f>
        <v xml:space="preserve"> C.2.2. Registrazione delle trasferte e istruttoria sulle richieste di rimborso spese </v>
      </c>
      <c r="E60" s="284" t="str">
        <f>Schema!E57</f>
        <v>GRU</v>
      </c>
      <c r="F60" s="46" t="str">
        <f>Schema!F57</f>
        <v>C</v>
      </c>
      <c r="G60" s="46" t="str">
        <f>Schema!G57</f>
        <v>02</v>
      </c>
      <c r="H60" s="285" t="str">
        <f>Schema!H57</f>
        <v>02</v>
      </c>
      <c r="I60" s="247"/>
      <c r="J60" s="154"/>
      <c r="K60" s="248"/>
      <c r="L60" s="239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329"/>
      <c r="AD60" s="207"/>
      <c r="AE60" s="208"/>
      <c r="AF60" s="192"/>
      <c r="AG60" s="27"/>
      <c r="AH60" s="27"/>
      <c r="AI60" s="27"/>
      <c r="AJ60" s="27" t="str">
        <f>IF('calcolo mitigazione del rischio'!N53=tabelle!$N$7,tabelle!$M$7,IF('calcolo mitigazione del rischio'!N53=tabelle!$N$6,tabelle!$M$6,IF('calcolo mitigazione del rischio'!N53=tabelle!$N$5,tabelle!$M$5,IF('calcolo mitigazione del rischio'!N53=tabelle!$N$4,tabelle!$M$4,IF('calcolo mitigazione del rischio'!N53=tabelle!$N$3,tabelle!$M$3,"-")))))</f>
        <v>-</v>
      </c>
      <c r="AK60" s="27"/>
      <c r="AL60" s="27"/>
      <c r="AM60" s="27"/>
      <c r="AN60" s="336" t="str">
        <f>IF(AND('calcolo mitigazione del rischio'!S53&gt;=tabelle!$P$3, 'calcolo mitigazione del rischio'!S53&lt;=tabelle!$Q$3),tabelle!$S$3,IF(AND('calcolo mitigazione del rischio'!S53&gt;tabelle!$P$4, 'calcolo mitigazione del rischio'!S53&lt;=tabelle!$Q$4),tabelle!$S$4,IF(AND('calcolo mitigazione del rischio'!S53&gt;tabelle!$P$5, 'calcolo mitigazione del rischio'!S53&lt;=tabelle!$Q$5),tabelle!$S$5,IF(AND('calcolo mitigazione del rischio'!S53&gt;tabelle!$P$6, 'calcolo mitigazione del rischio'!S53&lt;=tabelle!$Q$6),tabelle!$S$6,IF(AND('calcolo mitigazione del rischio'!S53&gt;tabelle!$P$7, 'calcolo mitigazione del rischio'!S53&lt;=tabelle!$Q$7),tabelle!$S$7,"-")))))</f>
        <v>-</v>
      </c>
      <c r="AO60" s="721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</row>
    <row r="61" spans="1:129" ht="20.5" x14ac:dyDescent="0.75">
      <c r="A61" s="754">
        <f>Schema!A58</f>
        <v>0</v>
      </c>
      <c r="B61" s="774">
        <f>Schema!B58</f>
        <v>0</v>
      </c>
      <c r="C61" s="759" t="str">
        <f>Schema!C58</f>
        <v xml:space="preserve">C.3. Gestione degli adempimenti fiscali
</v>
      </c>
      <c r="D61" s="473" t="str">
        <f>Schema!D58</f>
        <v>C.3.1. Quadratura e controllo delle trattenute fiscali/versamenti dovuti</v>
      </c>
      <c r="E61" s="284" t="str">
        <f>Schema!E58</f>
        <v>GRU</v>
      </c>
      <c r="F61" s="46" t="str">
        <f>Schema!F58</f>
        <v>C</v>
      </c>
      <c r="G61" s="46" t="str">
        <f>Schema!G58</f>
        <v>03</v>
      </c>
      <c r="H61" s="285" t="str">
        <f>Schema!H58</f>
        <v>01</v>
      </c>
      <c r="I61" s="247"/>
      <c r="J61" s="154"/>
      <c r="K61" s="249"/>
      <c r="L61" s="240"/>
      <c r="M61" s="218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329"/>
      <c r="AD61" s="207"/>
      <c r="AE61" s="208"/>
      <c r="AF61" s="192"/>
      <c r="AG61" s="27"/>
      <c r="AH61" s="27"/>
      <c r="AI61" s="27"/>
      <c r="AJ61" s="27" t="str">
        <f>IF('calcolo mitigazione del rischio'!N54=tabelle!$N$7,tabelle!$M$7,IF('calcolo mitigazione del rischio'!N54=tabelle!$N$6,tabelle!$M$6,IF('calcolo mitigazione del rischio'!N54=tabelle!$N$5,tabelle!$M$5,IF('calcolo mitigazione del rischio'!N54=tabelle!$N$4,tabelle!$M$4,IF('calcolo mitigazione del rischio'!N54=tabelle!$N$3,tabelle!$M$3,"-")))))</f>
        <v>-</v>
      </c>
      <c r="AK61" s="27"/>
      <c r="AL61" s="27"/>
      <c r="AM61" s="27"/>
      <c r="AN61" s="336" t="str">
        <f>IF(AND('calcolo mitigazione del rischio'!S54&gt;=tabelle!$P$3, 'calcolo mitigazione del rischio'!S54&lt;=tabelle!$Q$3),tabelle!$S$3,IF(AND('calcolo mitigazione del rischio'!S54&gt;tabelle!$P$4, 'calcolo mitigazione del rischio'!S54&lt;=tabelle!$Q$4),tabelle!$S$4,IF(AND('calcolo mitigazione del rischio'!S54&gt;tabelle!$P$5, 'calcolo mitigazione del rischio'!S54&lt;=tabelle!$Q$5),tabelle!$S$5,IF(AND('calcolo mitigazione del rischio'!S54&gt;tabelle!$P$6, 'calcolo mitigazione del rischio'!S54&lt;=tabelle!$Q$6),tabelle!$S$6,IF(AND('calcolo mitigazione del rischio'!S54&gt;tabelle!$P$7, 'calcolo mitigazione del rischio'!S54&lt;=tabelle!$Q$7),tabelle!$S$7,"-")))))</f>
        <v>-</v>
      </c>
      <c r="AO61" s="721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</row>
    <row r="62" spans="1:129" ht="20.5" x14ac:dyDescent="0.75">
      <c r="A62" s="754">
        <f>Schema!A59</f>
        <v>0</v>
      </c>
      <c r="B62" s="774">
        <f>Schema!B59</f>
        <v>0</v>
      </c>
      <c r="C62" s="759">
        <f>Schema!C59</f>
        <v>0</v>
      </c>
      <c r="D62" s="473" t="str">
        <f>Schema!D59</f>
        <v xml:space="preserve">C.3.2. Adempenti conseguenti </v>
      </c>
      <c r="E62" s="284" t="str">
        <f>Schema!E59</f>
        <v>GRU</v>
      </c>
      <c r="F62" s="46" t="str">
        <f>Schema!F59</f>
        <v>C</v>
      </c>
      <c r="G62" s="46" t="str">
        <f>Schema!G59</f>
        <v>03</v>
      </c>
      <c r="H62" s="285" t="str">
        <f>Schema!H59</f>
        <v>02</v>
      </c>
      <c r="I62" s="247"/>
      <c r="J62" s="154"/>
      <c r="K62" s="249"/>
      <c r="L62" s="240"/>
      <c r="M62" s="218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329"/>
      <c r="AD62" s="207"/>
      <c r="AE62" s="208"/>
      <c r="AF62" s="192"/>
      <c r="AG62" s="27"/>
      <c r="AH62" s="27"/>
      <c r="AI62" s="27"/>
      <c r="AJ62" s="27" t="str">
        <f>IF('calcolo mitigazione del rischio'!N55=tabelle!$N$7,tabelle!$M$7,IF('calcolo mitigazione del rischio'!N55=tabelle!$N$6,tabelle!$M$6,IF('calcolo mitigazione del rischio'!N55=tabelle!$N$5,tabelle!$M$5,IF('calcolo mitigazione del rischio'!N55=tabelle!$N$4,tabelle!$M$4,IF('calcolo mitigazione del rischio'!N55=tabelle!$N$3,tabelle!$M$3,"-")))))</f>
        <v>-</v>
      </c>
      <c r="AK62" s="27"/>
      <c r="AL62" s="27"/>
      <c r="AM62" s="27"/>
      <c r="AN62" s="336" t="str">
        <f>IF(AND('calcolo mitigazione del rischio'!S55&gt;=tabelle!$P$3, 'calcolo mitigazione del rischio'!S55&lt;=tabelle!$Q$3),tabelle!$S$3,IF(AND('calcolo mitigazione del rischio'!S55&gt;tabelle!$P$4, 'calcolo mitigazione del rischio'!S55&lt;=tabelle!$Q$4),tabelle!$S$4,IF(AND('calcolo mitigazione del rischio'!S55&gt;tabelle!$P$5, 'calcolo mitigazione del rischio'!S55&lt;=tabelle!$Q$5),tabelle!$S$5,IF(AND('calcolo mitigazione del rischio'!S55&gt;tabelle!$P$6, 'calcolo mitigazione del rischio'!S55&lt;=tabelle!$Q$6),tabelle!$S$6,IF(AND('calcolo mitigazione del rischio'!S55&gt;tabelle!$P$7, 'calcolo mitigazione del rischio'!S55&lt;=tabelle!$Q$7),tabelle!$S$7,"-")))))</f>
        <v>-</v>
      </c>
      <c r="AO62" s="721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</row>
    <row r="63" spans="1:129" ht="20.5" x14ac:dyDescent="0.75">
      <c r="A63" s="754">
        <f>Schema!A60</f>
        <v>0</v>
      </c>
      <c r="B63" s="774" t="str">
        <f>Schema!B60</f>
        <v xml:space="preserve">D. Trattamento previdenziale e prestazioni di fine servizio
</v>
      </c>
      <c r="C63" s="759" t="str">
        <f>Schema!C60</f>
        <v xml:space="preserve">D.1. Gestione del trattamento di fine rapporto (TFR)
</v>
      </c>
      <c r="D63" s="473" t="str">
        <f>Schema!D60</f>
        <v>D.1.1. Verifica del prospetto di TFR dei dati del personale cessato</v>
      </c>
      <c r="E63" s="284" t="str">
        <f>Schema!E60</f>
        <v>GRU</v>
      </c>
      <c r="F63" s="46" t="str">
        <f>Schema!F60</f>
        <v>D</v>
      </c>
      <c r="G63" s="46" t="str">
        <f>Schema!G60</f>
        <v>01</v>
      </c>
      <c r="H63" s="285" t="str">
        <f>Schema!H60</f>
        <v>01</v>
      </c>
      <c r="I63" s="247"/>
      <c r="J63" s="154"/>
      <c r="K63" s="249"/>
      <c r="L63" s="240"/>
      <c r="M63" s="218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329"/>
      <c r="AD63" s="207"/>
      <c r="AE63" s="208"/>
      <c r="AF63" s="192"/>
      <c r="AG63" s="27"/>
      <c r="AH63" s="27"/>
      <c r="AI63" s="27"/>
      <c r="AJ63" s="27" t="str">
        <f>IF('calcolo mitigazione del rischio'!N56=tabelle!$N$7,tabelle!$M$7,IF('calcolo mitigazione del rischio'!N56=tabelle!$N$6,tabelle!$M$6,IF('calcolo mitigazione del rischio'!N56=tabelle!$N$5,tabelle!$M$5,IF('calcolo mitigazione del rischio'!N56=tabelle!$N$4,tabelle!$M$4,IF('calcolo mitigazione del rischio'!N56=tabelle!$N$3,tabelle!$M$3,"-")))))</f>
        <v>-</v>
      </c>
      <c r="AK63" s="27"/>
      <c r="AL63" s="27"/>
      <c r="AM63" s="27"/>
      <c r="AN63" s="336" t="str">
        <f>IF(AND('calcolo mitigazione del rischio'!S56&gt;=tabelle!$P$3, 'calcolo mitigazione del rischio'!S56&lt;=tabelle!$Q$3),tabelle!$S$3,IF(AND('calcolo mitigazione del rischio'!S56&gt;tabelle!$P$4, 'calcolo mitigazione del rischio'!S56&lt;=tabelle!$Q$4),tabelle!$S$4,IF(AND('calcolo mitigazione del rischio'!S56&gt;tabelle!$P$5, 'calcolo mitigazione del rischio'!S56&lt;=tabelle!$Q$5),tabelle!$S$5,IF(AND('calcolo mitigazione del rischio'!S56&gt;tabelle!$P$6, 'calcolo mitigazione del rischio'!S56&lt;=tabelle!$Q$6),tabelle!$S$6,IF(AND('calcolo mitigazione del rischio'!S56&gt;tabelle!$P$7, 'calcolo mitigazione del rischio'!S56&lt;=tabelle!$Q$7),tabelle!$S$7,"-")))))</f>
        <v>-</v>
      </c>
      <c r="AO63" s="721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</row>
    <row r="64" spans="1:129" ht="42.75" customHeight="1" thickBot="1" x14ac:dyDescent="0.9">
      <c r="A64" s="755">
        <f>Schema!A61</f>
        <v>0</v>
      </c>
      <c r="B64" s="857">
        <f>Schema!B61</f>
        <v>0</v>
      </c>
      <c r="C64" s="838">
        <f>Schema!C61</f>
        <v>0</v>
      </c>
      <c r="D64" s="474" t="str">
        <f>Schema!D61</f>
        <v>D.1.2. Verifica del prospetto TFR dei dati giuridici ed economici dell'interessato</v>
      </c>
      <c r="E64" s="286" t="str">
        <f>Schema!E61</f>
        <v>GRU</v>
      </c>
      <c r="F64" s="48" t="str">
        <f>Schema!F61</f>
        <v>D</v>
      </c>
      <c r="G64" s="48" t="str">
        <f>Schema!G61</f>
        <v>01</v>
      </c>
      <c r="H64" s="287" t="str">
        <f>Schema!H61</f>
        <v>02</v>
      </c>
      <c r="I64" s="250"/>
      <c r="J64" s="156"/>
      <c r="K64" s="251"/>
      <c r="L64" s="241"/>
      <c r="M64" s="219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330"/>
      <c r="AD64" s="207"/>
      <c r="AE64" s="208"/>
      <c r="AF64" s="193"/>
      <c r="AG64" s="44"/>
      <c r="AH64" s="44"/>
      <c r="AI64" s="44"/>
      <c r="AJ64" s="44" t="str">
        <f>IF('calcolo mitigazione del rischio'!N57=tabelle!$N$7,tabelle!$M$7,IF('calcolo mitigazione del rischio'!N57=tabelle!$N$6,tabelle!$M$6,IF('calcolo mitigazione del rischio'!N57=tabelle!$N$5,tabelle!$M$5,IF('calcolo mitigazione del rischio'!N57=tabelle!$N$4,tabelle!$M$4,IF('calcolo mitigazione del rischio'!N57=tabelle!$N$3,tabelle!$M$3,"-")))))</f>
        <v>-</v>
      </c>
      <c r="AK64" s="44"/>
      <c r="AL64" s="44"/>
      <c r="AM64" s="44"/>
      <c r="AN64" s="338" t="str">
        <f>IF(AND('calcolo mitigazione del rischio'!S57&gt;=tabelle!$P$3, 'calcolo mitigazione del rischio'!S57&lt;=tabelle!$Q$3),tabelle!$S$3,IF(AND('calcolo mitigazione del rischio'!S57&gt;tabelle!$P$4, 'calcolo mitigazione del rischio'!S57&lt;=tabelle!$Q$4),tabelle!$S$4,IF(AND('calcolo mitigazione del rischio'!S57&gt;tabelle!$P$5, 'calcolo mitigazione del rischio'!S57&lt;=tabelle!$Q$5),tabelle!$S$5,IF(AND('calcolo mitigazione del rischio'!S57&gt;tabelle!$P$6, 'calcolo mitigazione del rischio'!S57&lt;=tabelle!$Q$6),tabelle!$S$6,IF(AND('calcolo mitigazione del rischio'!S57&gt;tabelle!$P$7, 'calcolo mitigazione del rischio'!S57&lt;=tabelle!$Q$7),tabelle!$S$7,"-")))))</f>
        <v>-</v>
      </c>
      <c r="AO64" s="83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</row>
    <row r="65" spans="1:129" ht="20.5" x14ac:dyDescent="0.75">
      <c r="A65" s="646" t="str">
        <f>Schema!A62</f>
        <v>APPROVVIGIONAMENTI DI BENI, SERVIZI E LAVORI (ABS)</v>
      </c>
      <c r="B65" s="858" t="str">
        <f>Schema!B62</f>
        <v>A. Pianificazione degli approvvigionamenti</v>
      </c>
      <c r="C65" s="860" t="str">
        <f>Schema!C62</f>
        <v>A.1. Individuazione dei fabbisogni</v>
      </c>
      <c r="D65" s="572" t="str">
        <f>Schema!D62</f>
        <v>A.1.1. I Responsabili definiscono il budget e la programmazione degli acquisti</v>
      </c>
      <c r="E65" s="288" t="str">
        <f>Schema!E62</f>
        <v>ABS</v>
      </c>
      <c r="F65" s="49" t="str">
        <f>Schema!F62</f>
        <v>A</v>
      </c>
      <c r="G65" s="49" t="str">
        <f>Schema!G62</f>
        <v>01</v>
      </c>
      <c r="H65" s="289" t="str">
        <f>Schema!H62</f>
        <v>01</v>
      </c>
      <c r="I65" s="245"/>
      <c r="J65" s="153"/>
      <c r="K65" s="246"/>
      <c r="L65" s="238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328"/>
      <c r="AD65" s="205"/>
      <c r="AE65" s="206"/>
      <c r="AF65" s="191"/>
      <c r="AG65" s="72"/>
      <c r="AH65" s="72"/>
      <c r="AI65" s="72"/>
      <c r="AJ65" s="72" t="str">
        <f>IF('calcolo mitigazione del rischio'!N58=tabelle!$N$7,tabelle!$M$7,IF('calcolo mitigazione del rischio'!N58=tabelle!$N$6,tabelle!$M$6,IF('calcolo mitigazione del rischio'!N58=tabelle!$N$5,tabelle!$M$5,IF('calcolo mitigazione del rischio'!N58=tabelle!$N$4,tabelle!$M$4,IF('calcolo mitigazione del rischio'!N58=tabelle!$N$3,tabelle!$M$3,"-")))))</f>
        <v>-</v>
      </c>
      <c r="AK65" s="72"/>
      <c r="AL65" s="72"/>
      <c r="AM65" s="72"/>
      <c r="AN65" s="337" t="str">
        <f>IF(AND('calcolo mitigazione del rischio'!S58&gt;=tabelle!$P$3, 'calcolo mitigazione del rischio'!S58&lt;=tabelle!$Q$3),tabelle!$S$3,IF(AND('calcolo mitigazione del rischio'!S58&gt;tabelle!$P$4, 'calcolo mitigazione del rischio'!S58&lt;=tabelle!$Q$4),tabelle!$S$4,IF(AND('calcolo mitigazione del rischio'!S58&gt;tabelle!$P$5, 'calcolo mitigazione del rischio'!S58&lt;=tabelle!$Q$5),tabelle!$S$5,IF(AND('calcolo mitigazione del rischio'!S58&gt;tabelle!$P$6, 'calcolo mitigazione del rischio'!S58&lt;=tabelle!$Q$6),tabelle!$S$6,IF(AND('calcolo mitigazione del rischio'!S58&gt;tabelle!$P$7, 'calcolo mitigazione del rischio'!S58&lt;=tabelle!$Q$7),tabelle!$S$7,"-")))))</f>
        <v>-</v>
      </c>
      <c r="AO65" s="835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</row>
    <row r="66" spans="1:129" ht="20.5" x14ac:dyDescent="0.75">
      <c r="A66" s="647"/>
      <c r="B66" s="749">
        <f>Schema!B63</f>
        <v>0</v>
      </c>
      <c r="C66" s="727"/>
      <c r="D66" s="573" t="str">
        <f>Schema!D63</f>
        <v>A.1.2. Eleborazione e predisposizione del "documento di rilevazione dei fabbisogni"</v>
      </c>
      <c r="E66" s="290" t="str">
        <f>Schema!E63</f>
        <v>ABS</v>
      </c>
      <c r="F66" s="51" t="str">
        <f>Schema!F63</f>
        <v>A</v>
      </c>
      <c r="G66" s="51" t="str">
        <f>Schema!G63</f>
        <v>01</v>
      </c>
      <c r="H66" s="291" t="str">
        <f>Schema!H63</f>
        <v>02</v>
      </c>
      <c r="I66" s="247"/>
      <c r="J66" s="154"/>
      <c r="K66" s="249"/>
      <c r="L66" s="240"/>
      <c r="M66" s="218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329"/>
      <c r="AD66" s="207"/>
      <c r="AE66" s="209"/>
      <c r="AF66" s="192"/>
      <c r="AG66" s="27"/>
      <c r="AH66" s="27"/>
      <c r="AI66" s="27"/>
      <c r="AJ66" s="27" t="str">
        <f>IF('calcolo mitigazione del rischio'!N59=tabelle!$N$7,tabelle!$M$7,IF('calcolo mitigazione del rischio'!N59=tabelle!$N$6,tabelle!$M$6,IF('calcolo mitigazione del rischio'!N59=tabelle!$N$5,tabelle!$M$5,IF('calcolo mitigazione del rischio'!N59=tabelle!$N$4,tabelle!$M$4,IF('calcolo mitigazione del rischio'!N59=tabelle!$N$3,tabelle!$M$3,"-")))))</f>
        <v>-</v>
      </c>
      <c r="AK66" s="27"/>
      <c r="AL66" s="27"/>
      <c r="AM66" s="27"/>
      <c r="AN66" s="336" t="str">
        <f>IF(AND('calcolo mitigazione del rischio'!S59&gt;=tabelle!$P$3, 'calcolo mitigazione del rischio'!S59&lt;=tabelle!$Q$3),tabelle!$S$3,IF(AND('calcolo mitigazione del rischio'!S59&gt;tabelle!$P$4, 'calcolo mitigazione del rischio'!S59&lt;=tabelle!$Q$4),tabelle!$S$4,IF(AND('calcolo mitigazione del rischio'!S59&gt;tabelle!$P$5, 'calcolo mitigazione del rischio'!S59&lt;=tabelle!$Q$5),tabelle!$S$5,IF(AND('calcolo mitigazione del rischio'!S59&gt;tabelle!$P$6, 'calcolo mitigazione del rischio'!S59&lt;=tabelle!$Q$6),tabelle!$S$6,IF(AND('calcolo mitigazione del rischio'!S59&gt;tabelle!$P$7, 'calcolo mitigazione del rischio'!S59&lt;=tabelle!$Q$7),tabelle!$S$7,"-")))))</f>
        <v>-</v>
      </c>
      <c r="AO66" s="836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</row>
    <row r="67" spans="1:129" ht="20.5" x14ac:dyDescent="0.75">
      <c r="A67" s="647"/>
      <c r="B67" s="749">
        <f>Schema!B64</f>
        <v>0</v>
      </c>
      <c r="C67" s="727"/>
      <c r="D67" s="573" t="str">
        <f>Schema!D64</f>
        <v>A.1.3. Verifica della fattibilità e della regolarità contabile e finanziaria</v>
      </c>
      <c r="E67" s="290" t="str">
        <f>Schema!E64</f>
        <v>ABS</v>
      </c>
      <c r="F67" s="51" t="str">
        <f>Schema!F64</f>
        <v>A</v>
      </c>
      <c r="G67" s="51" t="str">
        <f>Schema!G64</f>
        <v>01</v>
      </c>
      <c r="H67" s="291" t="str">
        <f>Schema!H64</f>
        <v>03</v>
      </c>
      <c r="I67" s="247"/>
      <c r="J67" s="154"/>
      <c r="K67" s="248"/>
      <c r="L67" s="239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329"/>
      <c r="AD67" s="207"/>
      <c r="AE67" s="209"/>
      <c r="AF67" s="192"/>
      <c r="AG67" s="27"/>
      <c r="AH67" s="27"/>
      <c r="AI67" s="27"/>
      <c r="AJ67" s="27" t="str">
        <f>IF('calcolo mitigazione del rischio'!N60=tabelle!$N$7,tabelle!$M$7,IF('calcolo mitigazione del rischio'!N60=tabelle!$N$6,tabelle!$M$6,IF('calcolo mitigazione del rischio'!N60=tabelle!$N$5,tabelle!$M$5,IF('calcolo mitigazione del rischio'!N60=tabelle!$N$4,tabelle!$M$4,IF('calcolo mitigazione del rischio'!N60=tabelle!$N$3,tabelle!$M$3,"-")))))</f>
        <v>-</v>
      </c>
      <c r="AK67" s="27"/>
      <c r="AL67" s="27"/>
      <c r="AM67" s="27"/>
      <c r="AN67" s="336" t="str">
        <f>IF(AND('calcolo mitigazione del rischio'!S60&gt;=tabelle!$P$3, 'calcolo mitigazione del rischio'!S60&lt;=tabelle!$Q$3),tabelle!$S$3,IF(AND('calcolo mitigazione del rischio'!S60&gt;tabelle!$P$4, 'calcolo mitigazione del rischio'!S60&lt;=tabelle!$Q$4),tabelle!$S$4,IF(AND('calcolo mitigazione del rischio'!S60&gt;tabelle!$P$5, 'calcolo mitigazione del rischio'!S60&lt;=tabelle!$Q$5),tabelle!$S$5,IF(AND('calcolo mitigazione del rischio'!S60&gt;tabelle!$P$6, 'calcolo mitigazione del rischio'!S60&lt;=tabelle!$Q$6),tabelle!$S$6,IF(AND('calcolo mitigazione del rischio'!S60&gt;tabelle!$P$7, 'calcolo mitigazione del rischio'!S60&lt;=tabelle!$Q$7),tabelle!$S$7,"-")))))</f>
        <v>-</v>
      </c>
      <c r="AO67" s="836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</row>
    <row r="68" spans="1:129" ht="20.5" x14ac:dyDescent="0.75">
      <c r="A68" s="647"/>
      <c r="B68" s="859">
        <f>Schema!B65</f>
        <v>0</v>
      </c>
      <c r="C68" s="861"/>
      <c r="D68" s="573" t="str">
        <f>Schema!D65</f>
        <v>A.1.4. Stesura definitiva del Programma degli acquisti di beni e servizi</v>
      </c>
      <c r="E68" s="290" t="str">
        <f>Schema!E65</f>
        <v>ABS</v>
      </c>
      <c r="F68" s="51" t="str">
        <f>Schema!F65</f>
        <v>A</v>
      </c>
      <c r="G68" s="51" t="str">
        <f>Schema!G65</f>
        <v>01</v>
      </c>
      <c r="H68" s="291" t="str">
        <f>Schema!H65</f>
        <v>04</v>
      </c>
      <c r="I68" s="247"/>
      <c r="J68" s="154"/>
      <c r="K68" s="249"/>
      <c r="L68" s="240"/>
      <c r="M68" s="218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329"/>
      <c r="AD68" s="207"/>
      <c r="AE68" s="209"/>
      <c r="AF68" s="192"/>
      <c r="AG68" s="27"/>
      <c r="AH68" s="27"/>
      <c r="AI68" s="27"/>
      <c r="AJ68" s="27" t="str">
        <f>IF('calcolo mitigazione del rischio'!N61=tabelle!$N$7,tabelle!$M$7,IF('calcolo mitigazione del rischio'!N61=tabelle!$N$6,tabelle!$M$6,IF('calcolo mitigazione del rischio'!N61=tabelle!$N$5,tabelle!$M$5,IF('calcolo mitigazione del rischio'!N61=tabelle!$N$4,tabelle!$M$4,IF('calcolo mitigazione del rischio'!N61=tabelle!$N$3,tabelle!$M$3,"-")))))</f>
        <v>-</v>
      </c>
      <c r="AK68" s="27"/>
      <c r="AL68" s="27"/>
      <c r="AM68" s="27"/>
      <c r="AN68" s="336" t="str">
        <f>IF(AND('calcolo mitigazione del rischio'!S61&gt;=tabelle!$P$3, 'calcolo mitigazione del rischio'!S61&lt;=tabelle!$Q$3),tabelle!$S$3,IF(AND('calcolo mitigazione del rischio'!S61&gt;tabelle!$P$4, 'calcolo mitigazione del rischio'!S61&lt;=tabelle!$Q$4),tabelle!$S$4,IF(AND('calcolo mitigazione del rischio'!S61&gt;tabelle!$P$5, 'calcolo mitigazione del rischio'!S61&lt;=tabelle!$Q$5),tabelle!$S$5,IF(AND('calcolo mitigazione del rischio'!S61&gt;tabelle!$P$6, 'calcolo mitigazione del rischio'!S61&lt;=tabelle!$Q$6),tabelle!$S$6,IF(AND('calcolo mitigazione del rischio'!S61&gt;tabelle!$P$7, 'calcolo mitigazione del rischio'!S61&lt;=tabelle!$Q$7),tabelle!$S$7,"-")))))</f>
        <v>-</v>
      </c>
      <c r="AO68" s="837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</row>
    <row r="69" spans="1:129" ht="31.5" customHeight="1" x14ac:dyDescent="0.75">
      <c r="A69" s="647"/>
      <c r="B69" s="748" t="str">
        <f>Schema!B66</f>
        <v xml:space="preserve">B. Procedimenti per gli acquisti di beni, servizi e lavori </v>
      </c>
      <c r="C69" s="726" t="str">
        <f>Schema!C66</f>
        <v>B.1. Acquisti di beni, servizi e lavori</v>
      </c>
      <c r="D69" s="573" t="str">
        <f>Schema!D66</f>
        <v>B.1.1. Comunicazione del fabbisogno a mezzo mail al Responsabile Acquisti</v>
      </c>
      <c r="E69" s="290" t="str">
        <f>Schema!E66</f>
        <v>ABS</v>
      </c>
      <c r="F69" s="51" t="str">
        <f>Schema!F66</f>
        <v>B</v>
      </c>
      <c r="G69" s="51" t="str">
        <f>Schema!G66</f>
        <v>01</v>
      </c>
      <c r="H69" s="291" t="str">
        <f>Schema!H66</f>
        <v>01</v>
      </c>
      <c r="I69" s="247"/>
      <c r="J69" s="154"/>
      <c r="K69" s="249"/>
      <c r="L69" s="240"/>
      <c r="M69" s="218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329"/>
      <c r="AD69" s="207"/>
      <c r="AE69" s="208"/>
      <c r="AF69" s="192"/>
      <c r="AG69" s="27"/>
      <c r="AH69" s="27"/>
      <c r="AI69" s="27"/>
      <c r="AJ69" s="27" t="str">
        <f>IF('calcolo mitigazione del rischio'!N62=tabelle!$N$7,tabelle!$M$7,IF('calcolo mitigazione del rischio'!N62=tabelle!$N$6,tabelle!$M$6,IF('calcolo mitigazione del rischio'!N62=tabelle!$N$5,tabelle!$M$5,IF('calcolo mitigazione del rischio'!N62=tabelle!$N$4,tabelle!$M$4,IF('calcolo mitigazione del rischio'!N62=tabelle!$N$3,tabelle!$M$3,"-")))))</f>
        <v>-</v>
      </c>
      <c r="AK69" s="27"/>
      <c r="AL69" s="27"/>
      <c r="AM69" s="27"/>
      <c r="AN69" s="336" t="str">
        <f>IF(AND('calcolo mitigazione del rischio'!S62&gt;=tabelle!$P$3, 'calcolo mitigazione del rischio'!S62&lt;=tabelle!$Q$3),tabelle!$S$3,IF(AND('calcolo mitigazione del rischio'!S62&gt;tabelle!$P$4, 'calcolo mitigazione del rischio'!S62&lt;=tabelle!$Q$4),tabelle!$S$4,IF(AND('calcolo mitigazione del rischio'!S62&gt;tabelle!$P$5, 'calcolo mitigazione del rischio'!S62&lt;=tabelle!$Q$5),tabelle!$S$5,IF(AND('calcolo mitigazione del rischio'!S62&gt;tabelle!$P$6, 'calcolo mitigazione del rischio'!S62&lt;=tabelle!$Q$6),tabelle!$S$6,IF(AND('calcolo mitigazione del rischio'!S62&gt;tabelle!$P$7, 'calcolo mitigazione del rischio'!S62&lt;=tabelle!$Q$7),tabelle!$S$7,"-")))))</f>
        <v>-</v>
      </c>
      <c r="AO69" s="807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</row>
    <row r="70" spans="1:129" ht="20.5" x14ac:dyDescent="0.75">
      <c r="A70" s="647"/>
      <c r="B70" s="749"/>
      <c r="C70" s="727"/>
      <c r="D70" s="573" t="str">
        <f>Schema!D67</f>
        <v>B.1.2. Approvazione dell'Oedine d'Acquisti</v>
      </c>
      <c r="E70" s="290" t="str">
        <f>Schema!E67</f>
        <v>ABS</v>
      </c>
      <c r="F70" s="51" t="str">
        <f>Schema!F67</f>
        <v>B</v>
      </c>
      <c r="G70" s="51" t="str">
        <f>Schema!G67</f>
        <v>01</v>
      </c>
      <c r="H70" s="291" t="str">
        <f>Schema!H67</f>
        <v>02</v>
      </c>
      <c r="I70" s="247"/>
      <c r="J70" s="154"/>
      <c r="K70" s="249"/>
      <c r="L70" s="240"/>
      <c r="M70" s="218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329"/>
      <c r="AD70" s="207"/>
      <c r="AE70" s="208"/>
      <c r="AF70" s="192"/>
      <c r="AG70" s="27"/>
      <c r="AH70" s="27"/>
      <c r="AI70" s="27"/>
      <c r="AJ70" s="27" t="str">
        <f>IF('calcolo mitigazione del rischio'!N63=tabelle!$N$7,tabelle!$M$7,IF('calcolo mitigazione del rischio'!N63=tabelle!$N$6,tabelle!$M$6,IF('calcolo mitigazione del rischio'!N63=tabelle!$N$5,tabelle!$M$5,IF('calcolo mitigazione del rischio'!N63=tabelle!$N$4,tabelle!$M$4,IF('calcolo mitigazione del rischio'!N63=tabelle!$N$3,tabelle!$M$3,"-")))))</f>
        <v>-</v>
      </c>
      <c r="AK70" s="27"/>
      <c r="AL70" s="27"/>
      <c r="AM70" s="27"/>
      <c r="AN70" s="336" t="str">
        <f>IF(AND('calcolo mitigazione del rischio'!S63&gt;=tabelle!$P$3, 'calcolo mitigazione del rischio'!S63&lt;=tabelle!$Q$3),tabelle!$S$3,IF(AND('calcolo mitigazione del rischio'!S63&gt;tabelle!$P$4, 'calcolo mitigazione del rischio'!S63&lt;=tabelle!$Q$4),tabelle!$S$4,IF(AND('calcolo mitigazione del rischio'!S63&gt;tabelle!$P$5, 'calcolo mitigazione del rischio'!S63&lt;=tabelle!$Q$5),tabelle!$S$5,IF(AND('calcolo mitigazione del rischio'!S63&gt;tabelle!$P$6, 'calcolo mitigazione del rischio'!S63&lt;=tabelle!$Q$6),tabelle!$S$6,IF(AND('calcolo mitigazione del rischio'!S63&gt;tabelle!$P$7, 'calcolo mitigazione del rischio'!S63&lt;=tabelle!$Q$7),tabelle!$S$7,"-")))))</f>
        <v>-</v>
      </c>
      <c r="AO70" s="836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</row>
    <row r="71" spans="1:129" ht="20" customHeight="1" x14ac:dyDescent="0.75">
      <c r="A71" s="647"/>
      <c r="B71" s="749"/>
      <c r="C71" s="861"/>
      <c r="D71" s="573" t="str">
        <f>Schema!D68</f>
        <v>B.1.3. Emissione ordine d'acquisto</v>
      </c>
      <c r="E71" s="290" t="str">
        <f>Schema!E68</f>
        <v>ABS</v>
      </c>
      <c r="F71" s="51" t="str">
        <f>Schema!F68</f>
        <v>B</v>
      </c>
      <c r="G71" s="51" t="str">
        <f>Schema!G68</f>
        <v>01</v>
      </c>
      <c r="H71" s="291" t="str">
        <f>Schema!H68</f>
        <v>03</v>
      </c>
      <c r="I71" s="247"/>
      <c r="J71" s="154"/>
      <c r="K71" s="249"/>
      <c r="L71" s="240"/>
      <c r="M71" s="218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329"/>
      <c r="AD71" s="207"/>
      <c r="AE71" s="208"/>
      <c r="AF71" s="192"/>
      <c r="AG71" s="27"/>
      <c r="AH71" s="27"/>
      <c r="AI71" s="27"/>
      <c r="AJ71" s="27" t="str">
        <f>IF('calcolo mitigazione del rischio'!N64=tabelle!$N$7,tabelle!$M$7,IF('calcolo mitigazione del rischio'!N64=tabelle!$N$6,tabelle!$M$6,IF('calcolo mitigazione del rischio'!N64=tabelle!$N$5,tabelle!$M$5,IF('calcolo mitigazione del rischio'!N64=tabelle!$N$4,tabelle!$M$4,IF('calcolo mitigazione del rischio'!N64=tabelle!$N$3,tabelle!$M$3,"-")))))</f>
        <v>-</v>
      </c>
      <c r="AK71" s="27"/>
      <c r="AL71" s="27"/>
      <c r="AM71" s="27"/>
      <c r="AN71" s="336" t="str">
        <f>IF(AND('calcolo mitigazione del rischio'!S64&gt;=tabelle!$P$3, 'calcolo mitigazione del rischio'!S64&lt;=tabelle!$Q$3),tabelle!$S$3,IF(AND('calcolo mitigazione del rischio'!S64&gt;tabelle!$P$4, 'calcolo mitigazione del rischio'!S64&lt;=tabelle!$Q$4),tabelle!$S$4,IF(AND('calcolo mitigazione del rischio'!S64&gt;tabelle!$P$5, 'calcolo mitigazione del rischio'!S64&lt;=tabelle!$Q$5),tabelle!$S$5,IF(AND('calcolo mitigazione del rischio'!S64&gt;tabelle!$P$6, 'calcolo mitigazione del rischio'!S64&lt;=tabelle!$Q$6),tabelle!$S$6,IF(AND('calcolo mitigazione del rischio'!S64&gt;tabelle!$P$7, 'calcolo mitigazione del rischio'!S64&lt;=tabelle!$Q$7),tabelle!$S$7,"-")))))</f>
        <v>-</v>
      </c>
      <c r="AO71" s="837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</row>
    <row r="72" spans="1:129" ht="20.5" x14ac:dyDescent="0.75">
      <c r="A72" s="647"/>
      <c r="B72" s="749"/>
      <c r="C72" s="726" t="str">
        <f>Schema!C69</f>
        <v>B.2. Conferimento di incarichi professionali a soggetti esterni</v>
      </c>
      <c r="D72" s="475" t="str">
        <f>Schema!D69</f>
        <v>B.2.1.  Manifestazione del fabbisogno di incaricare un soggetto esterno alla Società</v>
      </c>
      <c r="E72" s="341" t="str">
        <f>Schema!E69</f>
        <v>ABS</v>
      </c>
      <c r="F72" s="50" t="str">
        <f>Schema!F69</f>
        <v>B</v>
      </c>
      <c r="G72" s="50" t="str">
        <f>Schema!G69</f>
        <v>06</v>
      </c>
      <c r="H72" s="342" t="str">
        <f>Schema!H69</f>
        <v>01</v>
      </c>
      <c r="I72" s="247"/>
      <c r="J72" s="154"/>
      <c r="K72" s="249"/>
      <c r="L72" s="343"/>
      <c r="M72" s="344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6"/>
      <c r="AD72" s="258"/>
      <c r="AE72" s="259"/>
      <c r="AF72" s="347"/>
      <c r="AG72" s="348"/>
      <c r="AH72" s="348"/>
      <c r="AI72" s="348"/>
      <c r="AJ72" s="348" t="str">
        <f>IF('calcolo mitigazione del rischio'!N65=tabelle!$N$7,tabelle!$M$7,IF('calcolo mitigazione del rischio'!N65=tabelle!$N$6,tabelle!$M$6,IF('calcolo mitigazione del rischio'!N65=tabelle!$N$5,tabelle!$M$5,IF('calcolo mitigazione del rischio'!N65=tabelle!$N$4,tabelle!$M$4,IF('calcolo mitigazione del rischio'!N65=tabelle!$N$3,tabelle!$M$3,"-")))))</f>
        <v>-</v>
      </c>
      <c r="AK72" s="348"/>
      <c r="AL72" s="348"/>
      <c r="AM72" s="348"/>
      <c r="AN72" s="349" t="str">
        <f>IF(AND('calcolo mitigazione del rischio'!S65&gt;=tabelle!$P$3, 'calcolo mitigazione del rischio'!S65&lt;=tabelle!$Q$3),tabelle!$S$3,IF(AND('calcolo mitigazione del rischio'!S65&gt;tabelle!$P$4, 'calcolo mitigazione del rischio'!S65&lt;=tabelle!$Q$4),tabelle!$S$4,IF(AND('calcolo mitigazione del rischio'!S65&gt;tabelle!$P$5, 'calcolo mitigazione del rischio'!S65&lt;=tabelle!$Q$5),tabelle!$S$5,IF(AND('calcolo mitigazione del rischio'!S65&gt;tabelle!$P$6, 'calcolo mitigazione del rischio'!S65&lt;=tabelle!$Q$6),tabelle!$S$6,IF(AND('calcolo mitigazione del rischio'!S65&gt;tabelle!$P$7, 'calcolo mitigazione del rischio'!S65&lt;=tabelle!$Q$7),tabelle!$S$7,"-")))))</f>
        <v>-</v>
      </c>
      <c r="AO72" s="807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</row>
    <row r="73" spans="1:129" ht="20.5" x14ac:dyDescent="0.75">
      <c r="A73" s="647"/>
      <c r="B73" s="749"/>
      <c r="C73" s="727"/>
      <c r="D73" s="573" t="str">
        <f>Schema!D70</f>
        <v>B.2.2. Verifica delle offerte e dei requisiti dei soggetti esterni</v>
      </c>
      <c r="E73" s="290" t="str">
        <f>Schema!E70</f>
        <v>ABS</v>
      </c>
      <c r="F73" s="51" t="str">
        <f>Schema!F70</f>
        <v>B</v>
      </c>
      <c r="G73" s="51" t="str">
        <f>Schema!G70</f>
        <v>06</v>
      </c>
      <c r="H73" s="291" t="str">
        <f>Schema!H70</f>
        <v>02</v>
      </c>
      <c r="I73" s="247"/>
      <c r="J73" s="154"/>
      <c r="K73" s="249"/>
      <c r="L73" s="240"/>
      <c r="M73" s="218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329"/>
      <c r="AD73" s="196"/>
      <c r="AE73" s="197"/>
      <c r="AF73" s="192"/>
      <c r="AG73" s="27"/>
      <c r="AH73" s="27"/>
      <c r="AI73" s="27"/>
      <c r="AJ73" s="27" t="str">
        <f>IF('calcolo mitigazione del rischio'!N66=tabelle!$N$7,tabelle!$M$7,IF('calcolo mitigazione del rischio'!N66=tabelle!$N$6,tabelle!$M$6,IF('calcolo mitigazione del rischio'!N66=tabelle!$N$5,tabelle!$M$5,IF('calcolo mitigazione del rischio'!N66=tabelle!$N$4,tabelle!$M$4,IF('calcolo mitigazione del rischio'!N66=tabelle!$N$3,tabelle!$M$3,"-")))))</f>
        <v>-</v>
      </c>
      <c r="AK73" s="27"/>
      <c r="AL73" s="27"/>
      <c r="AM73" s="27"/>
      <c r="AN73" s="336" t="str">
        <f>IF(AND('calcolo mitigazione del rischio'!S66&gt;=tabelle!$P$3, 'calcolo mitigazione del rischio'!S66&lt;=tabelle!$Q$3),tabelle!$S$3,IF(AND('calcolo mitigazione del rischio'!S66&gt;tabelle!$P$4, 'calcolo mitigazione del rischio'!S66&lt;=tabelle!$Q$4),tabelle!$S$4,IF(AND('calcolo mitigazione del rischio'!S66&gt;tabelle!$P$5, 'calcolo mitigazione del rischio'!S66&lt;=tabelle!$Q$5),tabelle!$S$5,IF(AND('calcolo mitigazione del rischio'!S66&gt;tabelle!$P$6, 'calcolo mitigazione del rischio'!S66&lt;=tabelle!$Q$6),tabelle!$S$6,IF(AND('calcolo mitigazione del rischio'!S66&gt;tabelle!$P$7, 'calcolo mitigazione del rischio'!S66&lt;=tabelle!$Q$7),tabelle!$S$7,"-")))))</f>
        <v>-</v>
      </c>
      <c r="AO73" s="836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</row>
    <row r="74" spans="1:129" ht="21.25" thickBot="1" x14ac:dyDescent="0.9">
      <c r="A74" s="648"/>
      <c r="B74" s="750"/>
      <c r="C74" s="728"/>
      <c r="D74" s="476" t="str">
        <f>Schema!D71</f>
        <v>B.2.3. Formalizzazione incarico</v>
      </c>
      <c r="E74" s="292" t="str">
        <f>Schema!E71</f>
        <v>ABS</v>
      </c>
      <c r="F74" s="109" t="str">
        <f>Schema!F71</f>
        <v>B</v>
      </c>
      <c r="G74" s="109" t="str">
        <f>Schema!G71</f>
        <v>06</v>
      </c>
      <c r="H74" s="293" t="str">
        <f>Schema!H71</f>
        <v>03</v>
      </c>
      <c r="I74" s="247"/>
      <c r="J74" s="154"/>
      <c r="K74" s="249"/>
      <c r="L74" s="241"/>
      <c r="M74" s="219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330"/>
      <c r="AD74" s="198"/>
      <c r="AE74" s="199"/>
      <c r="AF74" s="193"/>
      <c r="AG74" s="44"/>
      <c r="AH74" s="44"/>
      <c r="AI74" s="44"/>
      <c r="AJ74" s="44" t="str">
        <f>IF('calcolo mitigazione del rischio'!N67=tabelle!$N$7,tabelle!$M$7,IF('calcolo mitigazione del rischio'!N67=tabelle!$N$6,tabelle!$M$6,IF('calcolo mitigazione del rischio'!N67=tabelle!$N$5,tabelle!$M$5,IF('calcolo mitigazione del rischio'!N67=tabelle!$N$4,tabelle!$M$4,IF('calcolo mitigazione del rischio'!N67=tabelle!$N$3,tabelle!$M$3,"-")))))</f>
        <v>-</v>
      </c>
      <c r="AK74" s="44"/>
      <c r="AL74" s="44"/>
      <c r="AM74" s="44"/>
      <c r="AN74" s="338" t="str">
        <f>IF(AND('calcolo mitigazione del rischio'!S67&gt;=tabelle!$P$3, 'calcolo mitigazione del rischio'!S67&lt;=tabelle!$Q$3),tabelle!$S$3,IF(AND('calcolo mitigazione del rischio'!S67&gt;tabelle!$P$4, 'calcolo mitigazione del rischio'!S67&lt;=tabelle!$Q$4),tabelle!$S$4,IF(AND('calcolo mitigazione del rischio'!S67&gt;tabelle!$P$5, 'calcolo mitigazione del rischio'!S67&lt;=tabelle!$Q$5),tabelle!$S$5,IF(AND('calcolo mitigazione del rischio'!S67&gt;tabelle!$P$6, 'calcolo mitigazione del rischio'!S67&lt;=tabelle!$Q$6),tabelle!$S$6,IF(AND('calcolo mitigazione del rischio'!S67&gt;tabelle!$P$7, 'calcolo mitigazione del rischio'!S67&lt;=tabelle!$Q$7),tabelle!$S$7,"-")))))</f>
        <v>-</v>
      </c>
      <c r="AO74" s="872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</row>
    <row r="75" spans="1:129" ht="36" customHeight="1" x14ac:dyDescent="0.75">
      <c r="A75" s="742" t="str">
        <f>Schema!A72</f>
        <v>BUDGET, BILANCIO E FINANZA (BBF)</v>
      </c>
      <c r="B75" s="732" t="str">
        <f>Schema!B72</f>
        <v>A. Budget</v>
      </c>
      <c r="C75" s="731" t="str">
        <f>Schema!C72</f>
        <v>A.1. Formazione budget funzionamento</v>
      </c>
      <c r="D75" s="477" t="str">
        <f>Schema!D72</f>
        <v>A1.1. Richiesta alle singole strutture di inviare previsioni di budget per il funzionamento</v>
      </c>
      <c r="E75" s="294" t="str">
        <f>Schema!E72</f>
        <v>BBF</v>
      </c>
      <c r="F75" s="89" t="str">
        <f>Schema!F72</f>
        <v>A</v>
      </c>
      <c r="G75" s="89" t="str">
        <f>Schema!G72</f>
        <v>01</v>
      </c>
      <c r="H75" s="295" t="str">
        <f>Schema!H72</f>
        <v>01</v>
      </c>
      <c r="I75" s="252"/>
      <c r="J75" s="158"/>
      <c r="K75" s="253"/>
      <c r="L75" s="242"/>
      <c r="M75" s="221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328"/>
      <c r="AD75" s="205"/>
      <c r="AE75" s="206"/>
      <c r="AF75" s="191"/>
      <c r="AG75" s="72"/>
      <c r="AH75" s="72"/>
      <c r="AI75" s="72"/>
      <c r="AJ75" s="72" t="str">
        <f>IF('calcolo mitigazione del rischio'!N68=tabelle!$N$7,tabelle!$M$7,IF('calcolo mitigazione del rischio'!N68=tabelle!$N$6,tabelle!$M$6,IF('calcolo mitigazione del rischio'!N68=tabelle!$N$5,tabelle!$M$5,IF('calcolo mitigazione del rischio'!N68=tabelle!$N$4,tabelle!$M$4,IF('calcolo mitigazione del rischio'!N68=tabelle!$N$3,tabelle!$M$3,"-")))))</f>
        <v>-</v>
      </c>
      <c r="AK75" s="72"/>
      <c r="AL75" s="72"/>
      <c r="AM75" s="72"/>
      <c r="AN75" s="337" t="str">
        <f>IF(AND('calcolo mitigazione del rischio'!S68&gt;=tabelle!$P$3, 'calcolo mitigazione del rischio'!S68&lt;=tabelle!$Q$3),tabelle!$S$3,IF(AND('calcolo mitigazione del rischio'!S68&gt;tabelle!$P$4, 'calcolo mitigazione del rischio'!S68&lt;=tabelle!$Q$4),tabelle!$S$4,IF(AND('calcolo mitigazione del rischio'!S68&gt;tabelle!$P$5, 'calcolo mitigazione del rischio'!S68&lt;=tabelle!$Q$5),tabelle!$S$5,IF(AND('calcolo mitigazione del rischio'!S68&gt;tabelle!$P$6, 'calcolo mitigazione del rischio'!S68&lt;=tabelle!$Q$6),tabelle!$S$6,IF(AND('calcolo mitigazione del rischio'!S68&gt;tabelle!$P$7, 'calcolo mitigazione del rischio'!S68&lt;=tabelle!$Q$7),tabelle!$S$7,"-")))))</f>
        <v>-</v>
      </c>
      <c r="AO75" s="720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</row>
    <row r="76" spans="1:129" ht="20.5" customHeight="1" x14ac:dyDescent="0.75">
      <c r="A76" s="743">
        <f>Schema!A73</f>
        <v>0</v>
      </c>
      <c r="B76" s="724">
        <f>Schema!B73</f>
        <v>0</v>
      </c>
      <c r="C76" s="725">
        <f>Schema!C73</f>
        <v>0</v>
      </c>
      <c r="D76" s="478" t="str">
        <f>Schema!D73</f>
        <v>A.1.2. Verifica dei dati ricevuti</v>
      </c>
      <c r="E76" s="296" t="str">
        <f>Schema!E73</f>
        <v>BBF</v>
      </c>
      <c r="F76" s="90" t="str">
        <f>Schema!F73</f>
        <v>A</v>
      </c>
      <c r="G76" s="90" t="str">
        <f>Schema!G73</f>
        <v>01</v>
      </c>
      <c r="H76" s="297" t="str">
        <f>Schema!H73</f>
        <v>02</v>
      </c>
      <c r="I76" s="254"/>
      <c r="J76" s="155"/>
      <c r="K76" s="249"/>
      <c r="L76" s="240"/>
      <c r="M76" s="218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329"/>
      <c r="AD76" s="207"/>
      <c r="AE76" s="208"/>
      <c r="AF76" s="192"/>
      <c r="AG76" s="27"/>
      <c r="AH76" s="27"/>
      <c r="AI76" s="27"/>
      <c r="AJ76" s="27" t="str">
        <f>IF('calcolo mitigazione del rischio'!N69=tabelle!$N$7,tabelle!$M$7,IF('calcolo mitigazione del rischio'!N69=tabelle!$N$6,tabelle!$M$6,IF('calcolo mitigazione del rischio'!N69=tabelle!$N$5,tabelle!$M$5,IF('calcolo mitigazione del rischio'!N69=tabelle!$N$4,tabelle!$M$4,IF('calcolo mitigazione del rischio'!N69=tabelle!$N$3,tabelle!$M$3,"-")))))</f>
        <v>-</v>
      </c>
      <c r="AK76" s="27"/>
      <c r="AL76" s="27"/>
      <c r="AM76" s="27"/>
      <c r="AN76" s="336" t="str">
        <f>IF(AND('calcolo mitigazione del rischio'!S69&gt;=tabelle!$P$3, 'calcolo mitigazione del rischio'!S69&lt;=tabelle!$Q$3),tabelle!$S$3,IF(AND('calcolo mitigazione del rischio'!S69&gt;tabelle!$P$4, 'calcolo mitigazione del rischio'!S69&lt;=tabelle!$Q$4),tabelle!$S$4,IF(AND('calcolo mitigazione del rischio'!S69&gt;tabelle!$P$5, 'calcolo mitigazione del rischio'!S69&lt;=tabelle!$Q$5),tabelle!$S$5,IF(AND('calcolo mitigazione del rischio'!S69&gt;tabelle!$P$6, 'calcolo mitigazione del rischio'!S69&lt;=tabelle!$Q$6),tabelle!$S$6,IF(AND('calcolo mitigazione del rischio'!S69&gt;tabelle!$P$7, 'calcolo mitigazione del rischio'!S69&lt;=tabelle!$Q$7),tabelle!$S$7,"-")))))</f>
        <v>-</v>
      </c>
      <c r="AO76" s="721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</row>
    <row r="77" spans="1:129" ht="35.5" customHeight="1" x14ac:dyDescent="0.75">
      <c r="A77" s="743">
        <f>Schema!A74</f>
        <v>0</v>
      </c>
      <c r="B77" s="724">
        <f>Schema!B74</f>
        <v>0</v>
      </c>
      <c r="C77" s="725">
        <f>Schema!C74</f>
        <v>0</v>
      </c>
      <c r="D77" s="478" t="str">
        <f>Schema!D74</f>
        <v>A.1.3, Stesura schede di budget per le singole strutture al fine di condividerle con il vertice aziendale</v>
      </c>
      <c r="E77" s="296" t="str">
        <f>Schema!E74</f>
        <v>BBF</v>
      </c>
      <c r="F77" s="90" t="str">
        <f>Schema!F74</f>
        <v>A</v>
      </c>
      <c r="G77" s="90" t="str">
        <f>Schema!G74</f>
        <v>01</v>
      </c>
      <c r="H77" s="297" t="str">
        <f>Schema!H74</f>
        <v>03</v>
      </c>
      <c r="I77" s="254"/>
      <c r="J77" s="155"/>
      <c r="K77" s="249"/>
      <c r="L77" s="240"/>
      <c r="M77" s="218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329"/>
      <c r="AD77" s="207"/>
      <c r="AE77" s="208"/>
      <c r="AF77" s="192"/>
      <c r="AG77" s="27"/>
      <c r="AH77" s="27"/>
      <c r="AI77" s="27"/>
      <c r="AJ77" s="27" t="str">
        <f>IF('calcolo mitigazione del rischio'!N70=tabelle!$N$7,tabelle!$M$7,IF('calcolo mitigazione del rischio'!N70=tabelle!$N$6,tabelle!$M$6,IF('calcolo mitigazione del rischio'!N70=tabelle!$N$5,tabelle!$M$5,IF('calcolo mitigazione del rischio'!N70=tabelle!$N$4,tabelle!$M$4,IF('calcolo mitigazione del rischio'!N70=tabelle!$N$3,tabelle!$M$3,"-")))))</f>
        <v>-</v>
      </c>
      <c r="AK77" s="27"/>
      <c r="AL77" s="27"/>
      <c r="AM77" s="27"/>
      <c r="AN77" s="336" t="str">
        <f>IF(AND('calcolo mitigazione del rischio'!S70&gt;=tabelle!$P$3, 'calcolo mitigazione del rischio'!S70&lt;=tabelle!$Q$3),tabelle!$S$3,IF(AND('calcolo mitigazione del rischio'!S70&gt;tabelle!$P$4, 'calcolo mitigazione del rischio'!S70&lt;=tabelle!$Q$4),tabelle!$S$4,IF(AND('calcolo mitigazione del rischio'!S70&gt;tabelle!$P$5, 'calcolo mitigazione del rischio'!S70&lt;=tabelle!$Q$5),tabelle!$S$5,IF(AND('calcolo mitigazione del rischio'!S70&gt;tabelle!$P$6, 'calcolo mitigazione del rischio'!S70&lt;=tabelle!$Q$6),tabelle!$S$6,IF(AND('calcolo mitigazione del rischio'!S70&gt;tabelle!$P$7, 'calcolo mitigazione del rischio'!S70&lt;=tabelle!$Q$7),tabelle!$S$7,"-")))))</f>
        <v>-</v>
      </c>
      <c r="AO77" s="721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</row>
    <row r="78" spans="1:129" ht="19.5" customHeight="1" x14ac:dyDescent="0.75">
      <c r="A78" s="743">
        <f>Schema!A75</f>
        <v>0</v>
      </c>
      <c r="B78" s="724">
        <f>Schema!B75</f>
        <v>0</v>
      </c>
      <c r="C78" s="725">
        <f>Schema!C75</f>
        <v>0</v>
      </c>
      <c r="D78" s="478" t="str">
        <f>Schema!D75</f>
        <v>A.1.4. Stesura budget funzionamento complessivo</v>
      </c>
      <c r="E78" s="296" t="str">
        <f>Schema!E75</f>
        <v>BBF</v>
      </c>
      <c r="F78" s="90" t="str">
        <f>Schema!F75</f>
        <v>A</v>
      </c>
      <c r="G78" s="90" t="str">
        <f>Schema!G75</f>
        <v>01</v>
      </c>
      <c r="H78" s="297" t="str">
        <f>Schema!H75</f>
        <v>04</v>
      </c>
      <c r="I78" s="254"/>
      <c r="J78" s="155"/>
      <c r="K78" s="249"/>
      <c r="L78" s="240"/>
      <c r="M78" s="218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329"/>
      <c r="AD78" s="207"/>
      <c r="AE78" s="208"/>
      <c r="AF78" s="192"/>
      <c r="AG78" s="27"/>
      <c r="AH78" s="27"/>
      <c r="AI78" s="27"/>
      <c r="AJ78" s="27" t="str">
        <f>IF('calcolo mitigazione del rischio'!N71=tabelle!$N$7,tabelle!$M$7,IF('calcolo mitigazione del rischio'!N71=tabelle!$N$6,tabelle!$M$6,IF('calcolo mitigazione del rischio'!N71=tabelle!$N$5,tabelle!$M$5,IF('calcolo mitigazione del rischio'!N71=tabelle!$N$4,tabelle!$M$4,IF('calcolo mitigazione del rischio'!N71=tabelle!$N$3,tabelle!$M$3,"-")))))</f>
        <v>-</v>
      </c>
      <c r="AK78" s="27"/>
      <c r="AL78" s="27"/>
      <c r="AM78" s="27"/>
      <c r="AN78" s="336" t="str">
        <f>IF(AND('calcolo mitigazione del rischio'!S71&gt;=tabelle!$P$3, 'calcolo mitigazione del rischio'!S71&lt;=tabelle!$Q$3),tabelle!$S$3,IF(AND('calcolo mitigazione del rischio'!S71&gt;tabelle!$P$4, 'calcolo mitigazione del rischio'!S71&lt;=tabelle!$Q$4),tabelle!$S$4,IF(AND('calcolo mitigazione del rischio'!S71&gt;tabelle!$P$5, 'calcolo mitigazione del rischio'!S71&lt;=tabelle!$Q$5),tabelle!$S$5,IF(AND('calcolo mitigazione del rischio'!S71&gt;tabelle!$P$6, 'calcolo mitigazione del rischio'!S71&lt;=tabelle!$Q$6),tabelle!$S$6,IF(AND('calcolo mitigazione del rischio'!S71&gt;tabelle!$P$7, 'calcolo mitigazione del rischio'!S71&lt;=tabelle!$Q$7),tabelle!$S$7,"-")))))</f>
        <v>-</v>
      </c>
      <c r="AO78" s="721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</row>
    <row r="79" spans="1:129" ht="21" customHeight="1" x14ac:dyDescent="0.75">
      <c r="A79" s="743">
        <f>Schema!A76</f>
        <v>0</v>
      </c>
      <c r="B79" s="724">
        <f>Schema!B76</f>
        <v>0</v>
      </c>
      <c r="C79" s="725">
        <f>Schema!C76</f>
        <v>0</v>
      </c>
      <c r="D79" s="478" t="str">
        <f>Schema!D76</f>
        <v>A.1.5. Approvazione CdA del budget di funzionamento</v>
      </c>
      <c r="E79" s="296" t="str">
        <f>Schema!E76</f>
        <v>BBF</v>
      </c>
      <c r="F79" s="90" t="str">
        <f>Schema!F76</f>
        <v>A</v>
      </c>
      <c r="G79" s="90" t="str">
        <f>Schema!G76</f>
        <v>01</v>
      </c>
      <c r="H79" s="297" t="str">
        <f>Schema!H76</f>
        <v>05</v>
      </c>
      <c r="I79" s="254"/>
      <c r="J79" s="155"/>
      <c r="K79" s="249"/>
      <c r="L79" s="240"/>
      <c r="M79" s="218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329"/>
      <c r="AD79" s="207"/>
      <c r="AE79" s="208"/>
      <c r="AF79" s="192"/>
      <c r="AG79" s="27"/>
      <c r="AH79" s="27"/>
      <c r="AI79" s="27"/>
      <c r="AJ79" s="27" t="str">
        <f>IF('calcolo mitigazione del rischio'!N72=tabelle!$N$7,tabelle!$M$7,IF('calcolo mitigazione del rischio'!N72=tabelle!$N$6,tabelle!$M$6,IF('calcolo mitigazione del rischio'!N72=tabelle!$N$5,tabelle!$M$5,IF('calcolo mitigazione del rischio'!N72=tabelle!$N$4,tabelle!$M$4,IF('calcolo mitigazione del rischio'!N72=tabelle!$N$3,tabelle!$M$3,"-")))))</f>
        <v>-</v>
      </c>
      <c r="AK79" s="27"/>
      <c r="AL79" s="27"/>
      <c r="AM79" s="27"/>
      <c r="AN79" s="336" t="str">
        <f>IF(AND('calcolo mitigazione del rischio'!S72&gt;=tabelle!$P$3, 'calcolo mitigazione del rischio'!S72&lt;=tabelle!$Q$3),tabelle!$S$3,IF(AND('calcolo mitigazione del rischio'!S72&gt;tabelle!$P$4, 'calcolo mitigazione del rischio'!S72&lt;=tabelle!$Q$4),tabelle!$S$4,IF(AND('calcolo mitigazione del rischio'!S72&gt;tabelle!$P$5, 'calcolo mitigazione del rischio'!S72&lt;=tabelle!$Q$5),tabelle!$S$5,IF(AND('calcolo mitigazione del rischio'!S72&gt;tabelle!$P$6, 'calcolo mitigazione del rischio'!S72&lt;=tabelle!$Q$6),tabelle!$S$6,IF(AND('calcolo mitigazione del rischio'!S72&gt;tabelle!$P$7, 'calcolo mitigazione del rischio'!S72&lt;=tabelle!$Q$7),tabelle!$S$7,"-")))))</f>
        <v>-</v>
      </c>
      <c r="AO79" s="721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</row>
    <row r="80" spans="1:129" ht="28" customHeight="1" x14ac:dyDescent="0.75">
      <c r="A80" s="743">
        <f>Schema!A77</f>
        <v>0</v>
      </c>
      <c r="B80" s="724">
        <f>Schema!B77</f>
        <v>0</v>
      </c>
      <c r="C80" s="725" t="str">
        <f>Schema!C77</f>
        <v>A.2. Formazione budget progetti</v>
      </c>
      <c r="D80" s="478" t="str">
        <f>Schema!D77</f>
        <v>A.2.1. Richiesta alle singole strutture di inviare previsioni di budget relativo ai progetti</v>
      </c>
      <c r="E80" s="296" t="str">
        <f>Schema!E77</f>
        <v>BBF</v>
      </c>
      <c r="F80" s="90" t="str">
        <f>Schema!F77</f>
        <v>A</v>
      </c>
      <c r="G80" s="90" t="str">
        <f>Schema!G77</f>
        <v>02</v>
      </c>
      <c r="H80" s="297" t="str">
        <f>Schema!H77</f>
        <v>01</v>
      </c>
      <c r="I80" s="254"/>
      <c r="J80" s="155"/>
      <c r="K80" s="249"/>
      <c r="L80" s="240"/>
      <c r="M80" s="218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329"/>
      <c r="AD80" s="207"/>
      <c r="AE80" s="208"/>
      <c r="AF80" s="192"/>
      <c r="AG80" s="27"/>
      <c r="AH80" s="27"/>
      <c r="AI80" s="27"/>
      <c r="AJ80" s="27" t="str">
        <f>IF('calcolo mitigazione del rischio'!N73=tabelle!$N$7,tabelle!$M$7,IF('calcolo mitigazione del rischio'!N73=tabelle!$N$6,tabelle!$M$6,IF('calcolo mitigazione del rischio'!N73=tabelle!$N$5,tabelle!$M$5,IF('calcolo mitigazione del rischio'!N73=tabelle!$N$4,tabelle!$M$4,IF('calcolo mitigazione del rischio'!N73=tabelle!$N$3,tabelle!$M$3,"-")))))</f>
        <v>-</v>
      </c>
      <c r="AK80" s="27"/>
      <c r="AL80" s="27"/>
      <c r="AM80" s="27"/>
      <c r="AN80" s="336" t="str">
        <f>IF(AND('calcolo mitigazione del rischio'!S73&gt;=tabelle!$P$3, 'calcolo mitigazione del rischio'!S73&lt;=tabelle!$Q$3),tabelle!$S$3,IF(AND('calcolo mitigazione del rischio'!S73&gt;tabelle!$P$4, 'calcolo mitigazione del rischio'!S73&lt;=tabelle!$Q$4),tabelle!$S$4,IF(AND('calcolo mitigazione del rischio'!S73&gt;tabelle!$P$5, 'calcolo mitigazione del rischio'!S73&lt;=tabelle!$Q$5),tabelle!$S$5,IF(AND('calcolo mitigazione del rischio'!S73&gt;tabelle!$P$6, 'calcolo mitigazione del rischio'!S73&lt;=tabelle!$Q$6),tabelle!$S$6,IF(AND('calcolo mitigazione del rischio'!S73&gt;tabelle!$P$7, 'calcolo mitigazione del rischio'!S73&lt;=tabelle!$Q$7),tabelle!$S$7,"-")))))</f>
        <v>-</v>
      </c>
      <c r="AO80" s="721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</row>
    <row r="81" spans="1:129" ht="19.5" customHeight="1" x14ac:dyDescent="0.75">
      <c r="A81" s="743">
        <f>Schema!A78</f>
        <v>0</v>
      </c>
      <c r="B81" s="724">
        <f>Schema!B78</f>
        <v>0</v>
      </c>
      <c r="C81" s="725">
        <f>Schema!C78</f>
        <v>0</v>
      </c>
      <c r="D81" s="478" t="str">
        <f>Schema!D78</f>
        <v>A.2.2. Verifica dei dati ricevuti</v>
      </c>
      <c r="E81" s="296" t="str">
        <f>Schema!E78</f>
        <v>BBF</v>
      </c>
      <c r="F81" s="90" t="str">
        <f>Schema!F78</f>
        <v>A</v>
      </c>
      <c r="G81" s="90" t="str">
        <f>Schema!G78</f>
        <v>02</v>
      </c>
      <c r="H81" s="297" t="str">
        <f>Schema!H78</f>
        <v>02</v>
      </c>
      <c r="I81" s="254"/>
      <c r="J81" s="155"/>
      <c r="K81" s="249"/>
      <c r="L81" s="240"/>
      <c r="M81" s="218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329"/>
      <c r="AD81" s="207"/>
      <c r="AE81" s="208"/>
      <c r="AF81" s="192"/>
      <c r="AG81" s="27"/>
      <c r="AH81" s="27"/>
      <c r="AI81" s="27"/>
      <c r="AJ81" s="27" t="str">
        <f>IF('calcolo mitigazione del rischio'!N74=tabelle!$N$7,tabelle!$M$7,IF('calcolo mitigazione del rischio'!N74=tabelle!$N$6,tabelle!$M$6,IF('calcolo mitigazione del rischio'!N74=tabelle!$N$5,tabelle!$M$5,IF('calcolo mitigazione del rischio'!N74=tabelle!$N$4,tabelle!$M$4,IF('calcolo mitigazione del rischio'!N74=tabelle!$N$3,tabelle!$M$3,"-")))))</f>
        <v>-</v>
      </c>
      <c r="AK81" s="27"/>
      <c r="AL81" s="27"/>
      <c r="AM81" s="27"/>
      <c r="AN81" s="336" t="str">
        <f>IF(AND('calcolo mitigazione del rischio'!S74&gt;=tabelle!$P$3, 'calcolo mitigazione del rischio'!S74&lt;=tabelle!$Q$3),tabelle!$S$3,IF(AND('calcolo mitigazione del rischio'!S74&gt;tabelle!$P$4, 'calcolo mitigazione del rischio'!S74&lt;=tabelle!$Q$4),tabelle!$S$4,IF(AND('calcolo mitigazione del rischio'!S74&gt;tabelle!$P$5, 'calcolo mitigazione del rischio'!S74&lt;=tabelle!$Q$5),tabelle!$S$5,IF(AND('calcolo mitigazione del rischio'!S74&gt;tabelle!$P$6, 'calcolo mitigazione del rischio'!S74&lt;=tabelle!$Q$6),tabelle!$S$6,IF(AND('calcolo mitigazione del rischio'!S74&gt;tabelle!$P$7, 'calcolo mitigazione del rischio'!S74&lt;=tabelle!$Q$7),tabelle!$S$7,"-")))))</f>
        <v>-</v>
      </c>
      <c r="AO81" s="721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</row>
    <row r="82" spans="1:129" ht="26" customHeight="1" x14ac:dyDescent="0.75">
      <c r="A82" s="743">
        <f>Schema!A79</f>
        <v>0</v>
      </c>
      <c r="B82" s="724">
        <f>Schema!B79</f>
        <v>0</v>
      </c>
      <c r="C82" s="725">
        <f>Schema!C79</f>
        <v>0</v>
      </c>
      <c r="D82" s="478" t="str">
        <f>Schema!D79</f>
        <v>A.2.3, Stesura schede di budget per le singole strutture al fine di condividerle con il vertice aziendale</v>
      </c>
      <c r="E82" s="296" t="str">
        <f>Schema!E79</f>
        <v>BBF</v>
      </c>
      <c r="F82" s="90" t="str">
        <f>Schema!F79</f>
        <v>A</v>
      </c>
      <c r="G82" s="90" t="str">
        <f>Schema!G79</f>
        <v>02</v>
      </c>
      <c r="H82" s="297" t="str">
        <f>Schema!H79</f>
        <v>03</v>
      </c>
      <c r="I82" s="254"/>
      <c r="J82" s="155"/>
      <c r="K82" s="249"/>
      <c r="L82" s="240"/>
      <c r="M82" s="218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329"/>
      <c r="AD82" s="207"/>
      <c r="AE82" s="208"/>
      <c r="AF82" s="192"/>
      <c r="AG82" s="27"/>
      <c r="AH82" s="27"/>
      <c r="AI82" s="27"/>
      <c r="AJ82" s="27" t="str">
        <f>IF('calcolo mitigazione del rischio'!N75=tabelle!$N$7,tabelle!$M$7,IF('calcolo mitigazione del rischio'!N75=tabelle!$N$6,tabelle!$M$6,IF('calcolo mitigazione del rischio'!N75=tabelle!$N$5,tabelle!$M$5,IF('calcolo mitigazione del rischio'!N75=tabelle!$N$4,tabelle!$M$4,IF('calcolo mitigazione del rischio'!N75=tabelle!$N$3,tabelle!$M$3,"-")))))</f>
        <v>-</v>
      </c>
      <c r="AK82" s="27"/>
      <c r="AL82" s="27"/>
      <c r="AM82" s="27"/>
      <c r="AN82" s="336" t="str">
        <f>IF(AND('calcolo mitigazione del rischio'!S75&gt;=tabelle!$P$3, 'calcolo mitigazione del rischio'!S75&lt;=tabelle!$Q$3),tabelle!$S$3,IF(AND('calcolo mitigazione del rischio'!S75&gt;tabelle!$P$4, 'calcolo mitigazione del rischio'!S75&lt;=tabelle!$Q$4),tabelle!$S$4,IF(AND('calcolo mitigazione del rischio'!S75&gt;tabelle!$P$5, 'calcolo mitigazione del rischio'!S75&lt;=tabelle!$Q$5),tabelle!$S$5,IF(AND('calcolo mitigazione del rischio'!S75&gt;tabelle!$P$6, 'calcolo mitigazione del rischio'!S75&lt;=tabelle!$Q$6),tabelle!$S$6,IF(AND('calcolo mitigazione del rischio'!S75&gt;tabelle!$P$7, 'calcolo mitigazione del rischio'!S75&lt;=tabelle!$Q$7),tabelle!$S$7,"-")))))</f>
        <v>-</v>
      </c>
      <c r="AO82" s="721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4"/>
      <c r="DT82" s="164"/>
      <c r="DU82" s="164"/>
      <c r="DV82" s="164"/>
      <c r="DW82" s="164"/>
      <c r="DX82" s="164"/>
      <c r="DY82" s="164"/>
    </row>
    <row r="83" spans="1:129" ht="22.5" customHeight="1" x14ac:dyDescent="0.75">
      <c r="A83" s="743">
        <f>Schema!A80</f>
        <v>0</v>
      </c>
      <c r="B83" s="724">
        <f>Schema!B80</f>
        <v>0</v>
      </c>
      <c r="C83" s="725">
        <f>Schema!C80</f>
        <v>0</v>
      </c>
      <c r="D83" s="478" t="str">
        <f>Schema!D80</f>
        <v>A.2.4. Stesura budget progetti complessivo</v>
      </c>
      <c r="E83" s="296" t="str">
        <f>Schema!E80</f>
        <v>BBF</v>
      </c>
      <c r="F83" s="90" t="str">
        <f>Schema!F80</f>
        <v>A</v>
      </c>
      <c r="G83" s="90" t="str">
        <f>Schema!G80</f>
        <v>02</v>
      </c>
      <c r="H83" s="297" t="str">
        <f>Schema!H80</f>
        <v>04</v>
      </c>
      <c r="I83" s="254"/>
      <c r="J83" s="155"/>
      <c r="K83" s="249"/>
      <c r="L83" s="240"/>
      <c r="M83" s="218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329"/>
      <c r="AD83" s="207"/>
      <c r="AE83" s="208"/>
      <c r="AF83" s="192"/>
      <c r="AG83" s="27"/>
      <c r="AH83" s="27"/>
      <c r="AI83" s="27"/>
      <c r="AJ83" s="27" t="str">
        <f>IF('calcolo mitigazione del rischio'!N76=tabelle!$N$7,tabelle!$M$7,IF('calcolo mitigazione del rischio'!N76=tabelle!$N$6,tabelle!$M$6,IF('calcolo mitigazione del rischio'!N76=tabelle!$N$5,tabelle!$M$5,IF('calcolo mitigazione del rischio'!N76=tabelle!$N$4,tabelle!$M$4,IF('calcolo mitigazione del rischio'!N76=tabelle!$N$3,tabelle!$M$3,"-")))))</f>
        <v>-</v>
      </c>
      <c r="AK83" s="27"/>
      <c r="AL83" s="27"/>
      <c r="AM83" s="27"/>
      <c r="AN83" s="336" t="str">
        <f>IF(AND('calcolo mitigazione del rischio'!S76&gt;=tabelle!$P$3, 'calcolo mitigazione del rischio'!S76&lt;=tabelle!$Q$3),tabelle!$S$3,IF(AND('calcolo mitigazione del rischio'!S76&gt;tabelle!$P$4, 'calcolo mitigazione del rischio'!S76&lt;=tabelle!$Q$4),tabelle!$S$4,IF(AND('calcolo mitigazione del rischio'!S76&gt;tabelle!$P$5, 'calcolo mitigazione del rischio'!S76&lt;=tabelle!$Q$5),tabelle!$S$5,IF(AND('calcolo mitigazione del rischio'!S76&gt;tabelle!$P$6, 'calcolo mitigazione del rischio'!S76&lt;=tabelle!$Q$6),tabelle!$S$6,IF(AND('calcolo mitigazione del rischio'!S76&gt;tabelle!$P$7, 'calcolo mitigazione del rischio'!S76&lt;=tabelle!$Q$7),tabelle!$S$7,"-")))))</f>
        <v>-</v>
      </c>
      <c r="AO83" s="721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</row>
    <row r="84" spans="1:129" ht="19.5" customHeight="1" x14ac:dyDescent="0.75">
      <c r="A84" s="743">
        <f>Schema!A81</f>
        <v>0</v>
      </c>
      <c r="B84" s="724">
        <f>Schema!B81</f>
        <v>0</v>
      </c>
      <c r="C84" s="725">
        <f>Schema!C81</f>
        <v>0</v>
      </c>
      <c r="D84" s="478" t="str">
        <f>Schema!D81</f>
        <v>A.2.5. Approvazione CdA del budget relativo ai progetti</v>
      </c>
      <c r="E84" s="296" t="str">
        <f>Schema!E81</f>
        <v>BBF</v>
      </c>
      <c r="F84" s="90" t="str">
        <f>Schema!F81</f>
        <v>A</v>
      </c>
      <c r="G84" s="90" t="str">
        <f>Schema!G81</f>
        <v>02</v>
      </c>
      <c r="H84" s="297" t="str">
        <f>Schema!H81</f>
        <v>05</v>
      </c>
      <c r="I84" s="254"/>
      <c r="J84" s="155"/>
      <c r="K84" s="249"/>
      <c r="L84" s="240"/>
      <c r="M84" s="218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329"/>
      <c r="AD84" s="207"/>
      <c r="AE84" s="208"/>
      <c r="AF84" s="192"/>
      <c r="AG84" s="27"/>
      <c r="AH84" s="27"/>
      <c r="AI84" s="27"/>
      <c r="AJ84" s="27" t="str">
        <f>IF('calcolo mitigazione del rischio'!N77=tabelle!$N$7,tabelle!$M$7,IF('calcolo mitigazione del rischio'!N77=tabelle!$N$6,tabelle!$M$6,IF('calcolo mitigazione del rischio'!N77=tabelle!$N$5,tabelle!$M$5,IF('calcolo mitigazione del rischio'!N77=tabelle!$N$4,tabelle!$M$4,IF('calcolo mitigazione del rischio'!N77=tabelle!$N$3,tabelle!$M$3,"-")))))</f>
        <v>-</v>
      </c>
      <c r="AK84" s="27"/>
      <c r="AL84" s="27"/>
      <c r="AM84" s="27"/>
      <c r="AN84" s="336" t="str">
        <f>IF(AND('calcolo mitigazione del rischio'!S77&gt;=tabelle!$P$3, 'calcolo mitigazione del rischio'!S77&lt;=tabelle!$Q$3),tabelle!$S$3,IF(AND('calcolo mitigazione del rischio'!S77&gt;tabelle!$P$4, 'calcolo mitigazione del rischio'!S77&lt;=tabelle!$Q$4),tabelle!$S$4,IF(AND('calcolo mitigazione del rischio'!S77&gt;tabelle!$P$5, 'calcolo mitigazione del rischio'!S77&lt;=tabelle!$Q$5),tabelle!$S$5,IF(AND('calcolo mitigazione del rischio'!S77&gt;tabelle!$P$6, 'calcolo mitigazione del rischio'!S77&lt;=tabelle!$Q$6),tabelle!$S$6,IF(AND('calcolo mitigazione del rischio'!S77&gt;tabelle!$P$7, 'calcolo mitigazione del rischio'!S77&lt;=tabelle!$Q$7),tabelle!$S$7,"-")))))</f>
        <v>-</v>
      </c>
      <c r="AO84" s="721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164"/>
      <c r="DF84" s="164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4"/>
      <c r="DV84" s="164"/>
      <c r="DW84" s="164"/>
      <c r="DX84" s="164"/>
      <c r="DY84" s="164"/>
    </row>
    <row r="85" spans="1:129" ht="33.5" customHeight="1" x14ac:dyDescent="0.75">
      <c r="A85" s="743">
        <f>Schema!A82</f>
        <v>0</v>
      </c>
      <c r="B85" s="724">
        <f>Schema!B82</f>
        <v>0</v>
      </c>
      <c r="C85" s="725" t="str">
        <f>Schema!C82</f>
        <v>A.5. Revisioni periodiche budget funzionamento/progetti</v>
      </c>
      <c r="D85" s="478" t="str">
        <f>Schema!D82</f>
        <v>A.5.1. Rilevamento diretto e attraverso comunicazioni da parte delle strutture di eventuali scostamenti</v>
      </c>
      <c r="E85" s="296" t="str">
        <f>Schema!E82</f>
        <v>BBF</v>
      </c>
      <c r="F85" s="90" t="str">
        <f>Schema!F82</f>
        <v>A</v>
      </c>
      <c r="G85" s="90" t="str">
        <f>Schema!G82</f>
        <v>05</v>
      </c>
      <c r="H85" s="297" t="str">
        <f>Schema!H82</f>
        <v>01</v>
      </c>
      <c r="I85" s="254"/>
      <c r="J85" s="155"/>
      <c r="K85" s="249"/>
      <c r="L85" s="240"/>
      <c r="M85" s="218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329"/>
      <c r="AD85" s="207"/>
      <c r="AE85" s="208"/>
      <c r="AF85" s="192"/>
      <c r="AG85" s="27"/>
      <c r="AH85" s="27"/>
      <c r="AI85" s="27"/>
      <c r="AJ85" s="27" t="str">
        <f>IF('calcolo mitigazione del rischio'!N78=tabelle!$N$7,tabelle!$M$7,IF('calcolo mitigazione del rischio'!N78=tabelle!$N$6,tabelle!$M$6,IF('calcolo mitigazione del rischio'!N78=tabelle!$N$5,tabelle!$M$5,IF('calcolo mitigazione del rischio'!N78=tabelle!$N$4,tabelle!$M$4,IF('calcolo mitigazione del rischio'!N78=tabelle!$N$3,tabelle!$M$3,"-")))))</f>
        <v>-</v>
      </c>
      <c r="AK85" s="27"/>
      <c r="AL85" s="27"/>
      <c r="AM85" s="27"/>
      <c r="AN85" s="336" t="str">
        <f>IF(AND('calcolo mitigazione del rischio'!S78&gt;=tabelle!$P$3, 'calcolo mitigazione del rischio'!S78&lt;=tabelle!$Q$3),tabelle!$S$3,IF(AND('calcolo mitigazione del rischio'!S78&gt;tabelle!$P$4, 'calcolo mitigazione del rischio'!S78&lt;=tabelle!$Q$4),tabelle!$S$4,IF(AND('calcolo mitigazione del rischio'!S78&gt;tabelle!$P$5, 'calcolo mitigazione del rischio'!S78&lt;=tabelle!$Q$5),tabelle!$S$5,IF(AND('calcolo mitigazione del rischio'!S78&gt;tabelle!$P$6, 'calcolo mitigazione del rischio'!S78&lt;=tabelle!$Q$6),tabelle!$S$6,IF(AND('calcolo mitigazione del rischio'!S78&gt;tabelle!$P$7, 'calcolo mitigazione del rischio'!S78&lt;=tabelle!$Q$7),tabelle!$S$7,"-")))))</f>
        <v>-</v>
      </c>
      <c r="AO85" s="721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</row>
    <row r="86" spans="1:129" ht="23.5" customHeight="1" x14ac:dyDescent="0.75">
      <c r="A86" s="743">
        <f>Schema!A83</f>
        <v>0</v>
      </c>
      <c r="B86" s="724">
        <f>Schema!B83</f>
        <v>0</v>
      </c>
      <c r="C86" s="725">
        <f>Schema!C83</f>
        <v>0</v>
      </c>
      <c r="D86" s="478" t="str">
        <f>Schema!D83</f>
        <v>A.5.2. Approvazione CdA delle variazioni</v>
      </c>
      <c r="E86" s="296" t="str">
        <f>Schema!E83</f>
        <v>BBF</v>
      </c>
      <c r="F86" s="90" t="str">
        <f>Schema!F83</f>
        <v>A</v>
      </c>
      <c r="G86" s="90" t="str">
        <f>Schema!G83</f>
        <v>05</v>
      </c>
      <c r="H86" s="297" t="str">
        <f>Schema!H83</f>
        <v>02</v>
      </c>
      <c r="I86" s="254"/>
      <c r="J86" s="155"/>
      <c r="K86" s="249"/>
      <c r="L86" s="240"/>
      <c r="M86" s="218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329"/>
      <c r="AD86" s="207"/>
      <c r="AE86" s="208"/>
      <c r="AF86" s="192"/>
      <c r="AG86" s="27"/>
      <c r="AH86" s="27"/>
      <c r="AI86" s="27"/>
      <c r="AJ86" s="27" t="str">
        <f>IF('calcolo mitigazione del rischio'!N79=tabelle!$N$7,tabelle!$M$7,IF('calcolo mitigazione del rischio'!N79=tabelle!$N$6,tabelle!$M$6,IF('calcolo mitigazione del rischio'!N79=tabelle!$N$5,tabelle!$M$5,IF('calcolo mitigazione del rischio'!N79=tabelle!$N$4,tabelle!$M$4,IF('calcolo mitigazione del rischio'!N79=tabelle!$N$3,tabelle!$M$3,"-")))))</f>
        <v>-</v>
      </c>
      <c r="AK86" s="27"/>
      <c r="AL86" s="27"/>
      <c r="AM86" s="27"/>
      <c r="AN86" s="336" t="str">
        <f>IF(AND('calcolo mitigazione del rischio'!S79&gt;=tabelle!$P$3, 'calcolo mitigazione del rischio'!S79&lt;=tabelle!$Q$3),tabelle!$S$3,IF(AND('calcolo mitigazione del rischio'!S79&gt;tabelle!$P$4, 'calcolo mitigazione del rischio'!S79&lt;=tabelle!$Q$4),tabelle!$S$4,IF(AND('calcolo mitigazione del rischio'!S79&gt;tabelle!$P$5, 'calcolo mitigazione del rischio'!S79&lt;=tabelle!$Q$5),tabelle!$S$5,IF(AND('calcolo mitigazione del rischio'!S79&gt;tabelle!$P$6, 'calcolo mitigazione del rischio'!S79&lt;=tabelle!$Q$6),tabelle!$S$6,IF(AND('calcolo mitigazione del rischio'!S79&gt;tabelle!$P$7, 'calcolo mitigazione del rischio'!S79&lt;=tabelle!$Q$7),tabelle!$S$7,"-")))))</f>
        <v>-</v>
      </c>
      <c r="AO86" s="721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  <c r="DF86" s="164"/>
      <c r="DG86" s="164"/>
      <c r="DH86" s="164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4"/>
      <c r="DV86" s="164"/>
      <c r="DW86" s="164"/>
      <c r="DX86" s="164"/>
      <c r="DY86" s="164"/>
    </row>
    <row r="87" spans="1:129" ht="20" customHeight="1" x14ac:dyDescent="0.75">
      <c r="A87" s="743">
        <f>Schema!A84</f>
        <v>0</v>
      </c>
      <c r="B87" s="724" t="str">
        <f>Schema!B84</f>
        <v>B. Monitoraggio</v>
      </c>
      <c r="C87" s="725" t="str">
        <f>Schema!C84</f>
        <v>B.1. Monitoraggio quadrimestrale scostamenti budget/consuntivo</v>
      </c>
      <c r="D87" s="478" t="str">
        <f>Schema!D84</f>
        <v xml:space="preserve">B.1.1. Verifica quadrimestrale degli scostamenti </v>
      </c>
      <c r="E87" s="296" t="str">
        <f>Schema!E84</f>
        <v>BBF</v>
      </c>
      <c r="F87" s="90" t="str">
        <f>Schema!F84</f>
        <v>B</v>
      </c>
      <c r="G87" s="90" t="str">
        <f>Schema!G84</f>
        <v>01</v>
      </c>
      <c r="H87" s="297" t="str">
        <f>Schema!H84</f>
        <v>01</v>
      </c>
      <c r="I87" s="254"/>
      <c r="J87" s="155"/>
      <c r="K87" s="249"/>
      <c r="L87" s="240"/>
      <c r="M87" s="218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329"/>
      <c r="AD87" s="207"/>
      <c r="AE87" s="208"/>
      <c r="AF87" s="192"/>
      <c r="AG87" s="27"/>
      <c r="AH87" s="27"/>
      <c r="AI87" s="27"/>
      <c r="AJ87" s="27" t="str">
        <f>IF('calcolo mitigazione del rischio'!N80=tabelle!$N$7,tabelle!$M$7,IF('calcolo mitigazione del rischio'!N80=tabelle!$N$6,tabelle!$M$6,IF('calcolo mitigazione del rischio'!N80=tabelle!$N$5,tabelle!$M$5,IF('calcolo mitigazione del rischio'!N80=tabelle!$N$4,tabelle!$M$4,IF('calcolo mitigazione del rischio'!N80=tabelle!$N$3,tabelle!$M$3,"-")))))</f>
        <v>-</v>
      </c>
      <c r="AK87" s="27"/>
      <c r="AL87" s="27"/>
      <c r="AM87" s="27"/>
      <c r="AN87" s="336" t="str">
        <f>IF(AND('calcolo mitigazione del rischio'!S80&gt;=tabelle!$P$3, 'calcolo mitigazione del rischio'!S80&lt;=tabelle!$Q$3),tabelle!$S$3,IF(AND('calcolo mitigazione del rischio'!S80&gt;tabelle!$P$4, 'calcolo mitigazione del rischio'!S80&lt;=tabelle!$Q$4),tabelle!$S$4,IF(AND('calcolo mitigazione del rischio'!S80&gt;tabelle!$P$5, 'calcolo mitigazione del rischio'!S80&lt;=tabelle!$Q$5),tabelle!$S$5,IF(AND('calcolo mitigazione del rischio'!S80&gt;tabelle!$P$6, 'calcolo mitigazione del rischio'!S80&lt;=tabelle!$Q$6),tabelle!$S$6,IF(AND('calcolo mitigazione del rischio'!S80&gt;tabelle!$P$7, 'calcolo mitigazione del rischio'!S80&lt;=tabelle!$Q$7),tabelle!$S$7,"-")))))</f>
        <v>-</v>
      </c>
      <c r="AO87" s="721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</row>
    <row r="88" spans="1:129" ht="16.5" customHeight="1" x14ac:dyDescent="0.75">
      <c r="A88" s="743">
        <f>Schema!A85</f>
        <v>0</v>
      </c>
      <c r="B88" s="724">
        <f>Schema!B85</f>
        <v>0</v>
      </c>
      <c r="C88" s="725">
        <f>Schema!C85</f>
        <v>0</v>
      </c>
      <c r="D88" s="478" t="str">
        <f>Schema!D85</f>
        <v>B.1.2. Trasmissione informativa al vertice aziendale</v>
      </c>
      <c r="E88" s="296" t="str">
        <f>Schema!E85</f>
        <v>BBF</v>
      </c>
      <c r="F88" s="90" t="str">
        <f>Schema!F85</f>
        <v>B</v>
      </c>
      <c r="G88" s="90" t="str">
        <f>Schema!G85</f>
        <v>01</v>
      </c>
      <c r="H88" s="297" t="str">
        <f>Schema!H85</f>
        <v>02</v>
      </c>
      <c r="I88" s="254"/>
      <c r="J88" s="155"/>
      <c r="K88" s="249"/>
      <c r="L88" s="240"/>
      <c r="M88" s="218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329"/>
      <c r="AD88" s="207"/>
      <c r="AE88" s="208"/>
      <c r="AF88" s="192"/>
      <c r="AG88" s="27"/>
      <c r="AH88" s="27"/>
      <c r="AI88" s="27"/>
      <c r="AJ88" s="27" t="str">
        <f>IF('calcolo mitigazione del rischio'!N81=tabelle!$N$7,tabelle!$M$7,IF('calcolo mitigazione del rischio'!N81=tabelle!$N$6,tabelle!$M$6,IF('calcolo mitigazione del rischio'!N81=tabelle!$N$5,tabelle!$M$5,IF('calcolo mitigazione del rischio'!N81=tabelle!$N$4,tabelle!$M$4,IF('calcolo mitigazione del rischio'!N81=tabelle!$N$3,tabelle!$M$3,"-")))))</f>
        <v>-</v>
      </c>
      <c r="AK88" s="27"/>
      <c r="AL88" s="27"/>
      <c r="AM88" s="27"/>
      <c r="AN88" s="336" t="str">
        <f>IF(AND('calcolo mitigazione del rischio'!S81&gt;=tabelle!$P$3, 'calcolo mitigazione del rischio'!S81&lt;=tabelle!$Q$3),tabelle!$S$3,IF(AND('calcolo mitigazione del rischio'!S81&gt;tabelle!$P$4, 'calcolo mitigazione del rischio'!S81&lt;=tabelle!$Q$4),tabelle!$S$4,IF(AND('calcolo mitigazione del rischio'!S81&gt;tabelle!$P$5, 'calcolo mitigazione del rischio'!S81&lt;=tabelle!$Q$5),tabelle!$S$5,IF(AND('calcolo mitigazione del rischio'!S81&gt;tabelle!$P$6, 'calcolo mitigazione del rischio'!S81&lt;=tabelle!$Q$6),tabelle!$S$6,IF(AND('calcolo mitigazione del rischio'!S81&gt;tabelle!$P$7, 'calcolo mitigazione del rischio'!S81&lt;=tabelle!$Q$7),tabelle!$S$7,"-")))))</f>
        <v>-</v>
      </c>
      <c r="AO88" s="721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64"/>
      <c r="DP88" s="164"/>
      <c r="DQ88" s="164"/>
      <c r="DR88" s="164"/>
      <c r="DS88" s="164"/>
      <c r="DT88" s="164"/>
      <c r="DU88" s="164"/>
      <c r="DV88" s="164"/>
      <c r="DW88" s="164"/>
      <c r="DX88" s="164"/>
      <c r="DY88" s="164"/>
    </row>
    <row r="89" spans="1:129" ht="29" customHeight="1" x14ac:dyDescent="0.75">
      <c r="A89" s="743">
        <f>Schema!A86</f>
        <v>0</v>
      </c>
      <c r="B89" s="724" t="str">
        <f>Schema!B86</f>
        <v>C. Ciclo passivo</v>
      </c>
      <c r="C89" s="725" t="str">
        <f>Schema!C86</f>
        <v>C.1. Attività di gestione delle fatture passive</v>
      </c>
      <c r="D89" s="478" t="str">
        <f>Schema!D86</f>
        <v>C.1.1. Verifica presenza nel sistema contabile dell'ordine/contratto di riferimento</v>
      </c>
      <c r="E89" s="296" t="str">
        <f>Schema!E86</f>
        <v>BBF</v>
      </c>
      <c r="F89" s="90" t="str">
        <f>Schema!F86</f>
        <v>C</v>
      </c>
      <c r="G89" s="90" t="str">
        <f>Schema!G86</f>
        <v>01</v>
      </c>
      <c r="H89" s="297" t="str">
        <f>Schema!H86</f>
        <v>01</v>
      </c>
      <c r="I89" s="254"/>
      <c r="J89" s="155"/>
      <c r="K89" s="249"/>
      <c r="L89" s="240"/>
      <c r="M89" s="218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329"/>
      <c r="AD89" s="207"/>
      <c r="AE89" s="208"/>
      <c r="AF89" s="192"/>
      <c r="AG89" s="27"/>
      <c r="AH89" s="27"/>
      <c r="AI89" s="27"/>
      <c r="AJ89" s="27" t="str">
        <f>IF('calcolo mitigazione del rischio'!N82=tabelle!$N$7,tabelle!$M$7,IF('calcolo mitigazione del rischio'!N82=tabelle!$N$6,tabelle!$M$6,IF('calcolo mitigazione del rischio'!N82=tabelle!$N$5,tabelle!$M$5,IF('calcolo mitigazione del rischio'!N82=tabelle!$N$4,tabelle!$M$4,IF('calcolo mitigazione del rischio'!N82=tabelle!$N$3,tabelle!$M$3,"-")))))</f>
        <v>-</v>
      </c>
      <c r="AK89" s="27"/>
      <c r="AL89" s="27"/>
      <c r="AM89" s="27"/>
      <c r="AN89" s="336" t="str">
        <f>IF(AND('calcolo mitigazione del rischio'!S82&gt;=tabelle!$P$3, 'calcolo mitigazione del rischio'!S82&lt;=tabelle!$Q$3),tabelle!$S$3,IF(AND('calcolo mitigazione del rischio'!S82&gt;tabelle!$P$4, 'calcolo mitigazione del rischio'!S82&lt;=tabelle!$Q$4),tabelle!$S$4,IF(AND('calcolo mitigazione del rischio'!S82&gt;tabelle!$P$5, 'calcolo mitigazione del rischio'!S82&lt;=tabelle!$Q$5),tabelle!$S$5,IF(AND('calcolo mitigazione del rischio'!S82&gt;tabelle!$P$6, 'calcolo mitigazione del rischio'!S82&lt;=tabelle!$Q$6),tabelle!$S$6,IF(AND('calcolo mitigazione del rischio'!S82&gt;tabelle!$P$7, 'calcolo mitigazione del rischio'!S82&lt;=tabelle!$Q$7),tabelle!$S$7,"-")))))</f>
        <v>-</v>
      </c>
      <c r="AO89" s="721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</row>
    <row r="90" spans="1:129" ht="23" customHeight="1" x14ac:dyDescent="0.75">
      <c r="A90" s="743">
        <f>Schema!A87</f>
        <v>0</v>
      </c>
      <c r="B90" s="724">
        <f>Schema!B87</f>
        <v>0</v>
      </c>
      <c r="C90" s="725">
        <f>Schema!C87</f>
        <v>0</v>
      </c>
      <c r="D90" s="478" t="str">
        <f>Schema!D87</f>
        <v>C.1.2. Verifica conformità della fattura alle normative vigenti</v>
      </c>
      <c r="E90" s="296" t="str">
        <f>Schema!E87</f>
        <v>BBF</v>
      </c>
      <c r="F90" s="90" t="str">
        <f>Schema!F87</f>
        <v>C</v>
      </c>
      <c r="G90" s="90" t="str">
        <f>Schema!G87</f>
        <v>01</v>
      </c>
      <c r="H90" s="297" t="str">
        <f>Schema!H87</f>
        <v>02</v>
      </c>
      <c r="I90" s="254"/>
      <c r="J90" s="155"/>
      <c r="K90" s="249"/>
      <c r="L90" s="240"/>
      <c r="M90" s="218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329"/>
      <c r="AD90" s="207"/>
      <c r="AE90" s="208"/>
      <c r="AF90" s="192"/>
      <c r="AG90" s="27"/>
      <c r="AH90" s="27"/>
      <c r="AI90" s="27"/>
      <c r="AJ90" s="27" t="str">
        <f>IF('calcolo mitigazione del rischio'!N83=tabelle!$N$7,tabelle!$M$7,IF('calcolo mitigazione del rischio'!N83=tabelle!$N$6,tabelle!$M$6,IF('calcolo mitigazione del rischio'!N83=tabelle!$N$5,tabelle!$M$5,IF('calcolo mitigazione del rischio'!N83=tabelle!$N$4,tabelle!$M$4,IF('calcolo mitigazione del rischio'!N83=tabelle!$N$3,tabelle!$M$3,"-")))))</f>
        <v>-</v>
      </c>
      <c r="AK90" s="27"/>
      <c r="AL90" s="27"/>
      <c r="AM90" s="27"/>
      <c r="AN90" s="336" t="str">
        <f>IF(AND('calcolo mitigazione del rischio'!S83&gt;=tabelle!$P$3, 'calcolo mitigazione del rischio'!S83&lt;=tabelle!$Q$3),tabelle!$S$3,IF(AND('calcolo mitigazione del rischio'!S83&gt;tabelle!$P$4, 'calcolo mitigazione del rischio'!S83&lt;=tabelle!$Q$4),tabelle!$S$4,IF(AND('calcolo mitigazione del rischio'!S83&gt;tabelle!$P$5, 'calcolo mitigazione del rischio'!S83&lt;=tabelle!$Q$5),tabelle!$S$5,IF(AND('calcolo mitigazione del rischio'!S83&gt;tabelle!$P$6, 'calcolo mitigazione del rischio'!S83&lt;=tabelle!$Q$6),tabelle!$S$6,IF(AND('calcolo mitigazione del rischio'!S83&gt;tabelle!$P$7, 'calcolo mitigazione del rischio'!S83&lt;=tabelle!$Q$7),tabelle!$S$7,"-")))))</f>
        <v>-</v>
      </c>
      <c r="AO90" s="721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</row>
    <row r="91" spans="1:129" ht="21" customHeight="1" x14ac:dyDescent="0.75">
      <c r="A91" s="743">
        <f>Schema!A88</f>
        <v>0</v>
      </c>
      <c r="B91" s="724">
        <f>Schema!B88</f>
        <v>0</v>
      </c>
      <c r="C91" s="725">
        <f>Schema!C88</f>
        <v>0</v>
      </c>
      <c r="D91" s="478" t="str">
        <f>Schema!D88</f>
        <v>C.1.3. Registrazione nel sistema di contabilità</v>
      </c>
      <c r="E91" s="296" t="str">
        <f>Schema!E88</f>
        <v>BBF</v>
      </c>
      <c r="F91" s="90" t="str">
        <f>Schema!F88</f>
        <v>C</v>
      </c>
      <c r="G91" s="90" t="str">
        <f>Schema!G88</f>
        <v>01</v>
      </c>
      <c r="H91" s="297" t="str">
        <f>Schema!H88</f>
        <v>04</v>
      </c>
      <c r="I91" s="254"/>
      <c r="J91" s="155"/>
      <c r="K91" s="249"/>
      <c r="L91" s="240"/>
      <c r="M91" s="218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329"/>
      <c r="AD91" s="207"/>
      <c r="AE91" s="208"/>
      <c r="AF91" s="192"/>
      <c r="AG91" s="27"/>
      <c r="AH91" s="27"/>
      <c r="AI91" s="27"/>
      <c r="AJ91" s="27" t="str">
        <f>IF('calcolo mitigazione del rischio'!N84=tabelle!$N$7,tabelle!$M$7,IF('calcolo mitigazione del rischio'!N84=tabelle!$N$6,tabelle!$M$6,IF('calcolo mitigazione del rischio'!N84=tabelle!$N$5,tabelle!$M$5,IF('calcolo mitigazione del rischio'!N84=tabelle!$N$4,tabelle!$M$4,IF('calcolo mitigazione del rischio'!N84=tabelle!$N$3,tabelle!$M$3,"-")))))</f>
        <v>-</v>
      </c>
      <c r="AK91" s="27"/>
      <c r="AL91" s="27"/>
      <c r="AM91" s="27"/>
      <c r="AN91" s="336" t="str">
        <f>IF(AND('calcolo mitigazione del rischio'!S84&gt;=tabelle!$P$3, 'calcolo mitigazione del rischio'!S84&lt;=tabelle!$Q$3),tabelle!$S$3,IF(AND('calcolo mitigazione del rischio'!S84&gt;tabelle!$P$4, 'calcolo mitigazione del rischio'!S84&lt;=tabelle!$Q$4),tabelle!$S$4,IF(AND('calcolo mitigazione del rischio'!S84&gt;tabelle!$P$5, 'calcolo mitigazione del rischio'!S84&lt;=tabelle!$Q$5),tabelle!$S$5,IF(AND('calcolo mitigazione del rischio'!S84&gt;tabelle!$P$6, 'calcolo mitigazione del rischio'!S84&lt;=tabelle!$Q$6),tabelle!$S$6,IF(AND('calcolo mitigazione del rischio'!S84&gt;tabelle!$P$7, 'calcolo mitigazione del rischio'!S84&lt;=tabelle!$Q$7),tabelle!$S$7,"-")))))</f>
        <v>-</v>
      </c>
      <c r="AO91" s="721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</row>
    <row r="92" spans="1:129" ht="20.5" x14ac:dyDescent="0.75">
      <c r="A92" s="743">
        <f>Schema!A89</f>
        <v>0</v>
      </c>
      <c r="B92" s="724" t="str">
        <f>Schema!B89</f>
        <v xml:space="preserve">D. Tesoreria </v>
      </c>
      <c r="C92" s="725" t="str">
        <f>Schema!C89</f>
        <v>D.1. Gestione pagamenti e rapporti con le banche</v>
      </c>
      <c r="D92" s="478" t="str">
        <f>Schema!D89</f>
        <v>D.1.1. Pagamento fatture</v>
      </c>
      <c r="E92" s="296" t="str">
        <f>Schema!E89</f>
        <v>BBF</v>
      </c>
      <c r="F92" s="90" t="str">
        <f>Schema!F89</f>
        <v>D</v>
      </c>
      <c r="G92" s="90" t="str">
        <f>Schema!G89</f>
        <v>01</v>
      </c>
      <c r="H92" s="297" t="str">
        <f>Schema!H89</f>
        <v>01</v>
      </c>
      <c r="I92" s="254"/>
      <c r="J92" s="155"/>
      <c r="K92" s="249"/>
      <c r="L92" s="240"/>
      <c r="M92" s="218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329"/>
      <c r="AD92" s="207"/>
      <c r="AE92" s="208"/>
      <c r="AF92" s="192"/>
      <c r="AG92" s="27"/>
      <c r="AH92" s="27"/>
      <c r="AI92" s="27"/>
      <c r="AJ92" s="27" t="str">
        <f>IF('calcolo mitigazione del rischio'!N85=tabelle!$N$7,tabelle!$M$7,IF('calcolo mitigazione del rischio'!N85=tabelle!$N$6,tabelle!$M$6,IF('calcolo mitigazione del rischio'!N85=tabelle!$N$5,tabelle!$M$5,IF('calcolo mitigazione del rischio'!N85=tabelle!$N$4,tabelle!$M$4,IF('calcolo mitigazione del rischio'!N85=tabelle!$N$3,tabelle!$M$3,"-")))))</f>
        <v>-</v>
      </c>
      <c r="AK92" s="27"/>
      <c r="AL92" s="27"/>
      <c r="AM92" s="27"/>
      <c r="AN92" s="336" t="str">
        <f>IF(AND('calcolo mitigazione del rischio'!S85&gt;=tabelle!$P$3, 'calcolo mitigazione del rischio'!S85&lt;=tabelle!$Q$3),tabelle!$S$3,IF(AND('calcolo mitigazione del rischio'!S85&gt;tabelle!$P$4, 'calcolo mitigazione del rischio'!S85&lt;=tabelle!$Q$4),tabelle!$S$4,IF(AND('calcolo mitigazione del rischio'!S85&gt;tabelle!$P$5, 'calcolo mitigazione del rischio'!S85&lt;=tabelle!$Q$5),tabelle!$S$5,IF(AND('calcolo mitigazione del rischio'!S85&gt;tabelle!$P$6, 'calcolo mitigazione del rischio'!S85&lt;=tabelle!$Q$6),tabelle!$S$6,IF(AND('calcolo mitigazione del rischio'!S85&gt;tabelle!$P$7, 'calcolo mitigazione del rischio'!S85&lt;=tabelle!$Q$7),tabelle!$S$7,"-")))))</f>
        <v>-</v>
      </c>
      <c r="AO92" s="721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</row>
    <row r="93" spans="1:129" ht="20.5" x14ac:dyDescent="0.75">
      <c r="A93" s="743">
        <f>Schema!A90</f>
        <v>0</v>
      </c>
      <c r="B93" s="724">
        <f>Schema!B90</f>
        <v>0</v>
      </c>
      <c r="C93" s="725">
        <f>Schema!C90</f>
        <v>0</v>
      </c>
      <c r="D93" s="478" t="str">
        <f>Schema!D90</f>
        <v>D.1.2. Pagamento stipendi</v>
      </c>
      <c r="E93" s="296" t="str">
        <f>Schema!E90</f>
        <v>BBF</v>
      </c>
      <c r="F93" s="90" t="str">
        <f>Schema!F90</f>
        <v>D</v>
      </c>
      <c r="G93" s="90" t="str">
        <f>Schema!G90</f>
        <v>01</v>
      </c>
      <c r="H93" s="297" t="str">
        <f>Schema!H90</f>
        <v>02</v>
      </c>
      <c r="I93" s="254"/>
      <c r="J93" s="155"/>
      <c r="K93" s="249"/>
      <c r="L93" s="240"/>
      <c r="M93" s="218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329"/>
      <c r="AD93" s="207"/>
      <c r="AE93" s="208"/>
      <c r="AF93" s="192"/>
      <c r="AG93" s="27"/>
      <c r="AH93" s="27"/>
      <c r="AI93" s="27"/>
      <c r="AJ93" s="27" t="str">
        <f>IF('calcolo mitigazione del rischio'!N86=tabelle!$N$7,tabelle!$M$7,IF('calcolo mitigazione del rischio'!N86=tabelle!$N$6,tabelle!$M$6,IF('calcolo mitigazione del rischio'!N86=tabelle!$N$5,tabelle!$M$5,IF('calcolo mitigazione del rischio'!N86=tabelle!$N$4,tabelle!$M$4,IF('calcolo mitigazione del rischio'!N86=tabelle!$N$3,tabelle!$M$3,"-")))))</f>
        <v>-</v>
      </c>
      <c r="AK93" s="27"/>
      <c r="AL93" s="27"/>
      <c r="AM93" s="27"/>
      <c r="AN93" s="336" t="str">
        <f>IF(AND('calcolo mitigazione del rischio'!S86&gt;=tabelle!$P$3, 'calcolo mitigazione del rischio'!S86&lt;=tabelle!$Q$3),tabelle!$S$3,IF(AND('calcolo mitigazione del rischio'!S86&gt;tabelle!$P$4, 'calcolo mitigazione del rischio'!S86&lt;=tabelle!$Q$4),tabelle!$S$4,IF(AND('calcolo mitigazione del rischio'!S86&gt;tabelle!$P$5, 'calcolo mitigazione del rischio'!S86&lt;=tabelle!$Q$5),tabelle!$S$5,IF(AND('calcolo mitigazione del rischio'!S86&gt;tabelle!$P$6, 'calcolo mitigazione del rischio'!S86&lt;=tabelle!$Q$6),tabelle!$S$6,IF(AND('calcolo mitigazione del rischio'!S86&gt;tabelle!$P$7, 'calcolo mitigazione del rischio'!S86&lt;=tabelle!$Q$7),tabelle!$S$7,"-")))))</f>
        <v>-</v>
      </c>
      <c r="AO93" s="721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164"/>
      <c r="DQ93" s="164"/>
      <c r="DR93" s="164"/>
      <c r="DS93" s="164"/>
      <c r="DT93" s="164"/>
      <c r="DU93" s="164"/>
      <c r="DV93" s="164"/>
      <c r="DW93" s="164"/>
      <c r="DX93" s="164"/>
      <c r="DY93" s="164"/>
    </row>
    <row r="94" spans="1:129" ht="20.5" x14ac:dyDescent="0.75">
      <c r="A94" s="743">
        <f>Schema!A91</f>
        <v>0</v>
      </c>
      <c r="B94" s="724">
        <f>Schema!B91</f>
        <v>0</v>
      </c>
      <c r="C94" s="725">
        <f>Schema!C91</f>
        <v>0</v>
      </c>
      <c r="D94" s="478" t="str">
        <f>Schema!D91</f>
        <v>D.1.3. Pagamento oneri fiscali e previdenziali</v>
      </c>
      <c r="E94" s="296" t="str">
        <f>Schema!E91</f>
        <v>BBF</v>
      </c>
      <c r="F94" s="90" t="str">
        <f>Schema!F91</f>
        <v>D</v>
      </c>
      <c r="G94" s="90" t="str">
        <f>Schema!G91</f>
        <v>01</v>
      </c>
      <c r="H94" s="297" t="str">
        <f>Schema!H91</f>
        <v>03</v>
      </c>
      <c r="I94" s="254"/>
      <c r="J94" s="155"/>
      <c r="K94" s="249"/>
      <c r="L94" s="240"/>
      <c r="M94" s="218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329"/>
      <c r="AD94" s="207"/>
      <c r="AE94" s="208"/>
      <c r="AF94" s="192"/>
      <c r="AG94" s="27"/>
      <c r="AH94" s="27"/>
      <c r="AI94" s="27"/>
      <c r="AJ94" s="27" t="str">
        <f>IF('calcolo mitigazione del rischio'!N87=tabelle!$N$7,tabelle!$M$7,IF('calcolo mitigazione del rischio'!N87=tabelle!$N$6,tabelle!$M$6,IF('calcolo mitigazione del rischio'!N87=tabelle!$N$5,tabelle!$M$5,IF('calcolo mitigazione del rischio'!N87=tabelle!$N$4,tabelle!$M$4,IF('calcolo mitigazione del rischio'!N87=tabelle!$N$3,tabelle!$M$3,"-")))))</f>
        <v>-</v>
      </c>
      <c r="AK94" s="27"/>
      <c r="AL94" s="27"/>
      <c r="AM94" s="27"/>
      <c r="AN94" s="336" t="str">
        <f>IF(AND('calcolo mitigazione del rischio'!S87&gt;=tabelle!$P$3, 'calcolo mitigazione del rischio'!S87&lt;=tabelle!$Q$3),tabelle!$S$3,IF(AND('calcolo mitigazione del rischio'!S87&gt;tabelle!$P$4, 'calcolo mitigazione del rischio'!S87&lt;=tabelle!$Q$4),tabelle!$S$4,IF(AND('calcolo mitigazione del rischio'!S87&gt;tabelle!$P$5, 'calcolo mitigazione del rischio'!S87&lt;=tabelle!$Q$5),tabelle!$S$5,IF(AND('calcolo mitigazione del rischio'!S87&gt;tabelle!$P$6, 'calcolo mitigazione del rischio'!S87&lt;=tabelle!$Q$6),tabelle!$S$6,IF(AND('calcolo mitigazione del rischio'!S87&gt;tabelle!$P$7, 'calcolo mitigazione del rischio'!S87&lt;=tabelle!$Q$7),tabelle!$S$7,"-")))))</f>
        <v>-</v>
      </c>
      <c r="AO94" s="721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4"/>
      <c r="DV94" s="164"/>
      <c r="DW94" s="164"/>
      <c r="DX94" s="164"/>
      <c r="DY94" s="164"/>
    </row>
    <row r="95" spans="1:129" ht="20.5" x14ac:dyDescent="0.75">
      <c r="A95" s="743">
        <f>Schema!A92</f>
        <v>0</v>
      </c>
      <c r="B95" s="724">
        <f>Schema!B92</f>
        <v>0</v>
      </c>
      <c r="C95" s="725">
        <f>Schema!C92</f>
        <v>0</v>
      </c>
      <c r="D95" s="478" t="str">
        <f>Schema!D92</f>
        <v>D.1.4. Altri pagamenti</v>
      </c>
      <c r="E95" s="296" t="str">
        <f>Schema!E92</f>
        <v>BBF</v>
      </c>
      <c r="F95" s="90" t="str">
        <f>Schema!F92</f>
        <v>D</v>
      </c>
      <c r="G95" s="90" t="str">
        <f>Schema!G92</f>
        <v>01</v>
      </c>
      <c r="H95" s="297" t="str">
        <f>Schema!H92</f>
        <v>04</v>
      </c>
      <c r="I95" s="254"/>
      <c r="J95" s="155"/>
      <c r="K95" s="249"/>
      <c r="L95" s="240"/>
      <c r="M95" s="218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329"/>
      <c r="AD95" s="207"/>
      <c r="AE95" s="208"/>
      <c r="AF95" s="192"/>
      <c r="AG95" s="27"/>
      <c r="AH95" s="27"/>
      <c r="AI95" s="27"/>
      <c r="AJ95" s="27" t="str">
        <f>IF('calcolo mitigazione del rischio'!N88=tabelle!$N$7,tabelle!$M$7,IF('calcolo mitigazione del rischio'!N88=tabelle!$N$6,tabelle!$M$6,IF('calcolo mitigazione del rischio'!N88=tabelle!$N$5,tabelle!$M$5,IF('calcolo mitigazione del rischio'!N88=tabelle!$N$4,tabelle!$M$4,IF('calcolo mitigazione del rischio'!N88=tabelle!$N$3,tabelle!$M$3,"-")))))</f>
        <v>-</v>
      </c>
      <c r="AK95" s="27"/>
      <c r="AL95" s="27"/>
      <c r="AM95" s="27"/>
      <c r="AN95" s="336" t="str">
        <f>IF(AND('calcolo mitigazione del rischio'!S88&gt;=tabelle!$P$3, 'calcolo mitigazione del rischio'!S88&lt;=tabelle!$Q$3),tabelle!$S$3,IF(AND('calcolo mitigazione del rischio'!S88&gt;tabelle!$P$4, 'calcolo mitigazione del rischio'!S88&lt;=tabelle!$Q$4),tabelle!$S$4,IF(AND('calcolo mitigazione del rischio'!S88&gt;tabelle!$P$5, 'calcolo mitigazione del rischio'!S88&lt;=tabelle!$Q$5),tabelle!$S$5,IF(AND('calcolo mitigazione del rischio'!S88&gt;tabelle!$P$6, 'calcolo mitigazione del rischio'!S88&lt;=tabelle!$Q$6),tabelle!$S$6,IF(AND('calcolo mitigazione del rischio'!S88&gt;tabelle!$P$7, 'calcolo mitigazione del rischio'!S88&lt;=tabelle!$Q$7),tabelle!$S$7,"-")))))</f>
        <v>-</v>
      </c>
      <c r="AO95" s="721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</row>
    <row r="96" spans="1:129" ht="29" customHeight="1" x14ac:dyDescent="0.75">
      <c r="A96" s="743">
        <f>Schema!A93</f>
        <v>0</v>
      </c>
      <c r="B96" s="724">
        <f>Schema!B93</f>
        <v>0</v>
      </c>
      <c r="C96" s="725">
        <f>Schema!C93</f>
        <v>0</v>
      </c>
      <c r="D96" s="478" t="str">
        <f>Schema!D93</f>
        <v>D.1.5. Gestione cassa contanti</v>
      </c>
      <c r="E96" s="296" t="str">
        <f>Schema!E93</f>
        <v>BBF</v>
      </c>
      <c r="F96" s="90" t="str">
        <f>Schema!F93</f>
        <v>D</v>
      </c>
      <c r="G96" s="90" t="str">
        <f>Schema!G93</f>
        <v>01</v>
      </c>
      <c r="H96" s="297" t="str">
        <f>Schema!H93</f>
        <v>05</v>
      </c>
      <c r="I96" s="254"/>
      <c r="J96" s="155"/>
      <c r="K96" s="249"/>
      <c r="L96" s="240"/>
      <c r="M96" s="218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329"/>
      <c r="AD96" s="207"/>
      <c r="AE96" s="208"/>
      <c r="AF96" s="192"/>
      <c r="AG96" s="27"/>
      <c r="AH96" s="27"/>
      <c r="AI96" s="27"/>
      <c r="AJ96" s="27" t="str">
        <f>IF('calcolo mitigazione del rischio'!N89=tabelle!$N$7,tabelle!$M$7,IF('calcolo mitigazione del rischio'!N89=tabelle!$N$6,tabelle!$M$6,IF('calcolo mitigazione del rischio'!N89=tabelle!$N$5,tabelle!$M$5,IF('calcolo mitigazione del rischio'!N89=tabelle!$N$4,tabelle!$M$4,IF('calcolo mitigazione del rischio'!N89=tabelle!$N$3,tabelle!$M$3,"-")))))</f>
        <v>-</v>
      </c>
      <c r="AK96" s="27"/>
      <c r="AL96" s="27"/>
      <c r="AM96" s="27"/>
      <c r="AN96" s="336" t="str">
        <f>IF(AND('calcolo mitigazione del rischio'!S89&gt;=tabelle!$P$3, 'calcolo mitigazione del rischio'!S89&lt;=tabelle!$Q$3),tabelle!$S$3,IF(AND('calcolo mitigazione del rischio'!S89&gt;tabelle!$P$4, 'calcolo mitigazione del rischio'!S89&lt;=tabelle!$Q$4),tabelle!$S$4,IF(AND('calcolo mitigazione del rischio'!S89&gt;tabelle!$P$5, 'calcolo mitigazione del rischio'!S89&lt;=tabelle!$Q$5),tabelle!$S$5,IF(AND('calcolo mitigazione del rischio'!S89&gt;tabelle!$P$6, 'calcolo mitigazione del rischio'!S89&lt;=tabelle!$Q$6),tabelle!$S$6,IF(AND('calcolo mitigazione del rischio'!S89&gt;tabelle!$P$7, 'calcolo mitigazione del rischio'!S89&lt;=tabelle!$Q$7),tabelle!$S$7,"-")))))</f>
        <v>-</v>
      </c>
      <c r="AO96" s="721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4"/>
      <c r="DR96" s="164"/>
      <c r="DS96" s="164"/>
      <c r="DT96" s="164"/>
      <c r="DU96" s="164"/>
      <c r="DV96" s="164"/>
      <c r="DW96" s="164"/>
      <c r="DX96" s="164"/>
      <c r="DY96" s="164"/>
    </row>
    <row r="97" spans="1:129" ht="21" customHeight="1" x14ac:dyDescent="0.75">
      <c r="A97" s="743">
        <f>Schema!A94</f>
        <v>0</v>
      </c>
      <c r="B97" s="724">
        <f>Schema!B94</f>
        <v>0</v>
      </c>
      <c r="C97" s="725">
        <f>Schema!C94</f>
        <v>0</v>
      </c>
      <c r="D97" s="478" t="str">
        <f>Schema!D94</f>
        <v>D.1.6. Gestione rapporti banche</v>
      </c>
      <c r="E97" s="296" t="str">
        <f>Schema!E94</f>
        <v>BBF</v>
      </c>
      <c r="F97" s="90" t="str">
        <f>Schema!F94</f>
        <v>D</v>
      </c>
      <c r="G97" s="90" t="str">
        <f>Schema!G94</f>
        <v>01</v>
      </c>
      <c r="H97" s="297" t="str">
        <f>Schema!H94</f>
        <v>06</v>
      </c>
      <c r="I97" s="254"/>
      <c r="J97" s="155"/>
      <c r="K97" s="249"/>
      <c r="L97" s="240"/>
      <c r="M97" s="218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329"/>
      <c r="AD97" s="207"/>
      <c r="AE97" s="208"/>
      <c r="AF97" s="192"/>
      <c r="AG97" s="27"/>
      <c r="AH97" s="27"/>
      <c r="AI97" s="27"/>
      <c r="AJ97" s="27" t="str">
        <f>IF('calcolo mitigazione del rischio'!N90=tabelle!$N$7,tabelle!$M$7,IF('calcolo mitigazione del rischio'!N90=tabelle!$N$6,tabelle!$M$6,IF('calcolo mitigazione del rischio'!N90=tabelle!$N$5,tabelle!$M$5,IF('calcolo mitigazione del rischio'!N90=tabelle!$N$4,tabelle!$M$4,IF('calcolo mitigazione del rischio'!N90=tabelle!$N$3,tabelle!$M$3,"-")))))</f>
        <v>-</v>
      </c>
      <c r="AK97" s="27"/>
      <c r="AL97" s="27"/>
      <c r="AM97" s="27"/>
      <c r="AN97" s="336" t="str">
        <f>IF(AND('calcolo mitigazione del rischio'!S90&gt;=tabelle!$P$3, 'calcolo mitigazione del rischio'!S90&lt;=tabelle!$Q$3),tabelle!$S$3,IF(AND('calcolo mitigazione del rischio'!S90&gt;tabelle!$P$4, 'calcolo mitigazione del rischio'!S90&lt;=tabelle!$Q$4),tabelle!$S$4,IF(AND('calcolo mitigazione del rischio'!S90&gt;tabelle!$P$5, 'calcolo mitigazione del rischio'!S90&lt;=tabelle!$Q$5),tabelle!$S$5,IF(AND('calcolo mitigazione del rischio'!S90&gt;tabelle!$P$6, 'calcolo mitigazione del rischio'!S90&lt;=tabelle!$Q$6),tabelle!$S$6,IF(AND('calcolo mitigazione del rischio'!S90&gt;tabelle!$P$7, 'calcolo mitigazione del rischio'!S90&lt;=tabelle!$Q$7),tabelle!$S$7,"-")))))</f>
        <v>-</v>
      </c>
      <c r="AO97" s="721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4"/>
      <c r="DV97" s="164"/>
      <c r="DW97" s="164"/>
      <c r="DX97" s="164"/>
      <c r="DY97" s="164"/>
    </row>
    <row r="98" spans="1:129" ht="28" customHeight="1" x14ac:dyDescent="0.75">
      <c r="A98" s="743">
        <f>Schema!A95</f>
        <v>0</v>
      </c>
      <c r="B98" s="724" t="str">
        <f>Schema!B95</f>
        <v>E. Ciclo attivo</v>
      </c>
      <c r="C98" s="725" t="str">
        <f>Schema!C95</f>
        <v>E.1. Emissione fatture attive</v>
      </c>
      <c r="D98" s="478" t="str">
        <f>Schema!D95</f>
        <v>E.1.1. Richiesta/verifica al RDP di emissione fattura attiva</v>
      </c>
      <c r="E98" s="296" t="str">
        <f>Schema!E95</f>
        <v>BBF</v>
      </c>
      <c r="F98" s="90" t="str">
        <f>Schema!F95</f>
        <v>F</v>
      </c>
      <c r="G98" s="90" t="str">
        <f>Schema!G95</f>
        <v>01</v>
      </c>
      <c r="H98" s="297" t="str">
        <f>Schema!H95</f>
        <v>01</v>
      </c>
      <c r="I98" s="254"/>
      <c r="J98" s="155"/>
      <c r="K98" s="249"/>
      <c r="L98" s="240"/>
      <c r="M98" s="218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329"/>
      <c r="AD98" s="207"/>
      <c r="AE98" s="208"/>
      <c r="AF98" s="192"/>
      <c r="AG98" s="27"/>
      <c r="AH98" s="27"/>
      <c r="AI98" s="27"/>
      <c r="AJ98" s="27" t="str">
        <f>IF('calcolo mitigazione del rischio'!N91=tabelle!$N$7,tabelle!$M$7,IF('calcolo mitigazione del rischio'!N91=tabelle!$N$6,tabelle!$M$6,IF('calcolo mitigazione del rischio'!N91=tabelle!$N$5,tabelle!$M$5,IF('calcolo mitigazione del rischio'!N91=tabelle!$N$4,tabelle!$M$4,IF('calcolo mitigazione del rischio'!N91=tabelle!$N$3,tabelle!$M$3,"-")))))</f>
        <v>-</v>
      </c>
      <c r="AK98" s="27"/>
      <c r="AL98" s="27"/>
      <c r="AM98" s="27"/>
      <c r="AN98" s="336" t="str">
        <f>IF(AND('calcolo mitigazione del rischio'!S91&gt;=tabelle!$P$3, 'calcolo mitigazione del rischio'!S91&lt;=tabelle!$Q$3),tabelle!$S$3,IF(AND('calcolo mitigazione del rischio'!S91&gt;tabelle!$P$4, 'calcolo mitigazione del rischio'!S91&lt;=tabelle!$Q$4),tabelle!$S$4,IF(AND('calcolo mitigazione del rischio'!S91&gt;tabelle!$P$5, 'calcolo mitigazione del rischio'!S91&lt;=tabelle!$Q$5),tabelle!$S$5,IF(AND('calcolo mitigazione del rischio'!S91&gt;tabelle!$P$6, 'calcolo mitigazione del rischio'!S91&lt;=tabelle!$Q$6),tabelle!$S$6,IF(AND('calcolo mitigazione del rischio'!S91&gt;tabelle!$P$7, 'calcolo mitigazione del rischio'!S91&lt;=tabelle!$Q$7),tabelle!$S$7,"-")))))</f>
        <v>-</v>
      </c>
      <c r="AO98" s="721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4"/>
      <c r="DV98" s="164"/>
      <c r="DW98" s="164"/>
      <c r="DX98" s="164"/>
      <c r="DY98" s="164"/>
    </row>
    <row r="99" spans="1:129" ht="21" customHeight="1" x14ac:dyDescent="0.75">
      <c r="A99" s="743">
        <f>Schema!A96</f>
        <v>0</v>
      </c>
      <c r="B99" s="724">
        <f>Schema!B96</f>
        <v>0</v>
      </c>
      <c r="C99" s="725">
        <f>Schema!C96</f>
        <v>0</v>
      </c>
      <c r="D99" s="478" t="str">
        <f>Schema!D96</f>
        <v>E.1.2. Verifica documenti di supporto</v>
      </c>
      <c r="E99" s="296" t="str">
        <f>Schema!E96</f>
        <v>BBF</v>
      </c>
      <c r="F99" s="90" t="str">
        <f>Schema!F96</f>
        <v>F</v>
      </c>
      <c r="G99" s="90" t="str">
        <f>Schema!G96</f>
        <v>01</v>
      </c>
      <c r="H99" s="297" t="str">
        <f>Schema!H96</f>
        <v>02</v>
      </c>
      <c r="I99" s="254"/>
      <c r="J99" s="155"/>
      <c r="K99" s="249"/>
      <c r="L99" s="240"/>
      <c r="M99" s="218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329"/>
      <c r="AD99" s="207"/>
      <c r="AE99" s="208"/>
      <c r="AF99" s="192"/>
      <c r="AG99" s="27"/>
      <c r="AH99" s="27"/>
      <c r="AI99" s="27"/>
      <c r="AJ99" s="27" t="str">
        <f>IF('calcolo mitigazione del rischio'!N92=tabelle!$N$7,tabelle!$M$7,IF('calcolo mitigazione del rischio'!N92=tabelle!$N$6,tabelle!$M$6,IF('calcolo mitigazione del rischio'!N92=tabelle!$N$5,tabelle!$M$5,IF('calcolo mitigazione del rischio'!N92=tabelle!$N$4,tabelle!$M$4,IF('calcolo mitigazione del rischio'!N92=tabelle!$N$3,tabelle!$M$3,"-")))))</f>
        <v>-</v>
      </c>
      <c r="AK99" s="27"/>
      <c r="AL99" s="27"/>
      <c r="AM99" s="27"/>
      <c r="AN99" s="336" t="str">
        <f>IF(AND('calcolo mitigazione del rischio'!S92&gt;=tabelle!$P$3, 'calcolo mitigazione del rischio'!S92&lt;=tabelle!$Q$3),tabelle!$S$3,IF(AND('calcolo mitigazione del rischio'!S92&gt;tabelle!$P$4, 'calcolo mitigazione del rischio'!S92&lt;=tabelle!$Q$4),tabelle!$S$4,IF(AND('calcolo mitigazione del rischio'!S92&gt;tabelle!$P$5, 'calcolo mitigazione del rischio'!S92&lt;=tabelle!$Q$5),tabelle!$S$5,IF(AND('calcolo mitigazione del rischio'!S92&gt;tabelle!$P$6, 'calcolo mitigazione del rischio'!S92&lt;=tabelle!$Q$6),tabelle!$S$6,IF(AND('calcolo mitigazione del rischio'!S92&gt;tabelle!$P$7, 'calcolo mitigazione del rischio'!S92&lt;=tabelle!$Q$7),tabelle!$S$7,"-")))))</f>
        <v>-</v>
      </c>
      <c r="AO99" s="721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</row>
    <row r="100" spans="1:129" ht="23" customHeight="1" x14ac:dyDescent="0.75">
      <c r="A100" s="743">
        <f>Schema!A97</f>
        <v>0</v>
      </c>
      <c r="B100" s="724">
        <f>Schema!B97</f>
        <v>0</v>
      </c>
      <c r="C100" s="725">
        <f>Schema!C97</f>
        <v>0</v>
      </c>
      <c r="D100" s="478" t="str">
        <f>Schema!D97</f>
        <v>E.1.3. Emissione fattura attiva</v>
      </c>
      <c r="E100" s="296" t="str">
        <f>Schema!E97</f>
        <v>BBF</v>
      </c>
      <c r="F100" s="90" t="str">
        <f>Schema!F97</f>
        <v>F</v>
      </c>
      <c r="G100" s="90" t="str">
        <f>Schema!G97</f>
        <v>01</v>
      </c>
      <c r="H100" s="297" t="str">
        <f>Schema!H97</f>
        <v>03</v>
      </c>
      <c r="I100" s="254"/>
      <c r="J100" s="155"/>
      <c r="K100" s="249"/>
      <c r="L100" s="240"/>
      <c r="M100" s="218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329"/>
      <c r="AD100" s="207"/>
      <c r="AE100" s="208"/>
      <c r="AF100" s="192"/>
      <c r="AG100" s="27"/>
      <c r="AH100" s="27"/>
      <c r="AI100" s="27"/>
      <c r="AJ100" s="27" t="str">
        <f>IF('calcolo mitigazione del rischio'!N93=tabelle!$N$7,tabelle!$M$7,IF('calcolo mitigazione del rischio'!N93=tabelle!$N$6,tabelle!$M$6,IF('calcolo mitigazione del rischio'!N93=tabelle!$N$5,tabelle!$M$5,IF('calcolo mitigazione del rischio'!N93=tabelle!$N$4,tabelle!$M$4,IF('calcolo mitigazione del rischio'!N93=tabelle!$N$3,tabelle!$M$3,"-")))))</f>
        <v>-</v>
      </c>
      <c r="AK100" s="27"/>
      <c r="AL100" s="27"/>
      <c r="AM100" s="27"/>
      <c r="AN100" s="336" t="str">
        <f>IF(AND('calcolo mitigazione del rischio'!S93&gt;=tabelle!$P$3, 'calcolo mitigazione del rischio'!S93&lt;=tabelle!$Q$3),tabelle!$S$3,IF(AND('calcolo mitigazione del rischio'!S93&gt;tabelle!$P$4, 'calcolo mitigazione del rischio'!S93&lt;=tabelle!$Q$4),tabelle!$S$4,IF(AND('calcolo mitigazione del rischio'!S93&gt;tabelle!$P$5, 'calcolo mitigazione del rischio'!S93&lt;=tabelle!$Q$5),tabelle!$S$5,IF(AND('calcolo mitigazione del rischio'!S93&gt;tabelle!$P$6, 'calcolo mitigazione del rischio'!S93&lt;=tabelle!$Q$6),tabelle!$S$6,IF(AND('calcolo mitigazione del rischio'!S93&gt;tabelle!$P$7, 'calcolo mitigazione del rischio'!S93&lt;=tabelle!$Q$7),tabelle!$S$7,"-")))))</f>
        <v>-</v>
      </c>
      <c r="AO100" s="721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64"/>
      <c r="CY100" s="164"/>
      <c r="CZ100" s="164"/>
      <c r="DA100" s="164"/>
      <c r="DB100" s="164"/>
      <c r="DC100" s="164"/>
      <c r="DD100" s="164"/>
      <c r="DE100" s="164"/>
      <c r="DF100" s="164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4"/>
      <c r="DR100" s="164"/>
      <c r="DS100" s="164"/>
      <c r="DT100" s="164"/>
      <c r="DU100" s="164"/>
      <c r="DV100" s="164"/>
      <c r="DW100" s="164"/>
      <c r="DX100" s="164"/>
      <c r="DY100" s="164"/>
    </row>
    <row r="101" spans="1:129" ht="18.5" customHeight="1" x14ac:dyDescent="0.75">
      <c r="A101" s="743">
        <f>Schema!A98</f>
        <v>0</v>
      </c>
      <c r="B101" s="724">
        <f>Schema!B98</f>
        <v>0</v>
      </c>
      <c r="C101" s="725">
        <f>Schema!C98</f>
        <v>0</v>
      </c>
      <c r="D101" s="478" t="str">
        <f>Schema!D98</f>
        <v>E.1.4. Registrazione contabile</v>
      </c>
      <c r="E101" s="296" t="str">
        <f>Schema!E98</f>
        <v>BBF</v>
      </c>
      <c r="F101" s="90" t="str">
        <f>Schema!F98</f>
        <v>F</v>
      </c>
      <c r="G101" s="90" t="str">
        <f>Schema!G98</f>
        <v>01</v>
      </c>
      <c r="H101" s="297" t="str">
        <f>Schema!H98</f>
        <v>04</v>
      </c>
      <c r="I101" s="254"/>
      <c r="J101" s="155"/>
      <c r="K101" s="249"/>
      <c r="L101" s="240"/>
      <c r="M101" s="218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329"/>
      <c r="AD101" s="207"/>
      <c r="AE101" s="208"/>
      <c r="AF101" s="192"/>
      <c r="AG101" s="27"/>
      <c r="AH101" s="27"/>
      <c r="AI101" s="27"/>
      <c r="AJ101" s="27" t="str">
        <f>IF('calcolo mitigazione del rischio'!N94=tabelle!$N$7,tabelle!$M$7,IF('calcolo mitigazione del rischio'!N94=tabelle!$N$6,tabelle!$M$6,IF('calcolo mitigazione del rischio'!N94=tabelle!$N$5,tabelle!$M$5,IF('calcolo mitigazione del rischio'!N94=tabelle!$N$4,tabelle!$M$4,IF('calcolo mitigazione del rischio'!N94=tabelle!$N$3,tabelle!$M$3,"-")))))</f>
        <v>-</v>
      </c>
      <c r="AK101" s="27"/>
      <c r="AL101" s="27"/>
      <c r="AM101" s="27"/>
      <c r="AN101" s="336" t="str">
        <f>IF(AND('calcolo mitigazione del rischio'!S94&gt;=tabelle!$P$3, 'calcolo mitigazione del rischio'!S94&lt;=tabelle!$Q$3),tabelle!$S$3,IF(AND('calcolo mitigazione del rischio'!S94&gt;tabelle!$P$4, 'calcolo mitigazione del rischio'!S94&lt;=tabelle!$Q$4),tabelle!$S$4,IF(AND('calcolo mitigazione del rischio'!S94&gt;tabelle!$P$5, 'calcolo mitigazione del rischio'!S94&lt;=tabelle!$Q$5),tabelle!$S$5,IF(AND('calcolo mitigazione del rischio'!S94&gt;tabelle!$P$6, 'calcolo mitigazione del rischio'!S94&lt;=tabelle!$Q$6),tabelle!$S$6,IF(AND('calcolo mitigazione del rischio'!S94&gt;tabelle!$P$7, 'calcolo mitigazione del rischio'!S94&lt;=tabelle!$Q$7),tabelle!$S$7,"-")))))</f>
        <v>-</v>
      </c>
      <c r="AO101" s="721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</row>
    <row r="102" spans="1:129" ht="18.5" customHeight="1" x14ac:dyDescent="0.75">
      <c r="A102" s="743">
        <f>Schema!A99</f>
        <v>0</v>
      </c>
      <c r="B102" s="724" t="str">
        <f>Schema!B99</f>
        <v>F. Predisposizione e approvazione del Bilancio d'Esercizio e relativi allegati</v>
      </c>
      <c r="C102" s="725" t="str">
        <f>Schema!C99</f>
        <v>F.1. Predisposizione situazioni periodiche economico/patrimoniali</v>
      </c>
      <c r="D102" s="478" t="str">
        <f>Schema!D99</f>
        <v>F.1.1. Verifica saldi</v>
      </c>
      <c r="E102" s="296" t="str">
        <f>Schema!E99</f>
        <v>BBF</v>
      </c>
      <c r="F102" s="90" t="str">
        <f>Schema!F99</f>
        <v>G</v>
      </c>
      <c r="G102" s="90" t="str">
        <f>Schema!G99</f>
        <v>01</v>
      </c>
      <c r="H102" s="297" t="str">
        <f>Schema!H99</f>
        <v>01</v>
      </c>
      <c r="I102" s="254"/>
      <c r="J102" s="155"/>
      <c r="K102" s="249"/>
      <c r="L102" s="240"/>
      <c r="M102" s="218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329"/>
      <c r="AD102" s="207"/>
      <c r="AE102" s="208"/>
      <c r="AF102" s="192"/>
      <c r="AG102" s="27"/>
      <c r="AH102" s="27"/>
      <c r="AI102" s="27"/>
      <c r="AJ102" s="27" t="str">
        <f>IF('calcolo mitigazione del rischio'!N95=tabelle!$N$7,tabelle!$M$7,IF('calcolo mitigazione del rischio'!N95=tabelle!$N$6,tabelle!$M$6,IF('calcolo mitigazione del rischio'!N95=tabelle!$N$5,tabelle!$M$5,IF('calcolo mitigazione del rischio'!N95=tabelle!$N$4,tabelle!$M$4,IF('calcolo mitigazione del rischio'!N95=tabelle!$N$3,tabelle!$M$3,"-")))))</f>
        <v>-</v>
      </c>
      <c r="AK102" s="27"/>
      <c r="AL102" s="27"/>
      <c r="AM102" s="27"/>
      <c r="AN102" s="336" t="str">
        <f>IF(AND('calcolo mitigazione del rischio'!S95&gt;=tabelle!$P$3, 'calcolo mitigazione del rischio'!S95&lt;=tabelle!$Q$3),tabelle!$S$3,IF(AND('calcolo mitigazione del rischio'!S95&gt;tabelle!$P$4, 'calcolo mitigazione del rischio'!S95&lt;=tabelle!$Q$4),tabelle!$S$4,IF(AND('calcolo mitigazione del rischio'!S95&gt;tabelle!$P$5, 'calcolo mitigazione del rischio'!S95&lt;=tabelle!$Q$5),tabelle!$S$5,IF(AND('calcolo mitigazione del rischio'!S95&gt;tabelle!$P$6, 'calcolo mitigazione del rischio'!S95&lt;=tabelle!$Q$6),tabelle!$S$6,IF(AND('calcolo mitigazione del rischio'!S95&gt;tabelle!$P$7, 'calcolo mitigazione del rischio'!S95&lt;=tabelle!$Q$7),tabelle!$S$7,"-")))))</f>
        <v>-</v>
      </c>
      <c r="AO102" s="721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</row>
    <row r="103" spans="1:129" ht="17" customHeight="1" x14ac:dyDescent="0.75">
      <c r="A103" s="743">
        <f>Schema!A100</f>
        <v>0</v>
      </c>
      <c r="B103" s="724">
        <f>Schema!B100</f>
        <v>0</v>
      </c>
      <c r="C103" s="725">
        <f>Schema!C100</f>
        <v>0</v>
      </c>
      <c r="D103" s="478" t="str">
        <f>Schema!D100</f>
        <v>F.1.2. Redazione scritture di assestamento quadrimestrali</v>
      </c>
      <c r="E103" s="296" t="str">
        <f>Schema!E100</f>
        <v>BBF</v>
      </c>
      <c r="F103" s="90" t="str">
        <f>Schema!F100</f>
        <v>G</v>
      </c>
      <c r="G103" s="90" t="str">
        <f>Schema!G100</f>
        <v>01</v>
      </c>
      <c r="H103" s="297" t="str">
        <f>Schema!H100</f>
        <v>02</v>
      </c>
      <c r="I103" s="254"/>
      <c r="J103" s="155"/>
      <c r="K103" s="249"/>
      <c r="L103" s="240"/>
      <c r="M103" s="218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329"/>
      <c r="AD103" s="207"/>
      <c r="AE103" s="208"/>
      <c r="AF103" s="192"/>
      <c r="AG103" s="27"/>
      <c r="AH103" s="27"/>
      <c r="AI103" s="27"/>
      <c r="AJ103" s="27" t="str">
        <f>IF('calcolo mitigazione del rischio'!N96=tabelle!$N$7,tabelle!$M$7,IF('calcolo mitigazione del rischio'!N96=tabelle!$N$6,tabelle!$M$6,IF('calcolo mitigazione del rischio'!N96=tabelle!$N$5,tabelle!$M$5,IF('calcolo mitigazione del rischio'!N96=tabelle!$N$4,tabelle!$M$4,IF('calcolo mitigazione del rischio'!N96=tabelle!$N$3,tabelle!$M$3,"-")))))</f>
        <v>-</v>
      </c>
      <c r="AK103" s="27"/>
      <c r="AL103" s="27"/>
      <c r="AM103" s="27"/>
      <c r="AN103" s="336" t="str">
        <f>IF(AND('calcolo mitigazione del rischio'!S96&gt;=tabelle!$P$3, 'calcolo mitigazione del rischio'!S96&lt;=tabelle!$Q$3),tabelle!$S$3,IF(AND('calcolo mitigazione del rischio'!S96&gt;tabelle!$P$4, 'calcolo mitigazione del rischio'!S96&lt;=tabelle!$Q$4),tabelle!$S$4,IF(AND('calcolo mitigazione del rischio'!S96&gt;tabelle!$P$5, 'calcolo mitigazione del rischio'!S96&lt;=tabelle!$Q$5),tabelle!$S$5,IF(AND('calcolo mitigazione del rischio'!S96&gt;tabelle!$P$6, 'calcolo mitigazione del rischio'!S96&lt;=tabelle!$Q$6),tabelle!$S$6,IF(AND('calcolo mitigazione del rischio'!S96&gt;tabelle!$P$7, 'calcolo mitigazione del rischio'!S96&lt;=tabelle!$Q$7),tabelle!$S$7,"-")))))</f>
        <v>-</v>
      </c>
      <c r="AO103" s="721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</row>
    <row r="104" spans="1:129" ht="23.5" customHeight="1" x14ac:dyDescent="0.75">
      <c r="A104" s="743">
        <f>Schema!A101</f>
        <v>0</v>
      </c>
      <c r="B104" s="724">
        <f>Schema!B101</f>
        <v>0</v>
      </c>
      <c r="C104" s="725">
        <f>Schema!C101</f>
        <v>0</v>
      </c>
      <c r="D104" s="478" t="str">
        <f>Schema!D101</f>
        <v>F.1.3. Predisposizione Bilancio periodico</v>
      </c>
      <c r="E104" s="296" t="str">
        <f>Schema!E101</f>
        <v>BBF</v>
      </c>
      <c r="F104" s="90" t="str">
        <f>Schema!F101</f>
        <v>G</v>
      </c>
      <c r="G104" s="90" t="str">
        <f>Schema!G101</f>
        <v>01</v>
      </c>
      <c r="H104" s="297" t="str">
        <f>Schema!H101</f>
        <v>03</v>
      </c>
      <c r="I104" s="254"/>
      <c r="J104" s="155"/>
      <c r="K104" s="249"/>
      <c r="L104" s="240"/>
      <c r="M104" s="218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329"/>
      <c r="AD104" s="207"/>
      <c r="AE104" s="208"/>
      <c r="AF104" s="192"/>
      <c r="AG104" s="27"/>
      <c r="AH104" s="27"/>
      <c r="AI104" s="27"/>
      <c r="AJ104" s="27" t="str">
        <f>IF('calcolo mitigazione del rischio'!N97=tabelle!$N$7,tabelle!$M$7,IF('calcolo mitigazione del rischio'!N97=tabelle!$N$6,tabelle!$M$6,IF('calcolo mitigazione del rischio'!N97=tabelle!$N$5,tabelle!$M$5,IF('calcolo mitigazione del rischio'!N97=tabelle!$N$4,tabelle!$M$4,IF('calcolo mitigazione del rischio'!N97=tabelle!$N$3,tabelle!$M$3,"-")))))</f>
        <v>-</v>
      </c>
      <c r="AK104" s="27"/>
      <c r="AL104" s="27"/>
      <c r="AM104" s="27"/>
      <c r="AN104" s="336" t="str">
        <f>IF(AND('calcolo mitigazione del rischio'!S97&gt;=tabelle!$P$3, 'calcolo mitigazione del rischio'!S97&lt;=tabelle!$Q$3),tabelle!$S$3,IF(AND('calcolo mitigazione del rischio'!S97&gt;tabelle!$P$4, 'calcolo mitigazione del rischio'!S97&lt;=tabelle!$Q$4),tabelle!$S$4,IF(AND('calcolo mitigazione del rischio'!S97&gt;tabelle!$P$5, 'calcolo mitigazione del rischio'!S97&lt;=tabelle!$Q$5),tabelle!$S$5,IF(AND('calcolo mitigazione del rischio'!S97&gt;tabelle!$P$6, 'calcolo mitigazione del rischio'!S97&lt;=tabelle!$Q$6),tabelle!$S$6,IF(AND('calcolo mitigazione del rischio'!S97&gt;tabelle!$P$7, 'calcolo mitigazione del rischio'!S97&lt;=tabelle!$Q$7),tabelle!$S$7,"-")))))</f>
        <v>-</v>
      </c>
      <c r="AO104" s="721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  <c r="DB104" s="164"/>
      <c r="DC104" s="164"/>
      <c r="DD104" s="164"/>
      <c r="DE104" s="164"/>
      <c r="DF104" s="164"/>
      <c r="DG104" s="164"/>
      <c r="DH104" s="164"/>
      <c r="DI104" s="164"/>
      <c r="DJ104" s="164"/>
      <c r="DK104" s="164"/>
      <c r="DL104" s="164"/>
      <c r="DM104" s="164"/>
      <c r="DN104" s="164"/>
      <c r="DO104" s="164"/>
      <c r="DP104" s="164"/>
      <c r="DQ104" s="164"/>
      <c r="DR104" s="164"/>
      <c r="DS104" s="164"/>
      <c r="DT104" s="164"/>
      <c r="DU104" s="164"/>
      <c r="DV104" s="164"/>
      <c r="DW104" s="164"/>
      <c r="DX104" s="164"/>
      <c r="DY104" s="164"/>
    </row>
    <row r="105" spans="1:129" ht="22" customHeight="1" x14ac:dyDescent="0.75">
      <c r="A105" s="743">
        <f>Schema!A102</f>
        <v>0</v>
      </c>
      <c r="B105" s="724">
        <f>Schema!B102</f>
        <v>0</v>
      </c>
      <c r="C105" s="725">
        <f>Schema!C102</f>
        <v>0</v>
      </c>
      <c r="D105" s="478" t="str">
        <f>Schema!D102</f>
        <v>F.1.4. Approvazione CdA del Bilancio periodico</v>
      </c>
      <c r="E105" s="296" t="str">
        <f>Schema!E102</f>
        <v>BBF</v>
      </c>
      <c r="F105" s="90" t="str">
        <f>Schema!F102</f>
        <v>G</v>
      </c>
      <c r="G105" s="90" t="str">
        <f>Schema!G102</f>
        <v>01</v>
      </c>
      <c r="H105" s="297" t="str">
        <f>Schema!H102</f>
        <v>04</v>
      </c>
      <c r="I105" s="254"/>
      <c r="J105" s="155"/>
      <c r="K105" s="249"/>
      <c r="L105" s="240"/>
      <c r="M105" s="218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329"/>
      <c r="AD105" s="207"/>
      <c r="AE105" s="208"/>
      <c r="AF105" s="192"/>
      <c r="AG105" s="27"/>
      <c r="AH105" s="27"/>
      <c r="AI105" s="27"/>
      <c r="AJ105" s="27" t="str">
        <f>IF('calcolo mitigazione del rischio'!N98=tabelle!$N$7,tabelle!$M$7,IF('calcolo mitigazione del rischio'!N98=tabelle!$N$6,tabelle!$M$6,IF('calcolo mitigazione del rischio'!N98=tabelle!$N$5,tabelle!$M$5,IF('calcolo mitigazione del rischio'!N98=tabelle!$N$4,tabelle!$M$4,IF('calcolo mitigazione del rischio'!N98=tabelle!$N$3,tabelle!$M$3,"-")))))</f>
        <v>-</v>
      </c>
      <c r="AK105" s="27"/>
      <c r="AL105" s="27"/>
      <c r="AM105" s="27"/>
      <c r="AN105" s="336" t="str">
        <f>IF(AND('calcolo mitigazione del rischio'!S98&gt;=tabelle!$P$3, 'calcolo mitigazione del rischio'!S98&lt;=tabelle!$Q$3),tabelle!$S$3,IF(AND('calcolo mitigazione del rischio'!S98&gt;tabelle!$P$4, 'calcolo mitigazione del rischio'!S98&lt;=tabelle!$Q$4),tabelle!$S$4,IF(AND('calcolo mitigazione del rischio'!S98&gt;tabelle!$P$5, 'calcolo mitigazione del rischio'!S98&lt;=tabelle!$Q$5),tabelle!$S$5,IF(AND('calcolo mitigazione del rischio'!S98&gt;tabelle!$P$6, 'calcolo mitigazione del rischio'!S98&lt;=tabelle!$Q$6),tabelle!$S$6,IF(AND('calcolo mitigazione del rischio'!S98&gt;tabelle!$P$7, 'calcolo mitigazione del rischio'!S98&lt;=tabelle!$Q$7),tabelle!$S$7,"-")))))</f>
        <v>-</v>
      </c>
      <c r="AO105" s="721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4"/>
      <c r="DR105" s="164"/>
      <c r="DS105" s="164"/>
      <c r="DT105" s="164"/>
      <c r="DU105" s="164"/>
      <c r="DV105" s="164"/>
      <c r="DW105" s="164"/>
      <c r="DX105" s="164"/>
      <c r="DY105" s="164"/>
    </row>
    <row r="106" spans="1:129" ht="21.5" customHeight="1" x14ac:dyDescent="0.75">
      <c r="A106" s="743">
        <f>Schema!A103</f>
        <v>0</v>
      </c>
      <c r="B106" s="724">
        <f>Schema!B103</f>
        <v>0</v>
      </c>
      <c r="C106" s="725" t="str">
        <f>Schema!C103</f>
        <v>F.2. Stesura dei documenti del Bilancio Annuale d'Esercizio (Conto Economico, Statato Patrimoniale, Relazione sulla Gestione)</v>
      </c>
      <c r="D106" s="478" t="str">
        <f>Schema!D103</f>
        <v>F.2.1. Verifica saldi</v>
      </c>
      <c r="E106" s="296" t="str">
        <f>Schema!E103</f>
        <v>BBF</v>
      </c>
      <c r="F106" s="90" t="str">
        <f>Schema!F103</f>
        <v>G</v>
      </c>
      <c r="G106" s="90" t="str">
        <f>Schema!G103</f>
        <v>02</v>
      </c>
      <c r="H106" s="297" t="str">
        <f>Schema!H103</f>
        <v>01</v>
      </c>
      <c r="I106" s="254"/>
      <c r="J106" s="155"/>
      <c r="K106" s="249"/>
      <c r="L106" s="240"/>
      <c r="M106" s="218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329"/>
      <c r="AD106" s="196"/>
      <c r="AE106" s="197"/>
      <c r="AF106" s="192"/>
      <c r="AG106" s="27"/>
      <c r="AH106" s="27"/>
      <c r="AI106" s="27"/>
      <c r="AJ106" s="27" t="str">
        <f>IF('calcolo mitigazione del rischio'!N99=tabelle!$N$7,tabelle!$M$7,IF('calcolo mitigazione del rischio'!N99=tabelle!$N$6,tabelle!$M$6,IF('calcolo mitigazione del rischio'!N99=tabelle!$N$5,tabelle!$M$5,IF('calcolo mitigazione del rischio'!N99=tabelle!$N$4,tabelle!$M$4,IF('calcolo mitigazione del rischio'!N99=tabelle!$N$3,tabelle!$M$3,"-")))))</f>
        <v>-</v>
      </c>
      <c r="AK106" s="27"/>
      <c r="AL106" s="27"/>
      <c r="AM106" s="27"/>
      <c r="AN106" s="336" t="str">
        <f>IF(AND('calcolo mitigazione del rischio'!S99&gt;=tabelle!$P$3, 'calcolo mitigazione del rischio'!S99&lt;=tabelle!$Q$3),tabelle!$S$3,IF(AND('calcolo mitigazione del rischio'!S99&gt;tabelle!$P$4, 'calcolo mitigazione del rischio'!S99&lt;=tabelle!$Q$4),tabelle!$S$4,IF(AND('calcolo mitigazione del rischio'!S99&gt;tabelle!$P$5, 'calcolo mitigazione del rischio'!S99&lt;=tabelle!$Q$5),tabelle!$S$5,IF(AND('calcolo mitigazione del rischio'!S99&gt;tabelle!$P$6, 'calcolo mitigazione del rischio'!S99&lt;=tabelle!$Q$6),tabelle!$S$6,IF(AND('calcolo mitigazione del rischio'!S99&gt;tabelle!$P$7, 'calcolo mitigazione del rischio'!S99&lt;=tabelle!$Q$7),tabelle!$S$7,"-")))))</f>
        <v>-</v>
      </c>
      <c r="AO106" s="721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</row>
    <row r="107" spans="1:129" ht="15.5" customHeight="1" x14ac:dyDescent="0.75">
      <c r="A107" s="743">
        <f>Schema!A104</f>
        <v>0</v>
      </c>
      <c r="B107" s="724">
        <f>Schema!B104</f>
        <v>0</v>
      </c>
      <c r="C107" s="725">
        <f>Schema!C104</f>
        <v>0</v>
      </c>
      <c r="D107" s="478" t="str">
        <f>Schema!D104</f>
        <v>F.2.2. Scritture di assestamento e riclassificazione IV direttiva CEE</v>
      </c>
      <c r="E107" s="296" t="str">
        <f>Schema!E104</f>
        <v>BBF</v>
      </c>
      <c r="F107" s="90" t="str">
        <f>Schema!F104</f>
        <v>G</v>
      </c>
      <c r="G107" s="90" t="str">
        <f>Schema!G104</f>
        <v>02</v>
      </c>
      <c r="H107" s="297" t="str">
        <f>Schema!H104</f>
        <v>02</v>
      </c>
      <c r="I107" s="254"/>
      <c r="J107" s="155"/>
      <c r="K107" s="249"/>
      <c r="L107" s="240"/>
      <c r="M107" s="218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329"/>
      <c r="AD107" s="196"/>
      <c r="AE107" s="197"/>
      <c r="AF107" s="192"/>
      <c r="AG107" s="27"/>
      <c r="AH107" s="27"/>
      <c r="AI107" s="27"/>
      <c r="AJ107" s="27" t="str">
        <f>IF('calcolo mitigazione del rischio'!N100=tabelle!$N$7,tabelle!$M$7,IF('calcolo mitigazione del rischio'!N100=tabelle!$N$6,tabelle!$M$6,IF('calcolo mitigazione del rischio'!N100=tabelle!$N$5,tabelle!$M$5,IF('calcolo mitigazione del rischio'!N100=tabelle!$N$4,tabelle!$M$4,IF('calcolo mitigazione del rischio'!N100=tabelle!$N$3,tabelle!$M$3,"-")))))</f>
        <v>-</v>
      </c>
      <c r="AK107" s="27"/>
      <c r="AL107" s="27"/>
      <c r="AM107" s="27"/>
      <c r="AN107" s="336" t="str">
        <f>IF(AND('calcolo mitigazione del rischio'!S100&gt;=tabelle!$P$3, 'calcolo mitigazione del rischio'!S100&lt;=tabelle!$Q$3),tabelle!$S$3,IF(AND('calcolo mitigazione del rischio'!S100&gt;tabelle!$P$4, 'calcolo mitigazione del rischio'!S100&lt;=tabelle!$Q$4),tabelle!$S$4,IF(AND('calcolo mitigazione del rischio'!S100&gt;tabelle!$P$5, 'calcolo mitigazione del rischio'!S100&lt;=tabelle!$Q$5),tabelle!$S$5,IF(AND('calcolo mitigazione del rischio'!S100&gt;tabelle!$P$6, 'calcolo mitigazione del rischio'!S100&lt;=tabelle!$Q$6),tabelle!$S$6,IF(AND('calcolo mitigazione del rischio'!S100&gt;tabelle!$P$7, 'calcolo mitigazione del rischio'!S100&lt;=tabelle!$Q$7),tabelle!$S$7,"-")))))</f>
        <v>-</v>
      </c>
      <c r="AO107" s="721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</row>
    <row r="108" spans="1:129" ht="19.5" customHeight="1" x14ac:dyDescent="0.75">
      <c r="A108" s="743">
        <f>Schema!A105</f>
        <v>0</v>
      </c>
      <c r="B108" s="724">
        <f>Schema!B105</f>
        <v>0</v>
      </c>
      <c r="C108" s="725">
        <f>Schema!C105</f>
        <v>0</v>
      </c>
      <c r="D108" s="478" t="str">
        <f>Schema!D105</f>
        <v>F.2.3. Redazione Nota Integrativa</v>
      </c>
      <c r="E108" s="296" t="str">
        <f>Schema!E105</f>
        <v>BBF</v>
      </c>
      <c r="F108" s="90" t="str">
        <f>Schema!F105</f>
        <v>G</v>
      </c>
      <c r="G108" s="90" t="str">
        <f>Schema!G105</f>
        <v>02</v>
      </c>
      <c r="H108" s="297" t="str">
        <f>Schema!H105</f>
        <v>03</v>
      </c>
      <c r="I108" s="254"/>
      <c r="J108" s="155"/>
      <c r="K108" s="249"/>
      <c r="L108" s="240"/>
      <c r="M108" s="218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329"/>
      <c r="AD108" s="196"/>
      <c r="AE108" s="197"/>
      <c r="AF108" s="192"/>
      <c r="AG108" s="27"/>
      <c r="AH108" s="27"/>
      <c r="AI108" s="27"/>
      <c r="AJ108" s="27" t="str">
        <f>IF('calcolo mitigazione del rischio'!N101=tabelle!$N$7,tabelle!$M$7,IF('calcolo mitigazione del rischio'!N101=tabelle!$N$6,tabelle!$M$6,IF('calcolo mitigazione del rischio'!N101=tabelle!$N$5,tabelle!$M$5,IF('calcolo mitigazione del rischio'!N101=tabelle!$N$4,tabelle!$M$4,IF('calcolo mitigazione del rischio'!N101=tabelle!$N$3,tabelle!$M$3,"-")))))</f>
        <v>-</v>
      </c>
      <c r="AK108" s="27"/>
      <c r="AL108" s="27"/>
      <c r="AM108" s="27"/>
      <c r="AN108" s="336" t="str">
        <f>IF(AND('calcolo mitigazione del rischio'!S101&gt;=tabelle!$P$3, 'calcolo mitigazione del rischio'!S101&lt;=tabelle!$Q$3),tabelle!$S$3,IF(AND('calcolo mitigazione del rischio'!S101&gt;tabelle!$P$4, 'calcolo mitigazione del rischio'!S101&lt;=tabelle!$Q$4),tabelle!$S$4,IF(AND('calcolo mitigazione del rischio'!S101&gt;tabelle!$P$5, 'calcolo mitigazione del rischio'!S101&lt;=tabelle!$Q$5),tabelle!$S$5,IF(AND('calcolo mitigazione del rischio'!S101&gt;tabelle!$P$6, 'calcolo mitigazione del rischio'!S101&lt;=tabelle!$Q$6),tabelle!$S$6,IF(AND('calcolo mitigazione del rischio'!S101&gt;tabelle!$P$7, 'calcolo mitigazione del rischio'!S101&lt;=tabelle!$Q$7),tabelle!$S$7,"-")))))</f>
        <v>-</v>
      </c>
      <c r="AO108" s="721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</row>
    <row r="109" spans="1:129" ht="19" customHeight="1" x14ac:dyDescent="0.75">
      <c r="A109" s="743">
        <f>Schema!A106</f>
        <v>0</v>
      </c>
      <c r="B109" s="724">
        <f>Schema!B106</f>
        <v>0</v>
      </c>
      <c r="C109" s="725">
        <f>Schema!C106</f>
        <v>0</v>
      </c>
      <c r="D109" s="478" t="str">
        <f>Schema!D106</f>
        <v xml:space="preserve">F.2.4. Stesura Relazione sulla Gestione </v>
      </c>
      <c r="E109" s="296" t="str">
        <f>Schema!E106</f>
        <v>BBF</v>
      </c>
      <c r="F109" s="90" t="str">
        <f>Schema!F106</f>
        <v>G</v>
      </c>
      <c r="G109" s="90" t="str">
        <f>Schema!G106</f>
        <v>02</v>
      </c>
      <c r="H109" s="297" t="str">
        <f>Schema!H106</f>
        <v>04</v>
      </c>
      <c r="I109" s="254"/>
      <c r="J109" s="155"/>
      <c r="K109" s="249"/>
      <c r="L109" s="240"/>
      <c r="M109" s="218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329"/>
      <c r="AD109" s="196"/>
      <c r="AE109" s="197"/>
      <c r="AF109" s="192"/>
      <c r="AG109" s="27"/>
      <c r="AH109" s="27"/>
      <c r="AI109" s="27"/>
      <c r="AJ109" s="27" t="str">
        <f>IF('calcolo mitigazione del rischio'!N102=tabelle!$N$7,tabelle!$M$7,IF('calcolo mitigazione del rischio'!N102=tabelle!$N$6,tabelle!$M$6,IF('calcolo mitigazione del rischio'!N102=tabelle!$N$5,tabelle!$M$5,IF('calcolo mitigazione del rischio'!N102=tabelle!$N$4,tabelle!$M$4,IF('calcolo mitigazione del rischio'!N102=tabelle!$N$3,tabelle!$M$3,"-")))))</f>
        <v>-</v>
      </c>
      <c r="AK109" s="27"/>
      <c r="AL109" s="27"/>
      <c r="AM109" s="27"/>
      <c r="AN109" s="336" t="str">
        <f>IF(AND('calcolo mitigazione del rischio'!S102&gt;=tabelle!$P$3, 'calcolo mitigazione del rischio'!S102&lt;=tabelle!$Q$3),tabelle!$S$3,IF(AND('calcolo mitigazione del rischio'!S102&gt;tabelle!$P$4, 'calcolo mitigazione del rischio'!S102&lt;=tabelle!$Q$4),tabelle!$S$4,IF(AND('calcolo mitigazione del rischio'!S102&gt;tabelle!$P$5, 'calcolo mitigazione del rischio'!S102&lt;=tabelle!$Q$5),tabelle!$S$5,IF(AND('calcolo mitigazione del rischio'!S102&gt;tabelle!$P$6, 'calcolo mitigazione del rischio'!S102&lt;=tabelle!$Q$6),tabelle!$S$6,IF(AND('calcolo mitigazione del rischio'!S102&gt;tabelle!$P$7, 'calcolo mitigazione del rischio'!S102&lt;=tabelle!$Q$7),tabelle!$S$7,"-")))))</f>
        <v>-</v>
      </c>
      <c r="AO109" s="721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</row>
    <row r="110" spans="1:129" ht="19.5" customHeight="1" x14ac:dyDescent="0.75">
      <c r="A110" s="743">
        <f>Schema!A107</f>
        <v>0</v>
      </c>
      <c r="B110" s="724">
        <f>Schema!B107</f>
        <v>0</v>
      </c>
      <c r="C110" s="725" t="str">
        <f>Schema!C107</f>
        <v>F.3. Approvazione CdA del Bilancio Annuale d'Esercizio</v>
      </c>
      <c r="D110" s="478" t="str">
        <f>Schema!D107</f>
        <v>F.3.1. Trasmisisone della documentazione relativa al Bilancio d'Esercizio</v>
      </c>
      <c r="E110" s="296" t="str">
        <f>Schema!E107</f>
        <v>BBF</v>
      </c>
      <c r="F110" s="90" t="str">
        <f>Schema!F107</f>
        <v>G</v>
      </c>
      <c r="G110" s="90" t="str">
        <f>Schema!G107</f>
        <v>03</v>
      </c>
      <c r="H110" s="297" t="str">
        <f>Schema!H107</f>
        <v>01</v>
      </c>
      <c r="I110" s="254"/>
      <c r="J110" s="155"/>
      <c r="K110" s="249"/>
      <c r="L110" s="240"/>
      <c r="M110" s="218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329"/>
      <c r="AD110" s="207"/>
      <c r="AE110" s="208"/>
      <c r="AF110" s="192"/>
      <c r="AG110" s="27"/>
      <c r="AH110" s="27"/>
      <c r="AI110" s="27"/>
      <c r="AJ110" s="27" t="str">
        <f>IF('calcolo mitigazione del rischio'!N103=tabelle!$N$7,tabelle!$M$7,IF('calcolo mitigazione del rischio'!N103=tabelle!$N$6,tabelle!$M$6,IF('calcolo mitigazione del rischio'!N103=tabelle!$N$5,tabelle!$M$5,IF('calcolo mitigazione del rischio'!N103=tabelle!$N$4,tabelle!$M$4,IF('calcolo mitigazione del rischio'!N103=tabelle!$N$3,tabelle!$M$3,"-")))))</f>
        <v>-</v>
      </c>
      <c r="AK110" s="27"/>
      <c r="AL110" s="27"/>
      <c r="AM110" s="27"/>
      <c r="AN110" s="336" t="str">
        <f>IF(AND('calcolo mitigazione del rischio'!S103&gt;=tabelle!$P$3, 'calcolo mitigazione del rischio'!S103&lt;=tabelle!$Q$3),tabelle!$S$3,IF(AND('calcolo mitigazione del rischio'!S103&gt;tabelle!$P$4, 'calcolo mitigazione del rischio'!S103&lt;=tabelle!$Q$4),tabelle!$S$4,IF(AND('calcolo mitigazione del rischio'!S103&gt;tabelle!$P$5, 'calcolo mitigazione del rischio'!S103&lt;=tabelle!$Q$5),tabelle!$S$5,IF(AND('calcolo mitigazione del rischio'!S103&gt;tabelle!$P$6, 'calcolo mitigazione del rischio'!S103&lt;=tabelle!$Q$6),tabelle!$S$6,IF(AND('calcolo mitigazione del rischio'!S103&gt;tabelle!$P$7, 'calcolo mitigazione del rischio'!S103&lt;=tabelle!$Q$7),tabelle!$S$7,"-")))))</f>
        <v>-</v>
      </c>
      <c r="AO110" s="721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</row>
    <row r="111" spans="1:129" ht="23" customHeight="1" x14ac:dyDescent="0.75">
      <c r="A111" s="743">
        <f>Schema!A108</f>
        <v>0</v>
      </c>
      <c r="B111" s="724">
        <f>Schema!B108</f>
        <v>0</v>
      </c>
      <c r="C111" s="725">
        <f>Schema!C108</f>
        <v>0</v>
      </c>
      <c r="D111" s="478" t="str">
        <f>Schema!D108</f>
        <v>F.3.2. Approvazione del Bilancio da parte del CdA</v>
      </c>
      <c r="E111" s="296" t="str">
        <f>Schema!E108</f>
        <v>BBF</v>
      </c>
      <c r="F111" s="90" t="str">
        <f>Schema!F108</f>
        <v>G</v>
      </c>
      <c r="G111" s="90" t="str">
        <f>Schema!G108</f>
        <v>03</v>
      </c>
      <c r="H111" s="297" t="str">
        <f>Schema!H108</f>
        <v>02</v>
      </c>
      <c r="I111" s="254"/>
      <c r="J111" s="155"/>
      <c r="K111" s="249"/>
      <c r="L111" s="240"/>
      <c r="M111" s="218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329"/>
      <c r="AD111" s="207"/>
      <c r="AE111" s="208"/>
      <c r="AF111" s="192"/>
      <c r="AG111" s="27"/>
      <c r="AH111" s="27"/>
      <c r="AI111" s="27"/>
      <c r="AJ111" s="27" t="str">
        <f>IF('calcolo mitigazione del rischio'!N104=tabelle!$N$7,tabelle!$M$7,IF('calcolo mitigazione del rischio'!N104=tabelle!$N$6,tabelle!$M$6,IF('calcolo mitigazione del rischio'!N104=tabelle!$N$5,tabelle!$M$5,IF('calcolo mitigazione del rischio'!N104=tabelle!$N$4,tabelle!$M$4,IF('calcolo mitigazione del rischio'!N104=tabelle!$N$3,tabelle!$M$3,"-")))))</f>
        <v>-</v>
      </c>
      <c r="AK111" s="27"/>
      <c r="AL111" s="27"/>
      <c r="AM111" s="27"/>
      <c r="AN111" s="336" t="str">
        <f>IF(AND('calcolo mitigazione del rischio'!S104&gt;=tabelle!$P$3, 'calcolo mitigazione del rischio'!S104&lt;=tabelle!$Q$3),tabelle!$S$3,IF(AND('calcolo mitigazione del rischio'!S104&gt;tabelle!$P$4, 'calcolo mitigazione del rischio'!S104&lt;=tabelle!$Q$4),tabelle!$S$4,IF(AND('calcolo mitigazione del rischio'!S104&gt;tabelle!$P$5, 'calcolo mitigazione del rischio'!S104&lt;=tabelle!$Q$5),tabelle!$S$5,IF(AND('calcolo mitigazione del rischio'!S104&gt;tabelle!$P$6, 'calcolo mitigazione del rischio'!S104&lt;=tabelle!$Q$6),tabelle!$S$6,IF(AND('calcolo mitigazione del rischio'!S104&gt;tabelle!$P$7, 'calcolo mitigazione del rischio'!S104&lt;=tabelle!$Q$7),tabelle!$S$7,"-")))))</f>
        <v>-</v>
      </c>
      <c r="AO111" s="721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</row>
    <row r="112" spans="1:129" ht="35" customHeight="1" x14ac:dyDescent="0.75">
      <c r="A112" s="743">
        <f>Schema!A109</f>
        <v>0</v>
      </c>
      <c r="B112" s="724">
        <f>Schema!B109</f>
        <v>0</v>
      </c>
      <c r="C112" s="468" t="str">
        <f>Schema!C109</f>
        <v>F 4. Deposito Bilancio al registro delle imprese</v>
      </c>
      <c r="D112" s="478" t="str">
        <f>Schema!D109</f>
        <v>F.4.1. Trasmissione tramite apposita procedura informatica del Bilancio e relativi allegati presso il registro delle imprese della Camera di Commercio per il deposito</v>
      </c>
      <c r="E112" s="296" t="str">
        <f>Schema!E109</f>
        <v>BBF</v>
      </c>
      <c r="F112" s="90" t="str">
        <f>Schema!F109</f>
        <v>G</v>
      </c>
      <c r="G112" s="90" t="str">
        <f>Schema!G109</f>
        <v>05</v>
      </c>
      <c r="H112" s="297" t="str">
        <f>Schema!H109</f>
        <v>01</v>
      </c>
      <c r="I112" s="254"/>
      <c r="J112" s="155"/>
      <c r="K112" s="249"/>
      <c r="L112" s="240"/>
      <c r="M112" s="218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329"/>
      <c r="AD112" s="207"/>
      <c r="AE112" s="208"/>
      <c r="AF112" s="192"/>
      <c r="AG112" s="27"/>
      <c r="AH112" s="27"/>
      <c r="AI112" s="27"/>
      <c r="AJ112" s="27" t="str">
        <f>IF('calcolo mitigazione del rischio'!N105=tabelle!$N$7,tabelle!$M$7,IF('calcolo mitigazione del rischio'!N105=tabelle!$N$6,tabelle!$M$6,IF('calcolo mitigazione del rischio'!N105=tabelle!$N$5,tabelle!$M$5,IF('calcolo mitigazione del rischio'!N105=tabelle!$N$4,tabelle!$M$4,IF('calcolo mitigazione del rischio'!N105=tabelle!$N$3,tabelle!$M$3,"-")))))</f>
        <v>-</v>
      </c>
      <c r="AK112" s="27"/>
      <c r="AL112" s="27"/>
      <c r="AM112" s="27"/>
      <c r="AN112" s="336" t="str">
        <f>IF(AND('calcolo mitigazione del rischio'!S105&gt;=tabelle!$P$3, 'calcolo mitigazione del rischio'!S105&lt;=tabelle!$Q$3),tabelle!$S$3,IF(AND('calcolo mitigazione del rischio'!S105&gt;tabelle!$P$4, 'calcolo mitigazione del rischio'!S105&lt;=tabelle!$Q$4),tabelle!$S$4,IF(AND('calcolo mitigazione del rischio'!S105&gt;tabelle!$P$5, 'calcolo mitigazione del rischio'!S105&lt;=tabelle!$Q$5),tabelle!$S$5,IF(AND('calcolo mitigazione del rischio'!S105&gt;tabelle!$P$6, 'calcolo mitigazione del rischio'!S105&lt;=tabelle!$Q$6),tabelle!$S$6,IF(AND('calcolo mitigazione del rischio'!S105&gt;tabelle!$P$7, 'calcolo mitigazione del rischio'!S105&lt;=tabelle!$Q$7),tabelle!$S$7,"-")))))</f>
        <v>-</v>
      </c>
      <c r="AO112" s="332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</row>
    <row r="113" spans="1:129" ht="25" customHeight="1" x14ac:dyDescent="0.75">
      <c r="A113" s="743">
        <f>Schema!A110</f>
        <v>0</v>
      </c>
      <c r="B113" s="724" t="str">
        <f>Schema!B110</f>
        <v>G. Rapporti con organi di controllo interno (Collegio Sindacale - Organismo di Vigilanza)</v>
      </c>
      <c r="C113" s="725" t="str">
        <f>Schema!C110</f>
        <v>G.1. Verifiche del Collegio Sindacale</v>
      </c>
      <c r="D113" s="478" t="str">
        <f>Schema!D110</f>
        <v>G.1.1. Verifiche periodiche e/o specifiche</v>
      </c>
      <c r="E113" s="296" t="str">
        <f>Schema!E110</f>
        <v>BBF</v>
      </c>
      <c r="F113" s="90" t="str">
        <f>Schema!F110</f>
        <v>H</v>
      </c>
      <c r="G113" s="90" t="str">
        <f>Schema!G110</f>
        <v>01</v>
      </c>
      <c r="H113" s="297" t="str">
        <f>Schema!H110</f>
        <v>01</v>
      </c>
      <c r="I113" s="254"/>
      <c r="J113" s="155"/>
      <c r="K113" s="249"/>
      <c r="L113" s="240"/>
      <c r="M113" s="218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329"/>
      <c r="AD113" s="196"/>
      <c r="AE113" s="208"/>
      <c r="AF113" s="192"/>
      <c r="AG113" s="27"/>
      <c r="AH113" s="27"/>
      <c r="AI113" s="27"/>
      <c r="AJ113" s="27" t="str">
        <f>IF('calcolo mitigazione del rischio'!N106=tabelle!$N$7,tabelle!$M$7,IF('calcolo mitigazione del rischio'!N106=tabelle!$N$6,tabelle!$M$6,IF('calcolo mitigazione del rischio'!N106=tabelle!$N$5,tabelle!$M$5,IF('calcolo mitigazione del rischio'!N106=tabelle!$N$4,tabelle!$M$4,IF('calcolo mitigazione del rischio'!N106=tabelle!$N$3,tabelle!$M$3,"-")))))</f>
        <v>-</v>
      </c>
      <c r="AK113" s="27"/>
      <c r="AL113" s="27"/>
      <c r="AM113" s="27"/>
      <c r="AN113" s="336" t="str">
        <f>IF(AND('calcolo mitigazione del rischio'!S106&gt;=tabelle!$P$3, 'calcolo mitigazione del rischio'!S106&lt;=tabelle!$Q$3),tabelle!$S$3,IF(AND('calcolo mitigazione del rischio'!S106&gt;tabelle!$P$4, 'calcolo mitigazione del rischio'!S106&lt;=tabelle!$Q$4),tabelle!$S$4,IF(AND('calcolo mitigazione del rischio'!S106&gt;tabelle!$P$5, 'calcolo mitigazione del rischio'!S106&lt;=tabelle!$Q$5),tabelle!$S$5,IF(AND('calcolo mitigazione del rischio'!S106&gt;tabelle!$P$6, 'calcolo mitigazione del rischio'!S106&lt;=tabelle!$Q$6),tabelle!$S$6,IF(AND('calcolo mitigazione del rischio'!S106&gt;tabelle!$P$7, 'calcolo mitigazione del rischio'!S106&lt;=tabelle!$Q$7),tabelle!$S$7,"-")))))</f>
        <v>-</v>
      </c>
      <c r="AO113" s="721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</row>
    <row r="114" spans="1:129" ht="22" customHeight="1" x14ac:dyDescent="0.75">
      <c r="A114" s="743">
        <f>Schema!A111</f>
        <v>0</v>
      </c>
      <c r="B114" s="724">
        <f>Schema!B111</f>
        <v>0</v>
      </c>
      <c r="C114" s="725">
        <f>Schema!C111</f>
        <v>0</v>
      </c>
      <c r="D114" s="478" t="str">
        <f>Schema!D111</f>
        <v>G.1.2. Verifiche finalizzate alla Relazione al Bilancio Annuale d'Esercizio</v>
      </c>
      <c r="E114" s="296" t="str">
        <f>Schema!E111</f>
        <v>BBF</v>
      </c>
      <c r="F114" s="90" t="str">
        <f>Schema!F111</f>
        <v>H</v>
      </c>
      <c r="G114" s="90" t="str">
        <f>Schema!G111</f>
        <v>01</v>
      </c>
      <c r="H114" s="297" t="str">
        <f>Schema!H111</f>
        <v>02</v>
      </c>
      <c r="I114" s="254"/>
      <c r="J114" s="155"/>
      <c r="K114" s="249"/>
      <c r="L114" s="240"/>
      <c r="M114" s="218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329"/>
      <c r="AD114" s="196"/>
      <c r="AE114" s="208"/>
      <c r="AF114" s="192"/>
      <c r="AG114" s="27"/>
      <c r="AH114" s="27"/>
      <c r="AI114" s="27"/>
      <c r="AJ114" s="27" t="str">
        <f>IF('calcolo mitigazione del rischio'!N107=tabelle!$N$7,tabelle!$M$7,IF('calcolo mitigazione del rischio'!N107=tabelle!$N$6,tabelle!$M$6,IF('calcolo mitigazione del rischio'!N107=tabelle!$N$5,tabelle!$M$5,IF('calcolo mitigazione del rischio'!N107=tabelle!$N$4,tabelle!$M$4,IF('calcolo mitigazione del rischio'!N107=tabelle!$N$3,tabelle!$M$3,"-")))))</f>
        <v>-</v>
      </c>
      <c r="AK114" s="27"/>
      <c r="AL114" s="27"/>
      <c r="AM114" s="27"/>
      <c r="AN114" s="336" t="str">
        <f>IF(AND('calcolo mitigazione del rischio'!S107&gt;=tabelle!$P$3, 'calcolo mitigazione del rischio'!S107&lt;=tabelle!$Q$3),tabelle!$S$3,IF(AND('calcolo mitigazione del rischio'!S107&gt;tabelle!$P$4, 'calcolo mitigazione del rischio'!S107&lt;=tabelle!$Q$4),tabelle!$S$4,IF(AND('calcolo mitigazione del rischio'!S107&gt;tabelle!$P$5, 'calcolo mitigazione del rischio'!S107&lt;=tabelle!$Q$5),tabelle!$S$5,IF(AND('calcolo mitigazione del rischio'!S107&gt;tabelle!$P$6, 'calcolo mitigazione del rischio'!S107&lt;=tabelle!$Q$6),tabelle!$S$6,IF(AND('calcolo mitigazione del rischio'!S107&gt;tabelle!$P$7, 'calcolo mitigazione del rischio'!S107&lt;=tabelle!$Q$7),tabelle!$S$7,"-")))))</f>
        <v>-</v>
      </c>
      <c r="AO114" s="721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</row>
    <row r="115" spans="1:129" ht="26.5" customHeight="1" x14ac:dyDescent="0.75">
      <c r="A115" s="743">
        <f>Schema!A112</f>
        <v>0</v>
      </c>
      <c r="B115" s="724">
        <f>Schema!B112</f>
        <v>0</v>
      </c>
      <c r="C115" s="725" t="str">
        <f>Schema!C112</f>
        <v>G.2. Verifiche Organismo di Vigilanza</v>
      </c>
      <c r="D115" s="478" t="str">
        <f>Schema!D112</f>
        <v>G.2.1. Verifiche periodiche e/o specifiche</v>
      </c>
      <c r="E115" s="296" t="str">
        <f>Schema!E112</f>
        <v>BBF</v>
      </c>
      <c r="F115" s="90" t="str">
        <f>Schema!F112</f>
        <v>H</v>
      </c>
      <c r="G115" s="90" t="str">
        <f>Schema!G112</f>
        <v>02</v>
      </c>
      <c r="H115" s="297" t="str">
        <f>Schema!H112</f>
        <v>01</v>
      </c>
      <c r="I115" s="254"/>
      <c r="J115" s="155"/>
      <c r="K115" s="249"/>
      <c r="L115" s="240"/>
      <c r="M115" s="218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329"/>
      <c r="AD115" s="196"/>
      <c r="AE115" s="208"/>
      <c r="AF115" s="192"/>
      <c r="AG115" s="27"/>
      <c r="AH115" s="27"/>
      <c r="AI115" s="27"/>
      <c r="AJ115" s="27" t="str">
        <f>IF('calcolo mitigazione del rischio'!N108=tabelle!$N$7,tabelle!$M$7,IF('calcolo mitigazione del rischio'!N108=tabelle!$N$6,tabelle!$M$6,IF('calcolo mitigazione del rischio'!N108=tabelle!$N$5,tabelle!$M$5,IF('calcolo mitigazione del rischio'!N108=tabelle!$N$4,tabelle!$M$4,IF('calcolo mitigazione del rischio'!N108=tabelle!$N$3,tabelle!$M$3,"-")))))</f>
        <v>-</v>
      </c>
      <c r="AK115" s="27"/>
      <c r="AL115" s="27"/>
      <c r="AM115" s="27"/>
      <c r="AN115" s="336" t="str">
        <f>IF(AND('calcolo mitigazione del rischio'!S108&gt;=tabelle!$P$3, 'calcolo mitigazione del rischio'!S108&lt;=tabelle!$Q$3),tabelle!$S$3,IF(AND('calcolo mitigazione del rischio'!S108&gt;tabelle!$P$4, 'calcolo mitigazione del rischio'!S108&lt;=tabelle!$Q$4),tabelle!$S$4,IF(AND('calcolo mitigazione del rischio'!S108&gt;tabelle!$P$5, 'calcolo mitigazione del rischio'!S108&lt;=tabelle!$Q$5),tabelle!$S$5,IF(AND('calcolo mitigazione del rischio'!S108&gt;tabelle!$P$6, 'calcolo mitigazione del rischio'!S108&lt;=tabelle!$Q$6),tabelle!$S$6,IF(AND('calcolo mitigazione del rischio'!S108&gt;tabelle!$P$7, 'calcolo mitigazione del rischio'!S108&lt;=tabelle!$Q$7),tabelle!$S$7,"-")))))</f>
        <v>-</v>
      </c>
      <c r="AO115" s="721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</row>
    <row r="116" spans="1:129" ht="25.5" customHeight="1" x14ac:dyDescent="0.75">
      <c r="A116" s="743">
        <f>Schema!A113</f>
        <v>0</v>
      </c>
      <c r="B116" s="724">
        <f>Schema!B113</f>
        <v>0</v>
      </c>
      <c r="C116" s="725">
        <f>Schema!C113</f>
        <v>0</v>
      </c>
      <c r="D116" s="478" t="str">
        <f>Schema!D113</f>
        <v>G.2.2. Verifiche finalizzate alla Relazione annuale</v>
      </c>
      <c r="E116" s="296" t="str">
        <f>Schema!E113</f>
        <v>BBF</v>
      </c>
      <c r="F116" s="90" t="str">
        <f>Schema!F113</f>
        <v>H</v>
      </c>
      <c r="G116" s="90" t="str">
        <f>Schema!G113</f>
        <v>02</v>
      </c>
      <c r="H116" s="297" t="str">
        <f>Schema!H113</f>
        <v>02</v>
      </c>
      <c r="I116" s="254"/>
      <c r="J116" s="155"/>
      <c r="K116" s="249"/>
      <c r="L116" s="240"/>
      <c r="M116" s="218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329"/>
      <c r="AD116" s="196"/>
      <c r="AE116" s="208"/>
      <c r="AF116" s="192"/>
      <c r="AG116" s="27"/>
      <c r="AH116" s="27"/>
      <c r="AI116" s="27"/>
      <c r="AJ116" s="27" t="str">
        <f>IF('calcolo mitigazione del rischio'!N109=tabelle!$N$7,tabelle!$M$7,IF('calcolo mitigazione del rischio'!N109=tabelle!$N$6,tabelle!$M$6,IF('calcolo mitigazione del rischio'!N109=tabelle!$N$5,tabelle!$M$5,IF('calcolo mitigazione del rischio'!N109=tabelle!$N$4,tabelle!$M$4,IF('calcolo mitigazione del rischio'!N109=tabelle!$N$3,tabelle!$M$3,"-")))))</f>
        <v>-</v>
      </c>
      <c r="AK116" s="27"/>
      <c r="AL116" s="27"/>
      <c r="AM116" s="27"/>
      <c r="AN116" s="336" t="str">
        <f>IF(AND('calcolo mitigazione del rischio'!S109&gt;=tabelle!$P$3, 'calcolo mitigazione del rischio'!S109&lt;=tabelle!$Q$3),tabelle!$S$3,IF(AND('calcolo mitigazione del rischio'!S109&gt;tabelle!$P$4, 'calcolo mitigazione del rischio'!S109&lt;=tabelle!$Q$4),tabelle!$S$4,IF(AND('calcolo mitigazione del rischio'!S109&gt;tabelle!$P$5, 'calcolo mitigazione del rischio'!S109&lt;=tabelle!$Q$5),tabelle!$S$5,IF(AND('calcolo mitigazione del rischio'!S109&gt;tabelle!$P$6, 'calcolo mitigazione del rischio'!S109&lt;=tabelle!$Q$6),tabelle!$S$6,IF(AND('calcolo mitigazione del rischio'!S109&gt;tabelle!$P$7, 'calcolo mitigazione del rischio'!S109&lt;=tabelle!$Q$7),tabelle!$S$7,"-")))))</f>
        <v>-</v>
      </c>
      <c r="AO116" s="721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</row>
    <row r="117" spans="1:129" ht="25.5" customHeight="1" thickBot="1" x14ac:dyDescent="0.9">
      <c r="A117" s="744">
        <f>Schema!A114</f>
        <v>0</v>
      </c>
      <c r="B117" s="334" t="str">
        <f>Schema!B114</f>
        <v>H. Accessi presso la Società di organi di controllo esterno</v>
      </c>
      <c r="C117" s="469" t="str">
        <f>Schema!C114</f>
        <v>H.1. Ispezioni e richieste informazioni da Autorità esterne</v>
      </c>
      <c r="D117" s="479" t="str">
        <f>Schema!D114</f>
        <v>H.1.1. Attività di supporto ad organi per controlli esterni</v>
      </c>
      <c r="E117" s="298" t="str">
        <f>Schema!E114</f>
        <v>BBF</v>
      </c>
      <c r="F117" s="92" t="str">
        <f>Schema!F114</f>
        <v>I</v>
      </c>
      <c r="G117" s="92" t="str">
        <f>Schema!G114</f>
        <v>01</v>
      </c>
      <c r="H117" s="299" t="str">
        <f>Schema!H114</f>
        <v>01</v>
      </c>
      <c r="I117" s="255"/>
      <c r="J117" s="157"/>
      <c r="K117" s="251"/>
      <c r="L117" s="241"/>
      <c r="M117" s="219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330"/>
      <c r="AD117" s="198"/>
      <c r="AE117" s="199"/>
      <c r="AF117" s="193"/>
      <c r="AG117" s="44"/>
      <c r="AH117" s="44"/>
      <c r="AI117" s="44"/>
      <c r="AJ117" s="44" t="str">
        <f>IF('calcolo mitigazione del rischio'!N110=tabelle!$N$7,tabelle!$M$7,IF('calcolo mitigazione del rischio'!N110=tabelle!$N$6,tabelle!$M$6,IF('calcolo mitigazione del rischio'!N110=tabelle!$N$5,tabelle!$M$5,IF('calcolo mitigazione del rischio'!N110=tabelle!$N$4,tabelle!$M$4,IF('calcolo mitigazione del rischio'!N110=tabelle!$N$3,tabelle!$M$3,"-")))))</f>
        <v>-</v>
      </c>
      <c r="AK117" s="44"/>
      <c r="AL117" s="44"/>
      <c r="AM117" s="44"/>
      <c r="AN117" s="338" t="str">
        <f>IF(AND('calcolo mitigazione del rischio'!S110&gt;=tabelle!$P$3, 'calcolo mitigazione del rischio'!S110&lt;=tabelle!$Q$3),tabelle!$S$3,IF(AND('calcolo mitigazione del rischio'!S110&gt;tabelle!$P$4, 'calcolo mitigazione del rischio'!S110&lt;=tabelle!$Q$4),tabelle!$S$4,IF(AND('calcolo mitigazione del rischio'!S110&gt;tabelle!$P$5, 'calcolo mitigazione del rischio'!S110&lt;=tabelle!$Q$5),tabelle!$S$5,IF(AND('calcolo mitigazione del rischio'!S110&gt;tabelle!$P$6, 'calcolo mitigazione del rischio'!S110&lt;=tabelle!$Q$6),tabelle!$S$6,IF(AND('calcolo mitigazione del rischio'!S110&gt;tabelle!$P$7, 'calcolo mitigazione del rischio'!S110&lt;=tabelle!$Q$7),tabelle!$S$7,"-")))))</f>
        <v>-</v>
      </c>
      <c r="AO117" s="333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</row>
    <row r="118" spans="1:129" ht="20.5" x14ac:dyDescent="0.75">
      <c r="A118" s="808" t="str">
        <f>Schema!A120</f>
        <v>GESTIONE ADEMPIMENTI ORGANI SOCIETARI (AOS)</v>
      </c>
      <c r="B118" s="810" t="str">
        <f>Schema!B120</f>
        <v>A. Predisposizione ordine del giorno per CdA</v>
      </c>
      <c r="C118" s="811" t="str">
        <f>Schema!C120</f>
        <v xml:space="preserve">A.1. Predisposizione della bozza dell'ordine del giorno sulla base delle proposte pervenute </v>
      </c>
      <c r="D118" s="483" t="str">
        <f>Schema!D120</f>
        <v>A.1.1. Ricezione proposte da parte degli Uffici</v>
      </c>
      <c r="E118" s="310" t="str">
        <f>Schema!E120</f>
        <v>AOS</v>
      </c>
      <c r="F118" s="68" t="str">
        <f>Schema!F120</f>
        <v>A</v>
      </c>
      <c r="G118" s="68" t="str">
        <f>Schema!G120</f>
        <v>01</v>
      </c>
      <c r="H118" s="311" t="str">
        <f>Schema!H120</f>
        <v>01</v>
      </c>
      <c r="I118" s="252"/>
      <c r="J118" s="158"/>
      <c r="K118" s="253"/>
      <c r="L118" s="242"/>
      <c r="M118" s="221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328"/>
      <c r="AD118" s="194"/>
      <c r="AE118" s="195"/>
      <c r="AF118" s="191"/>
      <c r="AG118" s="72"/>
      <c r="AH118" s="72"/>
      <c r="AI118" s="72"/>
      <c r="AJ118" s="72" t="str">
        <f>IF('calcolo mitigazione del rischio'!N111=tabelle!$N$7,tabelle!$M$7,IF('calcolo mitigazione del rischio'!N111=tabelle!$N$6,tabelle!$M$6,IF('calcolo mitigazione del rischio'!N111=tabelle!$N$5,tabelle!$M$5,IF('calcolo mitigazione del rischio'!N111=tabelle!$N$4,tabelle!$M$4,IF('calcolo mitigazione del rischio'!N111=tabelle!$N$3,tabelle!$M$3,"-")))))</f>
        <v>-</v>
      </c>
      <c r="AK118" s="72"/>
      <c r="AL118" s="72"/>
      <c r="AM118" s="72"/>
      <c r="AN118" s="337" t="str">
        <f>IF(AND('calcolo mitigazione del rischio'!S111&gt;=tabelle!$P$3, 'calcolo mitigazione del rischio'!S111&lt;=tabelle!$Q$3),tabelle!$S$3,IF(AND('calcolo mitigazione del rischio'!S111&gt;tabelle!$P$4, 'calcolo mitigazione del rischio'!S111&lt;=tabelle!$Q$4),tabelle!$S$4,IF(AND('calcolo mitigazione del rischio'!S111&gt;tabelle!$P$5, 'calcolo mitigazione del rischio'!S111&lt;=tabelle!$Q$5),tabelle!$S$5,IF(AND('calcolo mitigazione del rischio'!S111&gt;tabelle!$P$6, 'calcolo mitigazione del rischio'!S111&lt;=tabelle!$Q$6),tabelle!$S$6,IF(AND('calcolo mitigazione del rischio'!S111&gt;tabelle!$P$7, 'calcolo mitigazione del rischio'!S111&lt;=tabelle!$Q$7),tabelle!$S$7,"-")))))</f>
        <v>-</v>
      </c>
      <c r="AO118" s="720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</row>
    <row r="119" spans="1:129" ht="20.5" x14ac:dyDescent="0.75">
      <c r="A119" s="809">
        <f>Schema!A121</f>
        <v>0</v>
      </c>
      <c r="B119" s="722">
        <f>Schema!B121</f>
        <v>0</v>
      </c>
      <c r="C119" s="723">
        <f>Schema!C121</f>
        <v>0</v>
      </c>
      <c r="D119" s="484" t="str">
        <f>Schema!D121</f>
        <v>A.1.2. Predisposizione della bozza dell'ordine del giorno sulla base delle proposte pervenute</v>
      </c>
      <c r="E119" s="312" t="str">
        <f>Schema!E121</f>
        <v>AOS</v>
      </c>
      <c r="F119" s="70" t="str">
        <f>Schema!F121</f>
        <v>A</v>
      </c>
      <c r="G119" s="70" t="str">
        <f>Schema!G121</f>
        <v>01</v>
      </c>
      <c r="H119" s="313" t="str">
        <f>Schema!H121</f>
        <v>02</v>
      </c>
      <c r="I119" s="254"/>
      <c r="J119" s="155"/>
      <c r="K119" s="249"/>
      <c r="L119" s="240"/>
      <c r="M119" s="218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329"/>
      <c r="AD119" s="196"/>
      <c r="AE119" s="197"/>
      <c r="AF119" s="192"/>
      <c r="AG119" s="27"/>
      <c r="AH119" s="27"/>
      <c r="AI119" s="27"/>
      <c r="AJ119" s="27" t="str">
        <f>IF('calcolo mitigazione del rischio'!N112=tabelle!$N$7,tabelle!$M$7,IF('calcolo mitigazione del rischio'!N112=tabelle!$N$6,tabelle!$M$6,IF('calcolo mitigazione del rischio'!N112=tabelle!$N$5,tabelle!$M$5,IF('calcolo mitigazione del rischio'!N112=tabelle!$N$4,tabelle!$M$4,IF('calcolo mitigazione del rischio'!N112=tabelle!$N$3,tabelle!$M$3,"-")))))</f>
        <v>-</v>
      </c>
      <c r="AK119" s="27"/>
      <c r="AL119" s="27"/>
      <c r="AM119" s="27"/>
      <c r="AN119" s="336" t="str">
        <f>IF(AND('calcolo mitigazione del rischio'!S112&gt;=tabelle!$P$3, 'calcolo mitigazione del rischio'!S112&lt;=tabelle!$Q$3),tabelle!$S$3,IF(AND('calcolo mitigazione del rischio'!S112&gt;tabelle!$P$4, 'calcolo mitigazione del rischio'!S112&lt;=tabelle!$Q$4),tabelle!$S$4,IF(AND('calcolo mitigazione del rischio'!S112&gt;tabelle!$P$5, 'calcolo mitigazione del rischio'!S112&lt;=tabelle!$Q$5),tabelle!$S$5,IF(AND('calcolo mitigazione del rischio'!S112&gt;tabelle!$P$6, 'calcolo mitigazione del rischio'!S112&lt;=tabelle!$Q$6),tabelle!$S$6,IF(AND('calcolo mitigazione del rischio'!S112&gt;tabelle!$P$7, 'calcolo mitigazione del rischio'!S112&lt;=tabelle!$Q$7),tabelle!$S$7,"-")))))</f>
        <v>-</v>
      </c>
      <c r="AO119" s="721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</row>
    <row r="120" spans="1:129" ht="20.5" x14ac:dyDescent="0.75">
      <c r="A120" s="809">
        <f>Schema!A122</f>
        <v>0</v>
      </c>
      <c r="B120" s="722">
        <f>Schema!B122</f>
        <v>0</v>
      </c>
      <c r="C120" s="723">
        <f>Schema!C122</f>
        <v>0</v>
      </c>
      <c r="D120" s="484" t="str">
        <f>Schema!D122</f>
        <v>A.1.3. Ricezione dell'ordine del giorno approvato dal Presidente</v>
      </c>
      <c r="E120" s="312" t="str">
        <f>Schema!E122</f>
        <v>AOS</v>
      </c>
      <c r="F120" s="70" t="str">
        <f>Schema!F122</f>
        <v>A</v>
      </c>
      <c r="G120" s="70" t="str">
        <f>Schema!G122</f>
        <v>01</v>
      </c>
      <c r="H120" s="313" t="str">
        <f>Schema!H122</f>
        <v>03</v>
      </c>
      <c r="I120" s="254"/>
      <c r="J120" s="155"/>
      <c r="K120" s="249"/>
      <c r="L120" s="240"/>
      <c r="M120" s="218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329"/>
      <c r="AD120" s="196"/>
      <c r="AE120" s="209"/>
      <c r="AF120" s="192"/>
      <c r="AG120" s="27"/>
      <c r="AH120" s="27"/>
      <c r="AI120" s="27"/>
      <c r="AJ120" s="27" t="str">
        <f>IF('calcolo mitigazione del rischio'!N113=tabelle!$N$7,tabelle!$M$7,IF('calcolo mitigazione del rischio'!N113=tabelle!$N$6,tabelle!$M$6,IF('calcolo mitigazione del rischio'!N113=tabelle!$N$5,tabelle!$M$5,IF('calcolo mitigazione del rischio'!N113=tabelle!$N$4,tabelle!$M$4,IF('calcolo mitigazione del rischio'!N113=tabelle!$N$3,tabelle!$M$3,"-")))))</f>
        <v>-</v>
      </c>
      <c r="AK120" s="27"/>
      <c r="AL120" s="27"/>
      <c r="AM120" s="27"/>
      <c r="AN120" s="336" t="str">
        <f>IF(AND('calcolo mitigazione del rischio'!S113&gt;=tabelle!$P$3, 'calcolo mitigazione del rischio'!S113&lt;=tabelle!$Q$3),tabelle!$S$3,IF(AND('calcolo mitigazione del rischio'!S113&gt;tabelle!$P$4, 'calcolo mitigazione del rischio'!S113&lt;=tabelle!$Q$4),tabelle!$S$4,IF(AND('calcolo mitigazione del rischio'!S113&gt;tabelle!$P$5, 'calcolo mitigazione del rischio'!S113&lt;=tabelle!$Q$5),tabelle!$S$5,IF(AND('calcolo mitigazione del rischio'!S113&gt;tabelle!$P$6, 'calcolo mitigazione del rischio'!S113&lt;=tabelle!$Q$6),tabelle!$S$6,IF(AND('calcolo mitigazione del rischio'!S113&gt;tabelle!$P$7, 'calcolo mitigazione del rischio'!S113&lt;=tabelle!$Q$7),tabelle!$S$7,"-")))))</f>
        <v>-</v>
      </c>
      <c r="AO120" s="721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</row>
    <row r="121" spans="1:129" ht="21.5" x14ac:dyDescent="0.75">
      <c r="A121" s="809">
        <f>Schema!A123</f>
        <v>0</v>
      </c>
      <c r="B121" s="722">
        <f>Schema!B123</f>
        <v>0</v>
      </c>
      <c r="C121" s="723" t="str">
        <f>Schema!C123</f>
        <v>A.2. Convocazione del CdA e comunicazione dell'ordine del giorno</v>
      </c>
      <c r="D121" s="484" t="str">
        <f>Schema!D123</f>
        <v>A.2.1. Convocazione del CdA e comunicazione dell'ordine del giorno  che viene inviata a mezzo e-mail ai componenti del Consiglio e del CdS</v>
      </c>
      <c r="E121" s="312" t="str">
        <f>Schema!E123</f>
        <v>AOS</v>
      </c>
      <c r="F121" s="70" t="str">
        <f>Schema!F123</f>
        <v>A</v>
      </c>
      <c r="G121" s="70" t="str">
        <f>Schema!G123</f>
        <v>02</v>
      </c>
      <c r="H121" s="313" t="str">
        <f>Schema!H123</f>
        <v>01</v>
      </c>
      <c r="I121" s="254"/>
      <c r="J121" s="155"/>
      <c r="K121" s="249"/>
      <c r="L121" s="240"/>
      <c r="M121" s="218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329"/>
      <c r="AD121" s="196"/>
      <c r="AE121" s="197"/>
      <c r="AF121" s="192"/>
      <c r="AG121" s="27"/>
      <c r="AH121" s="27"/>
      <c r="AI121" s="27"/>
      <c r="AJ121" s="27" t="str">
        <f>IF('calcolo mitigazione del rischio'!N114=tabelle!$N$7,tabelle!$M$7,IF('calcolo mitigazione del rischio'!N114=tabelle!$N$6,tabelle!$M$6,IF('calcolo mitigazione del rischio'!N114=tabelle!$N$5,tabelle!$M$5,IF('calcolo mitigazione del rischio'!N114=tabelle!$N$4,tabelle!$M$4,IF('calcolo mitigazione del rischio'!N114=tabelle!$N$3,tabelle!$M$3,"-")))))</f>
        <v>-</v>
      </c>
      <c r="AK121" s="27"/>
      <c r="AL121" s="27"/>
      <c r="AM121" s="27"/>
      <c r="AN121" s="336" t="str">
        <f>IF(AND('calcolo mitigazione del rischio'!S114&gt;=tabelle!$P$3, 'calcolo mitigazione del rischio'!S114&lt;=tabelle!$Q$3),tabelle!$S$3,IF(AND('calcolo mitigazione del rischio'!S114&gt;tabelle!$P$4, 'calcolo mitigazione del rischio'!S114&lt;=tabelle!$Q$4),tabelle!$S$4,IF(AND('calcolo mitigazione del rischio'!S114&gt;tabelle!$P$5, 'calcolo mitigazione del rischio'!S114&lt;=tabelle!$Q$5),tabelle!$S$5,IF(AND('calcolo mitigazione del rischio'!S114&gt;tabelle!$P$6, 'calcolo mitigazione del rischio'!S114&lt;=tabelle!$Q$6),tabelle!$S$6,IF(AND('calcolo mitigazione del rischio'!S114&gt;tabelle!$P$7, 'calcolo mitigazione del rischio'!S114&lt;=tabelle!$Q$7),tabelle!$S$7,"-")))))</f>
        <v>-</v>
      </c>
      <c r="AO121" s="721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</row>
    <row r="122" spans="1:129" ht="20.5" x14ac:dyDescent="0.75">
      <c r="A122" s="809">
        <f>Schema!A124</f>
        <v>0</v>
      </c>
      <c r="B122" s="722">
        <f>Schema!B124</f>
        <v>0</v>
      </c>
      <c r="C122" s="723">
        <f>Schema!C124</f>
        <v>0</v>
      </c>
      <c r="D122" s="484" t="str">
        <f>Schema!D124</f>
        <v>A.2.2.  Inserimento nella cartella di rete condivisa della documentazione relativa alle proposte iscritte all'ordine del giorno</v>
      </c>
      <c r="E122" s="312" t="str">
        <f>Schema!E124</f>
        <v>AOS</v>
      </c>
      <c r="F122" s="70" t="str">
        <f>Schema!F124</f>
        <v>A</v>
      </c>
      <c r="G122" s="70" t="str">
        <f>Schema!G124</f>
        <v>02</v>
      </c>
      <c r="H122" s="313" t="str">
        <f>Schema!H124</f>
        <v>02</v>
      </c>
      <c r="I122" s="254"/>
      <c r="J122" s="155"/>
      <c r="K122" s="249"/>
      <c r="L122" s="240"/>
      <c r="M122" s="218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329"/>
      <c r="AD122" s="196"/>
      <c r="AE122" s="197"/>
      <c r="AF122" s="192"/>
      <c r="AG122" s="27"/>
      <c r="AH122" s="27"/>
      <c r="AI122" s="27"/>
      <c r="AJ122" s="27" t="str">
        <f>IF('calcolo mitigazione del rischio'!N115=tabelle!$N$7,tabelle!$M$7,IF('calcolo mitigazione del rischio'!N115=tabelle!$N$6,tabelle!$M$6,IF('calcolo mitigazione del rischio'!N115=tabelle!$N$5,tabelle!$M$5,IF('calcolo mitigazione del rischio'!N115=tabelle!$N$4,tabelle!$M$4,IF('calcolo mitigazione del rischio'!N115=tabelle!$N$3,tabelle!$M$3,"-")))))</f>
        <v>-</v>
      </c>
      <c r="AK122" s="27"/>
      <c r="AL122" s="27"/>
      <c r="AM122" s="27"/>
      <c r="AN122" s="336" t="str">
        <f>IF(AND('calcolo mitigazione del rischio'!S115&gt;=tabelle!$P$3, 'calcolo mitigazione del rischio'!S115&lt;=tabelle!$Q$3),tabelle!$S$3,IF(AND('calcolo mitigazione del rischio'!S115&gt;tabelle!$P$4, 'calcolo mitigazione del rischio'!S115&lt;=tabelle!$Q$4),tabelle!$S$4,IF(AND('calcolo mitigazione del rischio'!S115&gt;tabelle!$P$5, 'calcolo mitigazione del rischio'!S115&lt;=tabelle!$Q$5),tabelle!$S$5,IF(AND('calcolo mitigazione del rischio'!S115&gt;tabelle!$P$6, 'calcolo mitigazione del rischio'!S115&lt;=tabelle!$Q$6),tabelle!$S$6,IF(AND('calcolo mitigazione del rischio'!S115&gt;tabelle!$P$7, 'calcolo mitigazione del rischio'!S115&lt;=tabelle!$Q$7),tabelle!$S$7,"-")))))</f>
        <v>-</v>
      </c>
      <c r="AO122" s="721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</row>
    <row r="123" spans="1:129" ht="20.5" x14ac:dyDescent="0.75">
      <c r="A123" s="809">
        <f>Schema!A125</f>
        <v>0</v>
      </c>
      <c r="B123" s="722" t="str">
        <f>Schema!B125</f>
        <v>B. Stesura verbale CdA</v>
      </c>
      <c r="C123" s="723" t="str">
        <f>Schema!C125</f>
        <v>B.1. Predisposizione verbale CdA</v>
      </c>
      <c r="D123" s="484" t="str">
        <f>Schema!D125</f>
        <v>B.1.1. Stesura della bozza del verbale da parte del Segretario verbalizzante</v>
      </c>
      <c r="E123" s="312" t="str">
        <f>Schema!E125</f>
        <v>AOS</v>
      </c>
      <c r="F123" s="70" t="str">
        <f>Schema!F125</f>
        <v>B</v>
      </c>
      <c r="G123" s="70" t="str">
        <f>Schema!G125</f>
        <v>01</v>
      </c>
      <c r="H123" s="313" t="str">
        <f>Schema!H125</f>
        <v>01</v>
      </c>
      <c r="I123" s="254"/>
      <c r="J123" s="155"/>
      <c r="K123" s="249"/>
      <c r="L123" s="240"/>
      <c r="M123" s="218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329"/>
      <c r="AD123" s="196"/>
      <c r="AE123" s="197"/>
      <c r="AF123" s="192"/>
      <c r="AG123" s="27"/>
      <c r="AH123" s="27"/>
      <c r="AI123" s="27"/>
      <c r="AJ123" s="27" t="str">
        <f>IF('calcolo mitigazione del rischio'!N116=tabelle!$N$7,tabelle!$M$7,IF('calcolo mitigazione del rischio'!N116=tabelle!$N$6,tabelle!$M$6,IF('calcolo mitigazione del rischio'!N116=tabelle!$N$5,tabelle!$M$5,IF('calcolo mitigazione del rischio'!N116=tabelle!$N$4,tabelle!$M$4,IF('calcolo mitigazione del rischio'!N116=tabelle!$N$3,tabelle!$M$3,"-")))))</f>
        <v>-</v>
      </c>
      <c r="AK123" s="27"/>
      <c r="AL123" s="27"/>
      <c r="AM123" s="27"/>
      <c r="AN123" s="336" t="str">
        <f>IF(AND('calcolo mitigazione del rischio'!S116&gt;=tabelle!$P$3, 'calcolo mitigazione del rischio'!S116&lt;=tabelle!$Q$3),tabelle!$S$3,IF(AND('calcolo mitigazione del rischio'!S116&gt;tabelle!$P$4, 'calcolo mitigazione del rischio'!S116&lt;=tabelle!$Q$4),tabelle!$S$4,IF(AND('calcolo mitigazione del rischio'!S116&gt;tabelle!$P$5, 'calcolo mitigazione del rischio'!S116&lt;=tabelle!$Q$5),tabelle!$S$5,IF(AND('calcolo mitigazione del rischio'!S116&gt;tabelle!$P$6, 'calcolo mitigazione del rischio'!S116&lt;=tabelle!$Q$6),tabelle!$S$6,IF(AND('calcolo mitigazione del rischio'!S116&gt;tabelle!$P$7, 'calcolo mitigazione del rischio'!S116&lt;=tabelle!$Q$7),tabelle!$S$7,"-")))))</f>
        <v>-</v>
      </c>
      <c r="AO123" s="721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</row>
    <row r="124" spans="1:129" ht="20.5" x14ac:dyDescent="0.75">
      <c r="A124" s="809">
        <f>Schema!A126</f>
        <v>0</v>
      </c>
      <c r="B124" s="722">
        <f>Schema!B126</f>
        <v>0</v>
      </c>
      <c r="C124" s="723">
        <f>Schema!C126</f>
        <v>0</v>
      </c>
      <c r="D124" s="484" t="str">
        <f>Schema!D126</f>
        <v>B.1.2. Condivisione della bozza di verbale tra Presidente e Segretario verbalizzante</v>
      </c>
      <c r="E124" s="312" t="str">
        <f>Schema!E126</f>
        <v>AOS</v>
      </c>
      <c r="F124" s="70" t="str">
        <f>Schema!F126</f>
        <v>B</v>
      </c>
      <c r="G124" s="70" t="str">
        <f>Schema!G126</f>
        <v>01</v>
      </c>
      <c r="H124" s="313" t="str">
        <f>Schema!H126</f>
        <v>02</v>
      </c>
      <c r="I124" s="254"/>
      <c r="J124" s="155"/>
      <c r="K124" s="249"/>
      <c r="L124" s="240"/>
      <c r="M124" s="218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329"/>
      <c r="AD124" s="196"/>
      <c r="AE124" s="197"/>
      <c r="AF124" s="192"/>
      <c r="AG124" s="27"/>
      <c r="AH124" s="27"/>
      <c r="AI124" s="27"/>
      <c r="AJ124" s="27" t="str">
        <f>IF('calcolo mitigazione del rischio'!N117=tabelle!$N$7,tabelle!$M$7,IF('calcolo mitigazione del rischio'!N117=tabelle!$N$6,tabelle!$M$6,IF('calcolo mitigazione del rischio'!N117=tabelle!$N$5,tabelle!$M$5,IF('calcolo mitigazione del rischio'!N117=tabelle!$N$4,tabelle!$M$4,IF('calcolo mitigazione del rischio'!N117=tabelle!$N$3,tabelle!$M$3,"-")))))</f>
        <v>-</v>
      </c>
      <c r="AK124" s="27"/>
      <c r="AL124" s="27"/>
      <c r="AM124" s="27"/>
      <c r="AN124" s="336" t="str">
        <f>IF(AND('calcolo mitigazione del rischio'!S117&gt;=tabelle!$P$3, 'calcolo mitigazione del rischio'!S117&lt;=tabelle!$Q$3),tabelle!$S$3,IF(AND('calcolo mitigazione del rischio'!S117&gt;tabelle!$P$4, 'calcolo mitigazione del rischio'!S117&lt;=tabelle!$Q$4),tabelle!$S$4,IF(AND('calcolo mitigazione del rischio'!S117&gt;tabelle!$P$5, 'calcolo mitigazione del rischio'!S117&lt;=tabelle!$Q$5),tabelle!$S$5,IF(AND('calcolo mitigazione del rischio'!S117&gt;tabelle!$P$6, 'calcolo mitigazione del rischio'!S117&lt;=tabelle!$Q$6),tabelle!$S$6,IF(AND('calcolo mitigazione del rischio'!S117&gt;tabelle!$P$7, 'calcolo mitigazione del rischio'!S117&lt;=tabelle!$Q$7),tabelle!$S$7,"-")))))</f>
        <v>-</v>
      </c>
      <c r="AO124" s="721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</row>
    <row r="125" spans="1:129" ht="20.5" x14ac:dyDescent="0.75">
      <c r="A125" s="809">
        <f>Schema!A127</f>
        <v>0</v>
      </c>
      <c r="B125" s="722">
        <f>Schema!B127</f>
        <v>0</v>
      </c>
      <c r="C125" s="723">
        <f>Schema!C127</f>
        <v>0</v>
      </c>
      <c r="D125" s="484" t="str">
        <f>Schema!D127</f>
        <v>B.1.3. Stesura verbale definitivo da sottoporre a tutti i membri del CdA</v>
      </c>
      <c r="E125" s="312" t="str">
        <f>Schema!E127</f>
        <v>AOS</v>
      </c>
      <c r="F125" s="70" t="str">
        <f>Schema!F127</f>
        <v>B</v>
      </c>
      <c r="G125" s="70" t="str">
        <f>Schema!G127</f>
        <v>01</v>
      </c>
      <c r="H125" s="313" t="str">
        <f>Schema!H127</f>
        <v>03</v>
      </c>
      <c r="I125" s="254"/>
      <c r="J125" s="155"/>
      <c r="K125" s="249"/>
      <c r="L125" s="240"/>
      <c r="M125" s="218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329"/>
      <c r="AD125" s="196"/>
      <c r="AE125" s="197"/>
      <c r="AF125" s="192"/>
      <c r="AG125" s="27"/>
      <c r="AH125" s="27"/>
      <c r="AI125" s="27"/>
      <c r="AJ125" s="27" t="str">
        <f>IF('calcolo mitigazione del rischio'!N118=tabelle!$N$7,tabelle!$M$7,IF('calcolo mitigazione del rischio'!N118=tabelle!$N$6,tabelle!$M$6,IF('calcolo mitigazione del rischio'!N118=tabelle!$N$5,tabelle!$M$5,IF('calcolo mitigazione del rischio'!N118=tabelle!$N$4,tabelle!$M$4,IF('calcolo mitigazione del rischio'!N118=tabelle!$N$3,tabelle!$M$3,"-")))))</f>
        <v>-</v>
      </c>
      <c r="AK125" s="27"/>
      <c r="AL125" s="27"/>
      <c r="AM125" s="27"/>
      <c r="AN125" s="336" t="str">
        <f>IF(AND('calcolo mitigazione del rischio'!S118&gt;=tabelle!$P$3, 'calcolo mitigazione del rischio'!S118&lt;=tabelle!$Q$3),tabelle!$S$3,IF(AND('calcolo mitigazione del rischio'!S118&gt;tabelle!$P$4, 'calcolo mitigazione del rischio'!S118&lt;=tabelle!$Q$4),tabelle!$S$4,IF(AND('calcolo mitigazione del rischio'!S118&gt;tabelle!$P$5, 'calcolo mitigazione del rischio'!S118&lt;=tabelle!$Q$5),tabelle!$S$5,IF(AND('calcolo mitigazione del rischio'!S118&gt;tabelle!$P$6, 'calcolo mitigazione del rischio'!S118&lt;=tabelle!$Q$6),tabelle!$S$6,IF(AND('calcolo mitigazione del rischio'!S118&gt;tabelle!$P$7, 'calcolo mitigazione del rischio'!S118&lt;=tabelle!$Q$7),tabelle!$S$7,"-")))))</f>
        <v>-</v>
      </c>
      <c r="AO125" s="721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4"/>
      <c r="DT125" s="164"/>
      <c r="DU125" s="164"/>
      <c r="DV125" s="164"/>
      <c r="DW125" s="164"/>
      <c r="DX125" s="164"/>
      <c r="DY125" s="164"/>
    </row>
    <row r="126" spans="1:129" ht="20.5" x14ac:dyDescent="0.75">
      <c r="A126" s="809">
        <f>Schema!A128</f>
        <v>0</v>
      </c>
      <c r="B126" s="722">
        <f>Schema!B128</f>
        <v>0</v>
      </c>
      <c r="C126" s="723">
        <f>Schema!C128</f>
        <v>0</v>
      </c>
      <c r="D126" s="484" t="str">
        <f>Schema!D128</f>
        <v>B.1.4. Inserimento nella cartella di rete condivisa tra i componenti dell'OA e Sindaci del verbale definitivo</v>
      </c>
      <c r="E126" s="312" t="str">
        <f>Schema!E128</f>
        <v>AOS</v>
      </c>
      <c r="F126" s="70" t="str">
        <f>Schema!F128</f>
        <v>B</v>
      </c>
      <c r="G126" s="70" t="str">
        <f>Schema!G128</f>
        <v>01</v>
      </c>
      <c r="H126" s="313" t="str">
        <f>Schema!H128</f>
        <v>04</v>
      </c>
      <c r="I126" s="254"/>
      <c r="J126" s="155"/>
      <c r="K126" s="249"/>
      <c r="L126" s="240"/>
      <c r="M126" s="218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329"/>
      <c r="AD126" s="196"/>
      <c r="AE126" s="197"/>
      <c r="AF126" s="192"/>
      <c r="AG126" s="27"/>
      <c r="AH126" s="27"/>
      <c r="AI126" s="27"/>
      <c r="AJ126" s="27" t="str">
        <f>IF('calcolo mitigazione del rischio'!N119=tabelle!$N$7,tabelle!$M$7,IF('calcolo mitigazione del rischio'!N119=tabelle!$N$6,tabelle!$M$6,IF('calcolo mitigazione del rischio'!N119=tabelle!$N$5,tabelle!$M$5,IF('calcolo mitigazione del rischio'!N119=tabelle!$N$4,tabelle!$M$4,IF('calcolo mitigazione del rischio'!N119=tabelle!$N$3,tabelle!$M$3,"-")))))</f>
        <v>-</v>
      </c>
      <c r="AK126" s="27"/>
      <c r="AL126" s="27"/>
      <c r="AM126" s="27"/>
      <c r="AN126" s="336" t="str">
        <f>IF(AND('calcolo mitigazione del rischio'!S119&gt;=tabelle!$P$3, 'calcolo mitigazione del rischio'!S119&lt;=tabelle!$Q$3),tabelle!$S$3,IF(AND('calcolo mitigazione del rischio'!S119&gt;tabelle!$P$4, 'calcolo mitigazione del rischio'!S119&lt;=tabelle!$Q$4),tabelle!$S$4,IF(AND('calcolo mitigazione del rischio'!S119&gt;tabelle!$P$5, 'calcolo mitigazione del rischio'!S119&lt;=tabelle!$Q$5),tabelle!$S$5,IF(AND('calcolo mitigazione del rischio'!S119&gt;tabelle!$P$6, 'calcolo mitigazione del rischio'!S119&lt;=tabelle!$Q$6),tabelle!$S$6,IF(AND('calcolo mitigazione del rischio'!S119&gt;tabelle!$P$7, 'calcolo mitigazione del rischio'!S119&lt;=tabelle!$Q$7),tabelle!$S$7,"-")))))</f>
        <v>-</v>
      </c>
      <c r="AO126" s="721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</row>
    <row r="127" spans="1:129" ht="22.25" thickBot="1" x14ac:dyDescent="0.9">
      <c r="A127" s="809">
        <f>Schema!A129</f>
        <v>0</v>
      </c>
      <c r="B127" s="722">
        <f>Schema!B129</f>
        <v>0</v>
      </c>
      <c r="C127" s="580" t="str">
        <f>Schema!C129</f>
        <v>B.2. Invio del verbale definitivo</v>
      </c>
      <c r="D127" s="484" t="str">
        <f>Schema!D129</f>
        <v>B.2.1. Trasmissione dell’estratto omissis  alle strutture competenti e, ove necessario, copia conforme omissis del verbale allibrato e firmato dal Presidente del Cda e dal Segretario</v>
      </c>
      <c r="E127" s="312" t="str">
        <f>Schema!E129</f>
        <v>AOS</v>
      </c>
      <c r="F127" s="70" t="str">
        <f>Schema!F129</f>
        <v>B</v>
      </c>
      <c r="G127" s="70" t="str">
        <f>Schema!G129</f>
        <v>02</v>
      </c>
      <c r="H127" s="313" t="str">
        <f>Schema!H129</f>
        <v>01</v>
      </c>
      <c r="I127" s="254"/>
      <c r="J127" s="155"/>
      <c r="K127" s="249"/>
      <c r="L127" s="240"/>
      <c r="M127" s="218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329"/>
      <c r="AD127" s="196"/>
      <c r="AE127" s="197"/>
      <c r="AF127" s="192"/>
      <c r="AG127" s="27"/>
      <c r="AH127" s="27"/>
      <c r="AI127" s="27"/>
      <c r="AJ127" s="27" t="str">
        <f>IF('calcolo mitigazione del rischio'!N120=tabelle!$N$7,tabelle!$M$7,IF('calcolo mitigazione del rischio'!N120=tabelle!$N$6,tabelle!$M$6,IF('calcolo mitigazione del rischio'!N120=tabelle!$N$5,tabelle!$M$5,IF('calcolo mitigazione del rischio'!N120=tabelle!$N$4,tabelle!$M$4,IF('calcolo mitigazione del rischio'!N120=tabelle!$N$3,tabelle!$M$3,"-")))))</f>
        <v>-</v>
      </c>
      <c r="AK127" s="27"/>
      <c r="AL127" s="27"/>
      <c r="AM127" s="27"/>
      <c r="AN127" s="336" t="str">
        <f>IF(AND('calcolo mitigazione del rischio'!S120&gt;=tabelle!$P$3, 'calcolo mitigazione del rischio'!S120&lt;=tabelle!$Q$3),tabelle!$S$3,IF(AND('calcolo mitigazione del rischio'!S120&gt;tabelle!$P$4, 'calcolo mitigazione del rischio'!S120&lt;=tabelle!$Q$4),tabelle!$S$4,IF(AND('calcolo mitigazione del rischio'!S120&gt;tabelle!$P$5, 'calcolo mitigazione del rischio'!S120&lt;=tabelle!$Q$5),tabelle!$S$5,IF(AND('calcolo mitigazione del rischio'!S120&gt;tabelle!$P$6, 'calcolo mitigazione del rischio'!S120&lt;=tabelle!$Q$6),tabelle!$S$6,IF(AND('calcolo mitigazione del rischio'!S120&gt;tabelle!$P$7, 'calcolo mitigazione del rischio'!S120&lt;=tabelle!$Q$7),tabelle!$S$7,"-")))))</f>
        <v>-</v>
      </c>
      <c r="AO127" s="579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</row>
    <row r="128" spans="1:129" ht="20.5" x14ac:dyDescent="0.75">
      <c r="A128" s="818" t="str">
        <f>Schema!A130</f>
        <v>SMALTIMENTO RIFIUTI DA APPARECCHIATURE ELETTRICHE ED ELETTRONICHE - RAEE (SRE)</v>
      </c>
      <c r="B128" s="820" t="str">
        <f>Schema!B130</f>
        <v xml:space="preserve">A. Attività di smaltimento apparecchiature elettriche ed elettroniche </v>
      </c>
      <c r="C128" s="822" t="str">
        <f>Schema!C130</f>
        <v>A.1. Verifica e gestione delle attività smaltimento rifiuti</v>
      </c>
      <c r="D128" s="485" t="str">
        <f>Schema!D130</f>
        <v>A.1.1. Selezione e smistamento rifiuti RAEE</v>
      </c>
      <c r="E128" s="314" t="str">
        <f>Schema!E130</f>
        <v>SRE</v>
      </c>
      <c r="F128" s="97" t="str">
        <f>Schema!F130</f>
        <v>A</v>
      </c>
      <c r="G128" s="97" t="str">
        <f>Schema!G130</f>
        <v>01</v>
      </c>
      <c r="H128" s="315" t="str">
        <f>Schema!H130</f>
        <v>01</v>
      </c>
      <c r="I128" s="252"/>
      <c r="J128" s="158"/>
      <c r="K128" s="253"/>
      <c r="L128" s="242"/>
      <c r="M128" s="221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328"/>
      <c r="AD128" s="194"/>
      <c r="AE128" s="195"/>
      <c r="AF128" s="191"/>
      <c r="AG128" s="72"/>
      <c r="AH128" s="72"/>
      <c r="AI128" s="72"/>
      <c r="AJ128" s="72" t="str">
        <f>IF('calcolo mitigazione del rischio'!N121=tabelle!$N$7,tabelle!$M$7,IF('calcolo mitigazione del rischio'!N121=tabelle!$N$6,tabelle!$M$6,IF('calcolo mitigazione del rischio'!N121=tabelle!$N$5,tabelle!$M$5,IF('calcolo mitigazione del rischio'!N121=tabelle!$N$4,tabelle!$M$4,IF('calcolo mitigazione del rischio'!N121=tabelle!$N$3,tabelle!$M$3,"-")))))</f>
        <v>-</v>
      </c>
      <c r="AK128" s="72"/>
      <c r="AL128" s="72"/>
      <c r="AM128" s="72"/>
      <c r="AN128" s="337" t="str">
        <f>IF(AND('calcolo mitigazione del rischio'!S121&gt;=tabelle!$P$3, 'calcolo mitigazione del rischio'!S121&lt;=tabelle!$Q$3),tabelle!$S$3,IF(AND('calcolo mitigazione del rischio'!S121&gt;tabelle!$P$4, 'calcolo mitigazione del rischio'!S121&lt;=tabelle!$Q$4),tabelle!$S$4,IF(AND('calcolo mitigazione del rischio'!S121&gt;tabelle!$P$5, 'calcolo mitigazione del rischio'!S121&lt;=tabelle!$Q$5),tabelle!$S$5,IF(AND('calcolo mitigazione del rischio'!S121&gt;tabelle!$P$6, 'calcolo mitigazione del rischio'!S121&lt;=tabelle!$Q$6),tabelle!$S$6,IF(AND('calcolo mitigazione del rischio'!S121&gt;tabelle!$P$7, 'calcolo mitigazione del rischio'!S121&lt;=tabelle!$Q$7),tabelle!$S$7,"-")))))</f>
        <v>-</v>
      </c>
      <c r="AO128" s="720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</row>
    <row r="129" spans="1:129" ht="22.25" thickBot="1" x14ac:dyDescent="0.9">
      <c r="A129" s="819">
        <f>Schema!A131</f>
        <v>0</v>
      </c>
      <c r="B129" s="821">
        <f>Schema!B131</f>
        <v>0</v>
      </c>
      <c r="C129" s="823">
        <f>Schema!C131</f>
        <v>0</v>
      </c>
      <c r="D129" s="486" t="str">
        <f>Schema!D131</f>
        <v xml:space="preserve">A.2. Conferimento rifiuti a trasportatori e smaltitori
</v>
      </c>
      <c r="E129" s="316" t="str">
        <f>Schema!E131</f>
        <v>SRE</v>
      </c>
      <c r="F129" s="98" t="str">
        <f>Schema!F131</f>
        <v>A</v>
      </c>
      <c r="G129" s="98" t="str">
        <f>Schema!G131</f>
        <v>01</v>
      </c>
      <c r="H129" s="317" t="str">
        <f>Schema!H131</f>
        <v>02</v>
      </c>
      <c r="I129" s="255"/>
      <c r="J129" s="157"/>
      <c r="K129" s="251"/>
      <c r="L129" s="241"/>
      <c r="M129" s="219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330"/>
      <c r="AD129" s="198"/>
      <c r="AE129" s="199"/>
      <c r="AF129" s="193"/>
      <c r="AG129" s="44"/>
      <c r="AH129" s="44"/>
      <c r="AI129" s="44"/>
      <c r="AJ129" s="44" t="str">
        <f>IF('calcolo mitigazione del rischio'!N122=tabelle!$N$7,tabelle!$M$7,IF('calcolo mitigazione del rischio'!N122=tabelle!$N$6,tabelle!$M$6,IF('calcolo mitigazione del rischio'!N122=tabelle!$N$5,tabelle!$M$5,IF('calcolo mitigazione del rischio'!N122=tabelle!$N$4,tabelle!$M$4,IF('calcolo mitigazione del rischio'!N122=tabelle!$N$3,tabelle!$M$3,"-")))))</f>
        <v>-</v>
      </c>
      <c r="AK129" s="44"/>
      <c r="AL129" s="44"/>
      <c r="AM129" s="44"/>
      <c r="AN129" s="338" t="str">
        <f>IF(AND('calcolo mitigazione del rischio'!S122&gt;=tabelle!$P$3, 'calcolo mitigazione del rischio'!S122&lt;=tabelle!$Q$3),tabelle!$S$3,IF(AND('calcolo mitigazione del rischio'!S122&gt;tabelle!$P$4, 'calcolo mitigazione del rischio'!S122&lt;=tabelle!$Q$4),tabelle!$S$4,IF(AND('calcolo mitigazione del rischio'!S122&gt;tabelle!$P$5, 'calcolo mitigazione del rischio'!S122&lt;=tabelle!$Q$5),tabelle!$S$5,IF(AND('calcolo mitigazione del rischio'!S122&gt;tabelle!$P$6, 'calcolo mitigazione del rischio'!S122&lt;=tabelle!$Q$6),tabelle!$S$6,IF(AND('calcolo mitigazione del rischio'!S122&gt;tabelle!$P$7, 'calcolo mitigazione del rischio'!S122&lt;=tabelle!$Q$7),tabelle!$S$7,"-")))))</f>
        <v>-</v>
      </c>
      <c r="AO129" s="83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</row>
    <row r="130" spans="1:129" ht="20.5" x14ac:dyDescent="0.75">
      <c r="A130" s="824" t="str">
        <f>Schema!A132</f>
        <v>SICUREZZA SUI LUOGHI DI LAVORO (SLL)</v>
      </c>
      <c r="B130" s="719" t="str">
        <f>Schema!B132</f>
        <v>A. Analisi dei rischi</v>
      </c>
      <c r="C130" s="827" t="str">
        <f>Schema!C132</f>
        <v>A.1. Identificazione dei pericoli e valutazione dei rischi</v>
      </c>
      <c r="D130" s="487" t="str">
        <f>Schema!D132</f>
        <v>A.1.1.  Predisposizione e aggiornamento Documenti Valutazione dei Rischi (DVR E DUVRI)</v>
      </c>
      <c r="E130" s="318" t="str">
        <f>Schema!E132</f>
        <v>SLL</v>
      </c>
      <c r="F130" s="100" t="str">
        <f>Schema!F132</f>
        <v>A</v>
      </c>
      <c r="G130" s="100" t="str">
        <f>Schema!G132</f>
        <v>01</v>
      </c>
      <c r="H130" s="319" t="str">
        <f>Schema!H132</f>
        <v>01</v>
      </c>
      <c r="I130" s="252"/>
      <c r="J130" s="158"/>
      <c r="K130" s="253"/>
      <c r="L130" s="242"/>
      <c r="M130" s="221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328"/>
      <c r="AD130" s="194"/>
      <c r="AE130" s="195"/>
      <c r="AF130" s="191"/>
      <c r="AG130" s="72"/>
      <c r="AH130" s="72"/>
      <c r="AI130" s="72"/>
      <c r="AJ130" s="72" t="str">
        <f>IF('calcolo mitigazione del rischio'!N123=tabelle!$N$7,tabelle!$M$7,IF('calcolo mitigazione del rischio'!N123=tabelle!$N$6,tabelle!$M$6,IF('calcolo mitigazione del rischio'!N123=tabelle!$N$5,tabelle!$M$5,IF('calcolo mitigazione del rischio'!N123=tabelle!$N$4,tabelle!$M$4,IF('calcolo mitigazione del rischio'!N123=tabelle!$N$3,tabelle!$M$3,"-")))))</f>
        <v>-</v>
      </c>
      <c r="AK130" s="72"/>
      <c r="AL130" s="72"/>
      <c r="AM130" s="72"/>
      <c r="AN130" s="337" t="str">
        <f>IF(AND('calcolo mitigazione del rischio'!S123&gt;=tabelle!$P$3, 'calcolo mitigazione del rischio'!S123&lt;=tabelle!$Q$3),tabelle!$S$3,IF(AND('calcolo mitigazione del rischio'!S123&gt;tabelle!$P$4, 'calcolo mitigazione del rischio'!S123&lt;=tabelle!$Q$4),tabelle!$S$4,IF(AND('calcolo mitigazione del rischio'!S123&gt;tabelle!$P$5, 'calcolo mitigazione del rischio'!S123&lt;=tabelle!$Q$5),tabelle!$S$5,IF(AND('calcolo mitigazione del rischio'!S123&gt;tabelle!$P$6, 'calcolo mitigazione del rischio'!S123&lt;=tabelle!$Q$6),tabelle!$S$6,IF(AND('calcolo mitigazione del rischio'!S123&gt;tabelle!$P$7, 'calcolo mitigazione del rischio'!S123&lt;=tabelle!$Q$7),tabelle!$S$7,"-")))))</f>
        <v>-</v>
      </c>
      <c r="AO130" s="720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</row>
    <row r="131" spans="1:129" ht="20.5" x14ac:dyDescent="0.75">
      <c r="A131" s="825">
        <f>Schema!A133</f>
        <v>0</v>
      </c>
      <c r="B131" s="717">
        <f>Schema!B133</f>
        <v>0</v>
      </c>
      <c r="C131" s="718">
        <f>Schema!C133</f>
        <v>0</v>
      </c>
      <c r="D131" s="488" t="str">
        <f>Schema!D133</f>
        <v>A.1.2. Gestione dei dispositivi di protezione individuale (DPI) e dell’abbigliamento da lavoro (ADL)</v>
      </c>
      <c r="E131" s="320" t="str">
        <f>Schema!E133</f>
        <v>SLL</v>
      </c>
      <c r="F131" s="96" t="str">
        <f>Schema!F133</f>
        <v>A</v>
      </c>
      <c r="G131" s="96" t="str">
        <f>Schema!G133</f>
        <v>01</v>
      </c>
      <c r="H131" s="321" t="str">
        <f>Schema!H133</f>
        <v>02</v>
      </c>
      <c r="I131" s="254"/>
      <c r="J131" s="155"/>
      <c r="K131" s="249"/>
      <c r="L131" s="240"/>
      <c r="M131" s="218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329"/>
      <c r="AD131" s="196"/>
      <c r="AE131" s="197"/>
      <c r="AF131" s="192"/>
      <c r="AG131" s="27"/>
      <c r="AH131" s="27"/>
      <c r="AI131" s="27"/>
      <c r="AJ131" s="27" t="str">
        <f>IF('calcolo mitigazione del rischio'!N124=tabelle!$N$7,tabelle!$M$7,IF('calcolo mitigazione del rischio'!N124=tabelle!$N$6,tabelle!$M$6,IF('calcolo mitigazione del rischio'!N124=tabelle!$N$5,tabelle!$M$5,IF('calcolo mitigazione del rischio'!N124=tabelle!$N$4,tabelle!$M$4,IF('calcolo mitigazione del rischio'!N124=tabelle!$N$3,tabelle!$M$3,"-")))))</f>
        <v>-</v>
      </c>
      <c r="AK131" s="27"/>
      <c r="AL131" s="27"/>
      <c r="AM131" s="27"/>
      <c r="AN131" s="336" t="str">
        <f>IF(AND('calcolo mitigazione del rischio'!S124&gt;=tabelle!$P$3, 'calcolo mitigazione del rischio'!S124&lt;=tabelle!$Q$3),tabelle!$S$3,IF(AND('calcolo mitigazione del rischio'!S124&gt;tabelle!$P$4, 'calcolo mitigazione del rischio'!S124&lt;=tabelle!$Q$4),tabelle!$S$4,IF(AND('calcolo mitigazione del rischio'!S124&gt;tabelle!$P$5, 'calcolo mitigazione del rischio'!S124&lt;=tabelle!$Q$5),tabelle!$S$5,IF(AND('calcolo mitigazione del rischio'!S124&gt;tabelle!$P$6, 'calcolo mitigazione del rischio'!S124&lt;=tabelle!$Q$6),tabelle!$S$6,IF(AND('calcolo mitigazione del rischio'!S124&gt;tabelle!$P$7, 'calcolo mitigazione del rischio'!S124&lt;=tabelle!$Q$7),tabelle!$S$7,"-")))))</f>
        <v>-</v>
      </c>
      <c r="AO131" s="721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</row>
    <row r="132" spans="1:129" ht="20.5" x14ac:dyDescent="0.75">
      <c r="A132" s="825">
        <f>Schema!A134</f>
        <v>0</v>
      </c>
      <c r="B132" s="717">
        <f>Schema!B134</f>
        <v>0</v>
      </c>
      <c r="C132" s="718">
        <f>Schema!C134</f>
        <v>0</v>
      </c>
      <c r="D132" s="488" t="str">
        <f>Schema!D134</f>
        <v>A.1.3. Piano di gestione delle emergenze</v>
      </c>
      <c r="E132" s="320" t="str">
        <f>Schema!E134</f>
        <v>SLL</v>
      </c>
      <c r="F132" s="96" t="str">
        <f>Schema!F134</f>
        <v>A</v>
      </c>
      <c r="G132" s="96" t="str">
        <f>Schema!G134</f>
        <v>01</v>
      </c>
      <c r="H132" s="321" t="str">
        <f>Schema!H134</f>
        <v>03</v>
      </c>
      <c r="I132" s="254"/>
      <c r="J132" s="155"/>
      <c r="K132" s="249"/>
      <c r="L132" s="240"/>
      <c r="M132" s="218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329"/>
      <c r="AD132" s="196"/>
      <c r="AE132" s="197"/>
      <c r="AF132" s="192"/>
      <c r="AG132" s="27"/>
      <c r="AH132" s="27"/>
      <c r="AI132" s="27"/>
      <c r="AJ132" s="27" t="str">
        <f>IF('calcolo mitigazione del rischio'!N125=tabelle!$N$7,tabelle!$M$7,IF('calcolo mitigazione del rischio'!N125=tabelle!$N$6,tabelle!$M$6,IF('calcolo mitigazione del rischio'!N125=tabelle!$N$5,tabelle!$M$5,IF('calcolo mitigazione del rischio'!N125=tabelle!$N$4,tabelle!$M$4,IF('calcolo mitigazione del rischio'!N125=tabelle!$N$3,tabelle!$M$3,"-")))))</f>
        <v>-</v>
      </c>
      <c r="AK132" s="27"/>
      <c r="AL132" s="27"/>
      <c r="AM132" s="27"/>
      <c r="AN132" s="336" t="str">
        <f>IF(AND('calcolo mitigazione del rischio'!S125&gt;=tabelle!$P$3, 'calcolo mitigazione del rischio'!S125&lt;=tabelle!$Q$3),tabelle!$S$3,IF(AND('calcolo mitigazione del rischio'!S125&gt;tabelle!$P$4, 'calcolo mitigazione del rischio'!S125&lt;=tabelle!$Q$4),tabelle!$S$4,IF(AND('calcolo mitigazione del rischio'!S125&gt;tabelle!$P$5, 'calcolo mitigazione del rischio'!S125&lt;=tabelle!$Q$5),tabelle!$S$5,IF(AND('calcolo mitigazione del rischio'!S125&gt;tabelle!$P$6, 'calcolo mitigazione del rischio'!S125&lt;=tabelle!$Q$6),tabelle!$S$6,IF(AND('calcolo mitigazione del rischio'!S125&gt;tabelle!$P$7, 'calcolo mitigazione del rischio'!S125&lt;=tabelle!$Q$7),tabelle!$S$7,"-")))))</f>
        <v>-</v>
      </c>
      <c r="AO132" s="721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</row>
    <row r="133" spans="1:129" ht="20.5" x14ac:dyDescent="0.75">
      <c r="A133" s="825">
        <f>Schema!A135</f>
        <v>0</v>
      </c>
      <c r="B133" s="717">
        <f>Schema!B135</f>
        <v>0</v>
      </c>
      <c r="C133" s="718">
        <f>Schema!C135</f>
        <v>0</v>
      </c>
      <c r="D133" s="488" t="str">
        <f>Schema!D135</f>
        <v>A.1.4.Formazione del personale in materia di sicurezza</v>
      </c>
      <c r="E133" s="320" t="str">
        <f>Schema!E135</f>
        <v>SLL</v>
      </c>
      <c r="F133" s="96" t="str">
        <f>Schema!F135</f>
        <v>A</v>
      </c>
      <c r="G133" s="96" t="str">
        <f>Schema!G135</f>
        <v>01</v>
      </c>
      <c r="H133" s="321" t="str">
        <f>Schema!H135</f>
        <v>04</v>
      </c>
      <c r="I133" s="254"/>
      <c r="J133" s="155"/>
      <c r="K133" s="249"/>
      <c r="L133" s="240"/>
      <c r="M133" s="218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329"/>
      <c r="AD133" s="196"/>
      <c r="AE133" s="197"/>
      <c r="AF133" s="192"/>
      <c r="AG133" s="27"/>
      <c r="AH133" s="27"/>
      <c r="AI133" s="27"/>
      <c r="AJ133" s="27" t="str">
        <f>IF('calcolo mitigazione del rischio'!N126=tabelle!$N$7,tabelle!$M$7,IF('calcolo mitigazione del rischio'!N126=tabelle!$N$6,tabelle!$M$6,IF('calcolo mitigazione del rischio'!N126=tabelle!$N$5,tabelle!$M$5,IF('calcolo mitigazione del rischio'!N126=tabelle!$N$4,tabelle!$M$4,IF('calcolo mitigazione del rischio'!N126=tabelle!$N$3,tabelle!$M$3,"-")))))</f>
        <v>-</v>
      </c>
      <c r="AK133" s="27"/>
      <c r="AL133" s="27"/>
      <c r="AM133" s="27"/>
      <c r="AN133" s="336" t="str">
        <f>IF(AND('calcolo mitigazione del rischio'!S126&gt;=tabelle!$P$3, 'calcolo mitigazione del rischio'!S126&lt;=tabelle!$Q$3),tabelle!$S$3,IF(AND('calcolo mitigazione del rischio'!S126&gt;tabelle!$P$4, 'calcolo mitigazione del rischio'!S126&lt;=tabelle!$Q$4),tabelle!$S$4,IF(AND('calcolo mitigazione del rischio'!S126&gt;tabelle!$P$5, 'calcolo mitigazione del rischio'!S126&lt;=tabelle!$Q$5),tabelle!$S$5,IF(AND('calcolo mitigazione del rischio'!S126&gt;tabelle!$P$6, 'calcolo mitigazione del rischio'!S126&lt;=tabelle!$Q$6),tabelle!$S$6,IF(AND('calcolo mitigazione del rischio'!S126&gt;tabelle!$P$7, 'calcolo mitigazione del rischio'!S126&lt;=tabelle!$Q$7),tabelle!$S$7,"-")))))</f>
        <v>-</v>
      </c>
      <c r="AO133" s="721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</row>
    <row r="134" spans="1:129" ht="20.5" x14ac:dyDescent="0.75">
      <c r="A134" s="825">
        <f>Schema!A136</f>
        <v>0</v>
      </c>
      <c r="B134" s="717" t="str">
        <f>Schema!B136</f>
        <v>B. Gestione macchine, attrezzature e arredi</v>
      </c>
      <c r="C134" s="718" t="str">
        <f>Schema!C136</f>
        <v xml:space="preserve">B.1. Vaalutazione della conformità di macchine, attrezzature e arredi ex D.Lgs. 81/08 e s.m.i. </v>
      </c>
      <c r="D134" s="488" t="str">
        <f>Schema!D136</f>
        <v>B.1.1. Adeguamento dei lavori ai videoterminali</v>
      </c>
      <c r="E134" s="320" t="str">
        <f>Schema!E136</f>
        <v>SLL</v>
      </c>
      <c r="F134" s="96" t="str">
        <f>Schema!F136</f>
        <v>B</v>
      </c>
      <c r="G134" s="96" t="str">
        <f>Schema!G136</f>
        <v>01</v>
      </c>
      <c r="H134" s="321" t="str">
        <f>Schema!H136</f>
        <v>01</v>
      </c>
      <c r="I134" s="254"/>
      <c r="J134" s="155"/>
      <c r="K134" s="249"/>
      <c r="L134" s="240"/>
      <c r="M134" s="218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329"/>
      <c r="AD134" s="196"/>
      <c r="AE134" s="197"/>
      <c r="AF134" s="192"/>
      <c r="AG134" s="27"/>
      <c r="AH134" s="27"/>
      <c r="AI134" s="27"/>
      <c r="AJ134" s="27" t="str">
        <f>IF('calcolo mitigazione del rischio'!N127=tabelle!$N$7,tabelle!$M$7,IF('calcolo mitigazione del rischio'!N127=tabelle!$N$6,tabelle!$M$6,IF('calcolo mitigazione del rischio'!N127=tabelle!$N$5,tabelle!$M$5,IF('calcolo mitigazione del rischio'!N127=tabelle!$N$4,tabelle!$M$4,IF('calcolo mitigazione del rischio'!N127=tabelle!$N$3,tabelle!$M$3,"-")))))</f>
        <v>-</v>
      </c>
      <c r="AK134" s="27"/>
      <c r="AL134" s="27"/>
      <c r="AM134" s="27"/>
      <c r="AN134" s="336" t="str">
        <f>IF(AND('calcolo mitigazione del rischio'!S127&gt;=tabelle!$P$3, 'calcolo mitigazione del rischio'!S127&lt;=tabelle!$Q$3),tabelle!$S$3,IF(AND('calcolo mitigazione del rischio'!S127&gt;tabelle!$P$4, 'calcolo mitigazione del rischio'!S127&lt;=tabelle!$Q$4),tabelle!$S$4,IF(AND('calcolo mitigazione del rischio'!S127&gt;tabelle!$P$5, 'calcolo mitigazione del rischio'!S127&lt;=tabelle!$Q$5),tabelle!$S$5,IF(AND('calcolo mitigazione del rischio'!S127&gt;tabelle!$P$6, 'calcolo mitigazione del rischio'!S127&lt;=tabelle!$Q$6),tabelle!$S$6,IF(AND('calcolo mitigazione del rischio'!S127&gt;tabelle!$P$7, 'calcolo mitigazione del rischio'!S127&lt;=tabelle!$Q$7),tabelle!$S$7,"-")))))</f>
        <v>-</v>
      </c>
      <c r="AO134" s="721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4"/>
    </row>
    <row r="135" spans="1:129" ht="20.5" x14ac:dyDescent="0.75">
      <c r="A135" s="825">
        <f>Schema!A137</f>
        <v>0</v>
      </c>
      <c r="B135" s="717">
        <f>Schema!B137</f>
        <v>0</v>
      </c>
      <c r="C135" s="718">
        <f>Schema!C137</f>
        <v>0</v>
      </c>
      <c r="D135" s="488" t="str">
        <f>Schema!D137</f>
        <v>B.1.2. Verifica conformità dei beni strumentali in dotazione al personale</v>
      </c>
      <c r="E135" s="320" t="str">
        <f>Schema!E137</f>
        <v>SLL</v>
      </c>
      <c r="F135" s="96" t="str">
        <f>Schema!F137</f>
        <v>B</v>
      </c>
      <c r="G135" s="96" t="str">
        <f>Schema!G137</f>
        <v>01</v>
      </c>
      <c r="H135" s="321" t="str">
        <f>Schema!H137</f>
        <v>02</v>
      </c>
      <c r="I135" s="254"/>
      <c r="J135" s="155"/>
      <c r="K135" s="249"/>
      <c r="L135" s="240"/>
      <c r="M135" s="218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329"/>
      <c r="AD135" s="196"/>
      <c r="AE135" s="197"/>
      <c r="AF135" s="192"/>
      <c r="AG135" s="27"/>
      <c r="AH135" s="27"/>
      <c r="AI135" s="27"/>
      <c r="AJ135" s="27" t="str">
        <f>IF('calcolo mitigazione del rischio'!N128=tabelle!$N$7,tabelle!$M$7,IF('calcolo mitigazione del rischio'!N128=tabelle!$N$6,tabelle!$M$6,IF('calcolo mitigazione del rischio'!N128=tabelle!$N$5,tabelle!$M$5,IF('calcolo mitigazione del rischio'!N128=tabelle!$N$4,tabelle!$M$4,IF('calcolo mitigazione del rischio'!N128=tabelle!$N$3,tabelle!$M$3,"-")))))</f>
        <v>-</v>
      </c>
      <c r="AK135" s="27"/>
      <c r="AL135" s="27"/>
      <c r="AM135" s="27"/>
      <c r="AN135" s="336" t="str">
        <f>IF(AND('calcolo mitigazione del rischio'!S128&gt;=tabelle!$P$3, 'calcolo mitigazione del rischio'!S128&lt;=tabelle!$Q$3),tabelle!$S$3,IF(AND('calcolo mitigazione del rischio'!S128&gt;tabelle!$P$4, 'calcolo mitigazione del rischio'!S128&lt;=tabelle!$Q$4),tabelle!$S$4,IF(AND('calcolo mitigazione del rischio'!S128&gt;tabelle!$P$5, 'calcolo mitigazione del rischio'!S128&lt;=tabelle!$Q$5),tabelle!$S$5,IF(AND('calcolo mitigazione del rischio'!S128&gt;tabelle!$P$6, 'calcolo mitigazione del rischio'!S128&lt;=tabelle!$Q$6),tabelle!$S$6,IF(AND('calcolo mitigazione del rischio'!S128&gt;tabelle!$P$7, 'calcolo mitigazione del rischio'!S128&lt;=tabelle!$Q$7),tabelle!$S$7,"-")))))</f>
        <v>-</v>
      </c>
      <c r="AO135" s="721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  <c r="CE135" s="164"/>
      <c r="CF135" s="164"/>
      <c r="CG135" s="164"/>
      <c r="CH135" s="164"/>
      <c r="CI135" s="164"/>
      <c r="CJ135" s="164"/>
      <c r="CK135" s="164"/>
      <c r="CL135" s="164"/>
      <c r="CM135" s="164"/>
      <c r="CN135" s="164"/>
      <c r="CO135" s="164"/>
      <c r="CP135" s="164"/>
      <c r="CQ135" s="164"/>
      <c r="CR135" s="164"/>
      <c r="CS135" s="164"/>
      <c r="CT135" s="164"/>
      <c r="CU135" s="164"/>
      <c r="CV135" s="164"/>
      <c r="CW135" s="164"/>
      <c r="CX135" s="164"/>
      <c r="CY135" s="164"/>
      <c r="CZ135" s="164"/>
      <c r="DA135" s="164"/>
      <c r="DB135" s="164"/>
      <c r="DC135" s="164"/>
      <c r="DD135" s="164"/>
      <c r="DE135" s="164"/>
      <c r="DF135" s="164"/>
      <c r="DG135" s="164"/>
      <c r="DH135" s="164"/>
      <c r="DI135" s="164"/>
      <c r="DJ135" s="164"/>
      <c r="DK135" s="164"/>
      <c r="DL135" s="164"/>
      <c r="DM135" s="164"/>
      <c r="DN135" s="164"/>
      <c r="DO135" s="164"/>
      <c r="DP135" s="164"/>
      <c r="DQ135" s="164"/>
      <c r="DR135" s="164"/>
      <c r="DS135" s="164"/>
      <c r="DT135" s="164"/>
      <c r="DU135" s="164"/>
      <c r="DV135" s="164"/>
      <c r="DW135" s="164"/>
      <c r="DX135" s="164"/>
      <c r="DY135" s="164"/>
    </row>
    <row r="136" spans="1:129" ht="20.5" x14ac:dyDescent="0.75">
      <c r="A136" s="825">
        <f>Schema!A138</f>
        <v>0</v>
      </c>
      <c r="B136" s="717" t="str">
        <f>Schema!B138</f>
        <v>C. Gestione della Sorvegliaza Sanitaria</v>
      </c>
      <c r="C136" s="718" t="str">
        <f>Schema!C138</f>
        <v>C.1. Sorveglianaza sanitaria del personale dipendente</v>
      </c>
      <c r="D136" s="488" t="str">
        <f>Schema!D138</f>
        <v>C.1.1. Adempimenti in materia di sorveglianza sanitaria del personale</v>
      </c>
      <c r="E136" s="320" t="str">
        <f>Schema!E138</f>
        <v>SLL</v>
      </c>
      <c r="F136" s="96" t="str">
        <f>Schema!F138</f>
        <v>C</v>
      </c>
      <c r="G136" s="96" t="str">
        <f>Schema!G138</f>
        <v>01</v>
      </c>
      <c r="H136" s="321" t="str">
        <f>Schema!H138</f>
        <v>01</v>
      </c>
      <c r="I136" s="254"/>
      <c r="J136" s="155"/>
      <c r="K136" s="249"/>
      <c r="L136" s="240"/>
      <c r="M136" s="218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329"/>
      <c r="AD136" s="196"/>
      <c r="AE136" s="197"/>
      <c r="AF136" s="192"/>
      <c r="AG136" s="27"/>
      <c r="AH136" s="27"/>
      <c r="AI136" s="27"/>
      <c r="AJ136" s="27" t="str">
        <f>IF('calcolo mitigazione del rischio'!N129=tabelle!$N$7,tabelle!$M$7,IF('calcolo mitigazione del rischio'!N129=tabelle!$N$6,tabelle!$M$6,IF('calcolo mitigazione del rischio'!N129=tabelle!$N$5,tabelle!$M$5,IF('calcolo mitigazione del rischio'!N129=tabelle!$N$4,tabelle!$M$4,IF('calcolo mitigazione del rischio'!N129=tabelle!$N$3,tabelle!$M$3,"-")))))</f>
        <v>-</v>
      </c>
      <c r="AK136" s="27"/>
      <c r="AL136" s="27"/>
      <c r="AM136" s="27"/>
      <c r="AN136" s="336" t="str">
        <f>IF(AND('calcolo mitigazione del rischio'!S129&gt;=tabelle!$P$3, 'calcolo mitigazione del rischio'!S129&lt;=tabelle!$Q$3),tabelle!$S$3,IF(AND('calcolo mitigazione del rischio'!S129&gt;tabelle!$P$4, 'calcolo mitigazione del rischio'!S129&lt;=tabelle!$Q$4),tabelle!$S$4,IF(AND('calcolo mitigazione del rischio'!S129&gt;tabelle!$P$5, 'calcolo mitigazione del rischio'!S129&lt;=tabelle!$Q$5),tabelle!$S$5,IF(AND('calcolo mitigazione del rischio'!S129&gt;tabelle!$P$6, 'calcolo mitigazione del rischio'!S129&lt;=tabelle!$Q$6),tabelle!$S$6,IF(AND('calcolo mitigazione del rischio'!S129&gt;tabelle!$P$7, 'calcolo mitigazione del rischio'!S129&lt;=tabelle!$Q$7),tabelle!$S$7,"-")))))</f>
        <v>-</v>
      </c>
      <c r="AO136" s="721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  <c r="BI136" s="164"/>
      <c r="BJ136" s="164"/>
      <c r="BK136" s="164"/>
      <c r="BL136" s="164"/>
      <c r="BM136" s="164"/>
      <c r="BN136" s="164"/>
      <c r="BO136" s="164"/>
      <c r="BP136" s="164"/>
      <c r="BQ136" s="164"/>
      <c r="BR136" s="164"/>
      <c r="BS136" s="164"/>
      <c r="BT136" s="164"/>
      <c r="BU136" s="164"/>
      <c r="BV136" s="164"/>
      <c r="BW136" s="164"/>
      <c r="BX136" s="164"/>
      <c r="BY136" s="164"/>
      <c r="BZ136" s="164"/>
      <c r="CA136" s="164"/>
      <c r="CB136" s="164"/>
      <c r="CC136" s="164"/>
      <c r="CD136" s="164"/>
      <c r="CE136" s="164"/>
      <c r="CF136" s="164"/>
      <c r="CG136" s="164"/>
      <c r="CH136" s="164"/>
      <c r="CI136" s="164"/>
      <c r="CJ136" s="164"/>
      <c r="CK136" s="164"/>
      <c r="CL136" s="164"/>
      <c r="CM136" s="164"/>
      <c r="CN136" s="164"/>
      <c r="CO136" s="164"/>
      <c r="CP136" s="164"/>
      <c r="CQ136" s="164"/>
      <c r="CR136" s="164"/>
      <c r="CS136" s="164"/>
      <c r="CT136" s="164"/>
      <c r="CU136" s="164"/>
      <c r="CV136" s="164"/>
      <c r="CW136" s="164"/>
      <c r="CX136" s="164"/>
      <c r="CY136" s="164"/>
      <c r="CZ136" s="164"/>
      <c r="DA136" s="164"/>
      <c r="DB136" s="164"/>
      <c r="DC136" s="164"/>
      <c r="DD136" s="164"/>
      <c r="DE136" s="164"/>
      <c r="DF136" s="164"/>
      <c r="DG136" s="164"/>
      <c r="DH136" s="164"/>
      <c r="DI136" s="164"/>
      <c r="DJ136" s="164"/>
      <c r="DK136" s="164"/>
      <c r="DL136" s="164"/>
      <c r="DM136" s="164"/>
      <c r="DN136" s="164"/>
      <c r="DO136" s="164"/>
      <c r="DP136" s="164"/>
      <c r="DQ136" s="164"/>
      <c r="DR136" s="164"/>
      <c r="DS136" s="164"/>
      <c r="DT136" s="164"/>
      <c r="DU136" s="164"/>
      <c r="DV136" s="164"/>
      <c r="DW136" s="164"/>
      <c r="DX136" s="164"/>
      <c r="DY136" s="164"/>
    </row>
    <row r="137" spans="1:129" ht="21.25" thickBot="1" x14ac:dyDescent="0.9">
      <c r="A137" s="826">
        <f>Schema!A139</f>
        <v>0</v>
      </c>
      <c r="B137" s="828">
        <f>Schema!B139</f>
        <v>0</v>
      </c>
      <c r="C137" s="829">
        <f>Schema!C139</f>
        <v>0</v>
      </c>
      <c r="D137" s="489" t="str">
        <f>Schema!D139</f>
        <v>C.1.2. Organizzazione e coordinamento delle visite mediche periodiche previste per il personale</v>
      </c>
      <c r="E137" s="322" t="str">
        <f>Schema!E139</f>
        <v>SLL</v>
      </c>
      <c r="F137" s="101" t="str">
        <f>Schema!F139</f>
        <v>C</v>
      </c>
      <c r="G137" s="101" t="str">
        <f>Schema!G139</f>
        <v>01</v>
      </c>
      <c r="H137" s="323" t="str">
        <f>Schema!H139</f>
        <v>02</v>
      </c>
      <c r="I137" s="255"/>
      <c r="J137" s="157"/>
      <c r="K137" s="251"/>
      <c r="L137" s="241"/>
      <c r="M137" s="219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330"/>
      <c r="AD137" s="198"/>
      <c r="AE137" s="199"/>
      <c r="AF137" s="193"/>
      <c r="AG137" s="44"/>
      <c r="AH137" s="44"/>
      <c r="AI137" s="44"/>
      <c r="AJ137" s="44" t="str">
        <f>IF('calcolo mitigazione del rischio'!N130=tabelle!$N$7,tabelle!$M$7,IF('calcolo mitigazione del rischio'!N130=tabelle!$N$6,tabelle!$M$6,IF('calcolo mitigazione del rischio'!N130=tabelle!$N$5,tabelle!$M$5,IF('calcolo mitigazione del rischio'!N130=tabelle!$N$4,tabelle!$M$4,IF('calcolo mitigazione del rischio'!N130=tabelle!$N$3,tabelle!$M$3,"-")))))</f>
        <v>-</v>
      </c>
      <c r="AK137" s="44"/>
      <c r="AL137" s="44"/>
      <c r="AM137" s="44"/>
      <c r="AN137" s="338" t="str">
        <f>IF(AND('calcolo mitigazione del rischio'!S130&gt;=tabelle!$P$3, 'calcolo mitigazione del rischio'!S130&lt;=tabelle!$Q$3),tabelle!$S$3,IF(AND('calcolo mitigazione del rischio'!S130&gt;tabelle!$P$4, 'calcolo mitigazione del rischio'!S130&lt;=tabelle!$Q$4),tabelle!$S$4,IF(AND('calcolo mitigazione del rischio'!S130&gt;tabelle!$P$5, 'calcolo mitigazione del rischio'!S130&lt;=tabelle!$Q$5),tabelle!$S$5,IF(AND('calcolo mitigazione del rischio'!S130&gt;tabelle!$P$6, 'calcolo mitigazione del rischio'!S130&lt;=tabelle!$Q$6),tabelle!$S$6,IF(AND('calcolo mitigazione del rischio'!S130&gt;tabelle!$P$7, 'calcolo mitigazione del rischio'!S130&lt;=tabelle!$Q$7),tabelle!$S$7,"-")))))</f>
        <v>-</v>
      </c>
      <c r="AO137" s="807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</row>
    <row r="138" spans="1:129" ht="20.5" x14ac:dyDescent="0.75">
      <c r="A138" s="830" t="str">
        <f>Schema!A140</f>
        <v>GESTIONE SICUREZZA INFORMATICA (GSI)</v>
      </c>
      <c r="B138" s="832" t="str">
        <f>Schema!B140</f>
        <v>A. Modalità di accesso ai sistemi informativi</v>
      </c>
      <c r="C138" s="833" t="str">
        <f>Schema!C140</f>
        <v>A.1. Gestione sicurezza acccesso ai sistemi informativi</v>
      </c>
      <c r="D138" s="481" t="str">
        <f>Schema!D140</f>
        <v>A.1.1. Gestione degli accessi al dominio aziendale</v>
      </c>
      <c r="E138" s="305" t="str">
        <f>Schema!E140</f>
        <v>GSI</v>
      </c>
      <c r="F138" s="56" t="str">
        <f>Schema!F140</f>
        <v>A</v>
      </c>
      <c r="G138" s="56" t="str">
        <f>Schema!G140</f>
        <v>01</v>
      </c>
      <c r="H138" s="306" t="str">
        <f>Schema!H140</f>
        <v>01</v>
      </c>
      <c r="I138" s="252"/>
      <c r="J138" s="158"/>
      <c r="K138" s="253"/>
      <c r="L138" s="242"/>
      <c r="M138" s="221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328"/>
      <c r="AD138" s="194"/>
      <c r="AE138" s="195"/>
      <c r="AF138" s="191"/>
      <c r="AG138" s="72"/>
      <c r="AH138" s="72"/>
      <c r="AI138" s="72"/>
      <c r="AJ138" s="72" t="str">
        <f>IF('calcolo mitigazione del rischio'!N131=tabelle!$N$7,tabelle!$M$7,IF('calcolo mitigazione del rischio'!N131=tabelle!$N$6,tabelle!$M$6,IF('calcolo mitigazione del rischio'!N131=tabelle!$N$5,tabelle!$M$5,IF('calcolo mitigazione del rischio'!N131=tabelle!$N$4,tabelle!$M$4,IF('calcolo mitigazione del rischio'!N131=tabelle!$N$3,tabelle!$M$3,"-")))))</f>
        <v>-</v>
      </c>
      <c r="AK138" s="72"/>
      <c r="AL138" s="72"/>
      <c r="AM138" s="72"/>
      <c r="AN138" s="337" t="str">
        <f>IF(AND('calcolo mitigazione del rischio'!S131&gt;=tabelle!$P$3, 'calcolo mitigazione del rischio'!S131&lt;=tabelle!$Q$3),tabelle!$S$3,IF(AND('calcolo mitigazione del rischio'!S131&gt;tabelle!$P$4, 'calcolo mitigazione del rischio'!S131&lt;=tabelle!$Q$4),tabelle!$S$4,IF(AND('calcolo mitigazione del rischio'!S131&gt;tabelle!$P$5, 'calcolo mitigazione del rischio'!S131&lt;=tabelle!$Q$5),tabelle!$S$5,IF(AND('calcolo mitigazione del rischio'!S131&gt;tabelle!$P$6, 'calcolo mitigazione del rischio'!S131&lt;=tabelle!$Q$6),tabelle!$S$6,IF(AND('calcolo mitigazione del rischio'!S131&gt;tabelle!$P$7, 'calcolo mitigazione del rischio'!S131&lt;=tabelle!$Q$7),tabelle!$S$7,"-")))))</f>
        <v>-</v>
      </c>
      <c r="AO138" s="720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4"/>
      <c r="DY138" s="164"/>
    </row>
    <row r="139" spans="1:129" ht="20.5" x14ac:dyDescent="0.75">
      <c r="A139" s="831">
        <f>Schema!A141</f>
        <v>0</v>
      </c>
      <c r="B139" s="715">
        <f>Schema!B141</f>
        <v>0</v>
      </c>
      <c r="C139" s="714">
        <f>Schema!C141</f>
        <v>0</v>
      </c>
      <c r="D139" s="482" t="str">
        <f>Schema!D141</f>
        <v>A.1.2. Gestione delle credenziali di accesso a tutti i sistemi aziendali</v>
      </c>
      <c r="E139" s="307" t="str">
        <f>Schema!E141</f>
        <v>GSI</v>
      </c>
      <c r="F139" s="57" t="str">
        <f>Schema!F141</f>
        <v>A</v>
      </c>
      <c r="G139" s="57" t="str">
        <f>Schema!G141</f>
        <v>01</v>
      </c>
      <c r="H139" s="308" t="str">
        <f>Schema!H141</f>
        <v>02</v>
      </c>
      <c r="I139" s="254"/>
      <c r="J139" s="155"/>
      <c r="K139" s="249"/>
      <c r="L139" s="240"/>
      <c r="M139" s="218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329"/>
      <c r="AD139" s="196"/>
      <c r="AE139" s="197"/>
      <c r="AF139" s="192"/>
      <c r="AG139" s="27"/>
      <c r="AH139" s="27"/>
      <c r="AI139" s="27"/>
      <c r="AJ139" s="27" t="str">
        <f>IF('calcolo mitigazione del rischio'!N132=tabelle!$N$7,tabelle!$M$7,IF('calcolo mitigazione del rischio'!N132=tabelle!$N$6,tabelle!$M$6,IF('calcolo mitigazione del rischio'!N132=tabelle!$N$5,tabelle!$M$5,IF('calcolo mitigazione del rischio'!N132=tabelle!$N$4,tabelle!$M$4,IF('calcolo mitigazione del rischio'!N132=tabelle!$N$3,tabelle!$M$3,"-")))))</f>
        <v>-</v>
      </c>
      <c r="AK139" s="27"/>
      <c r="AL139" s="27"/>
      <c r="AM139" s="27"/>
      <c r="AN139" s="336" t="str">
        <f>IF(AND('calcolo mitigazione del rischio'!S132&gt;=tabelle!$P$3, 'calcolo mitigazione del rischio'!S132&lt;=tabelle!$Q$3),tabelle!$S$3,IF(AND('calcolo mitigazione del rischio'!S132&gt;tabelle!$P$4, 'calcolo mitigazione del rischio'!S132&lt;=tabelle!$Q$4),tabelle!$S$4,IF(AND('calcolo mitigazione del rischio'!S132&gt;tabelle!$P$5, 'calcolo mitigazione del rischio'!S132&lt;=tabelle!$Q$5),tabelle!$S$5,IF(AND('calcolo mitigazione del rischio'!S132&gt;tabelle!$P$6, 'calcolo mitigazione del rischio'!S132&lt;=tabelle!$Q$6),tabelle!$S$6,IF(AND('calcolo mitigazione del rischio'!S132&gt;tabelle!$P$7, 'calcolo mitigazione del rischio'!S132&lt;=tabelle!$Q$7),tabelle!$S$7,"-")))))</f>
        <v>-</v>
      </c>
      <c r="AO139" s="721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</row>
    <row r="140" spans="1:129" ht="20.5" x14ac:dyDescent="0.75">
      <c r="A140" s="831">
        <f>Schema!A142</f>
        <v>0</v>
      </c>
      <c r="B140" s="715">
        <f>Schema!B142</f>
        <v>0</v>
      </c>
      <c r="C140" s="714">
        <f>Schema!C142</f>
        <v>0</v>
      </c>
      <c r="D140" s="482" t="str">
        <f>Schema!D142</f>
        <v>A.1.3. Utilizzo della rete aziendale</v>
      </c>
      <c r="E140" s="307" t="str">
        <f>Schema!E142</f>
        <v>GSI</v>
      </c>
      <c r="F140" s="57" t="str">
        <f>Schema!F142</f>
        <v>A</v>
      </c>
      <c r="G140" s="57" t="str">
        <f>Schema!G142</f>
        <v>01</v>
      </c>
      <c r="H140" s="308" t="str">
        <f>Schema!H142</f>
        <v>03</v>
      </c>
      <c r="I140" s="254"/>
      <c r="J140" s="155"/>
      <c r="K140" s="249"/>
      <c r="L140" s="240"/>
      <c r="M140" s="218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329"/>
      <c r="AD140" s="196"/>
      <c r="AE140" s="197"/>
      <c r="AF140" s="192"/>
      <c r="AG140" s="27"/>
      <c r="AH140" s="27"/>
      <c r="AI140" s="27"/>
      <c r="AJ140" s="27" t="str">
        <f>IF('calcolo mitigazione del rischio'!N133=tabelle!$N$7,tabelle!$M$7,IF('calcolo mitigazione del rischio'!N133=tabelle!$N$6,tabelle!$M$6,IF('calcolo mitigazione del rischio'!N133=tabelle!$N$5,tabelle!$M$5,IF('calcolo mitigazione del rischio'!N133=tabelle!$N$4,tabelle!$M$4,IF('calcolo mitigazione del rischio'!N133=tabelle!$N$3,tabelle!$M$3,"-")))))</f>
        <v>-</v>
      </c>
      <c r="AK140" s="27"/>
      <c r="AL140" s="27"/>
      <c r="AM140" s="27"/>
      <c r="AN140" s="336" t="str">
        <f>IF(AND('calcolo mitigazione del rischio'!S133&gt;=tabelle!$P$3, 'calcolo mitigazione del rischio'!S133&lt;=tabelle!$Q$3),tabelle!$S$3,IF(AND('calcolo mitigazione del rischio'!S133&gt;tabelle!$P$4, 'calcolo mitigazione del rischio'!S133&lt;=tabelle!$Q$4),tabelle!$S$4,IF(AND('calcolo mitigazione del rischio'!S133&gt;tabelle!$P$5, 'calcolo mitigazione del rischio'!S133&lt;=tabelle!$Q$5),tabelle!$S$5,IF(AND('calcolo mitigazione del rischio'!S133&gt;tabelle!$P$6, 'calcolo mitigazione del rischio'!S133&lt;=tabelle!$Q$6),tabelle!$S$6,IF(AND('calcolo mitigazione del rischio'!S133&gt;tabelle!$P$7, 'calcolo mitigazione del rischio'!S133&lt;=tabelle!$Q$7),tabelle!$S$7,"-")))))</f>
        <v>-</v>
      </c>
      <c r="AO140" s="721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</row>
    <row r="141" spans="1:129" ht="20.5" x14ac:dyDescent="0.75">
      <c r="A141" s="831">
        <f>Schema!A143</f>
        <v>0</v>
      </c>
      <c r="B141" s="715" t="str">
        <f>Schema!B143</f>
        <v xml:space="preserve">B. Utilizzo dotazioni informatiche </v>
      </c>
      <c r="C141" s="714" t="str">
        <f>Schema!C143</f>
        <v xml:space="preserve">B.1. Gestione apparecchiature informatiche </v>
      </c>
      <c r="D141" s="482" t="str">
        <f>Schema!D143</f>
        <v xml:space="preserve">B.1.1. Utilizzo del Personal Computer </v>
      </c>
      <c r="E141" s="307" t="str">
        <f>Schema!E143</f>
        <v>GSI</v>
      </c>
      <c r="F141" s="57" t="str">
        <f>Schema!F143</f>
        <v>B</v>
      </c>
      <c r="G141" s="57" t="str">
        <f>Schema!G143</f>
        <v>01</v>
      </c>
      <c r="H141" s="308" t="str">
        <f>Schema!H143</f>
        <v>01</v>
      </c>
      <c r="I141" s="254"/>
      <c r="J141" s="155"/>
      <c r="K141" s="249"/>
      <c r="L141" s="240"/>
      <c r="M141" s="218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217"/>
      <c r="AB141" s="217"/>
      <c r="AC141" s="329"/>
      <c r="AD141" s="196"/>
      <c r="AE141" s="197"/>
      <c r="AF141" s="192"/>
      <c r="AG141" s="27"/>
      <c r="AH141" s="27"/>
      <c r="AI141" s="27"/>
      <c r="AJ141" s="27" t="str">
        <f>IF('calcolo mitigazione del rischio'!N134=tabelle!$N$7,tabelle!$M$7,IF('calcolo mitigazione del rischio'!N134=tabelle!$N$6,tabelle!$M$6,IF('calcolo mitigazione del rischio'!N134=tabelle!$N$5,tabelle!$M$5,IF('calcolo mitigazione del rischio'!N134=tabelle!$N$4,tabelle!$M$4,IF('calcolo mitigazione del rischio'!N134=tabelle!$N$3,tabelle!$M$3,"-")))))</f>
        <v>-</v>
      </c>
      <c r="AK141" s="27"/>
      <c r="AL141" s="27"/>
      <c r="AM141" s="27"/>
      <c r="AN141" s="336" t="str">
        <f>IF(AND('calcolo mitigazione del rischio'!S134&gt;=tabelle!$P$3, 'calcolo mitigazione del rischio'!S134&lt;=tabelle!$Q$3),tabelle!$S$3,IF(AND('calcolo mitigazione del rischio'!S134&gt;tabelle!$P$4, 'calcolo mitigazione del rischio'!S134&lt;=tabelle!$Q$4),tabelle!$S$4,IF(AND('calcolo mitigazione del rischio'!S134&gt;tabelle!$P$5, 'calcolo mitigazione del rischio'!S134&lt;=tabelle!$Q$5),tabelle!$S$5,IF(AND('calcolo mitigazione del rischio'!S134&gt;tabelle!$P$6, 'calcolo mitigazione del rischio'!S134&lt;=tabelle!$Q$6),tabelle!$S$6,IF(AND('calcolo mitigazione del rischio'!S134&gt;tabelle!$P$7, 'calcolo mitigazione del rischio'!S134&lt;=tabelle!$Q$7),tabelle!$S$7,"-")))))</f>
        <v>-</v>
      </c>
      <c r="AO141" s="721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164"/>
      <c r="BK141" s="164"/>
      <c r="BL141" s="164"/>
      <c r="BM141" s="164"/>
      <c r="BN141" s="164"/>
      <c r="BO141" s="164"/>
      <c r="BP141" s="164"/>
      <c r="BQ141" s="164"/>
      <c r="BR141" s="164"/>
      <c r="BS141" s="164"/>
      <c r="BT141" s="164"/>
      <c r="BU141" s="164"/>
      <c r="BV141" s="164"/>
      <c r="BW141" s="164"/>
      <c r="BX141" s="164"/>
      <c r="BY141" s="164"/>
      <c r="BZ141" s="164"/>
      <c r="CA141" s="164"/>
      <c r="CB141" s="164"/>
      <c r="CC141" s="164"/>
      <c r="CD141" s="164"/>
      <c r="CE141" s="164"/>
      <c r="CF141" s="164"/>
      <c r="CG141" s="164"/>
      <c r="CH141" s="164"/>
      <c r="CI141" s="164"/>
      <c r="CJ141" s="164"/>
      <c r="CK141" s="164"/>
      <c r="CL141" s="164"/>
      <c r="CM141" s="164"/>
      <c r="CN141" s="164"/>
      <c r="CO141" s="164"/>
      <c r="CP141" s="164"/>
      <c r="CQ141" s="164"/>
      <c r="CR141" s="164"/>
      <c r="CS141" s="164"/>
      <c r="CT141" s="164"/>
      <c r="CU141" s="164"/>
      <c r="CV141" s="164"/>
      <c r="CW141" s="164"/>
      <c r="CX141" s="164"/>
      <c r="CY141" s="164"/>
      <c r="CZ141" s="164"/>
      <c r="DA141" s="164"/>
      <c r="DB141" s="164"/>
      <c r="DC141" s="164"/>
      <c r="DD141" s="164"/>
      <c r="DE141" s="164"/>
      <c r="DF141" s="164"/>
      <c r="DG141" s="164"/>
      <c r="DH141" s="164"/>
      <c r="DI141" s="164"/>
      <c r="DJ141" s="164"/>
      <c r="DK141" s="164"/>
      <c r="DL141" s="164"/>
      <c r="DM141" s="164"/>
      <c r="DN141" s="164"/>
      <c r="DO141" s="164"/>
      <c r="DP141" s="164"/>
      <c r="DQ141" s="164"/>
      <c r="DR141" s="164"/>
      <c r="DS141" s="164"/>
      <c r="DT141" s="164"/>
      <c r="DU141" s="164"/>
      <c r="DV141" s="164"/>
      <c r="DW141" s="164"/>
      <c r="DX141" s="164"/>
      <c r="DY141" s="164"/>
    </row>
    <row r="142" spans="1:129" ht="20.5" x14ac:dyDescent="0.75">
      <c r="A142" s="831">
        <f>Schema!A144</f>
        <v>0</v>
      </c>
      <c r="B142" s="715">
        <f>Schema!B144</f>
        <v>0</v>
      </c>
      <c r="C142" s="714">
        <f>Schema!C144</f>
        <v>0</v>
      </c>
      <c r="D142" s="482" t="str">
        <f>Schema!D144</f>
        <v xml:space="preserve">B.1.2. Utilizzo e conservazione dei supporti rimovibili </v>
      </c>
      <c r="E142" s="307" t="str">
        <f>Schema!E144</f>
        <v>GSI</v>
      </c>
      <c r="F142" s="57" t="str">
        <f>Schema!F144</f>
        <v>B</v>
      </c>
      <c r="G142" s="57" t="str">
        <f>Schema!G144</f>
        <v>01</v>
      </c>
      <c r="H142" s="308" t="str">
        <f>Schema!H144</f>
        <v>02</v>
      </c>
      <c r="I142" s="254"/>
      <c r="J142" s="155"/>
      <c r="K142" s="249"/>
      <c r="L142" s="240"/>
      <c r="M142" s="218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329"/>
      <c r="AD142" s="196"/>
      <c r="AE142" s="197"/>
      <c r="AF142" s="192"/>
      <c r="AG142" s="27"/>
      <c r="AH142" s="27"/>
      <c r="AI142" s="27"/>
      <c r="AJ142" s="27" t="str">
        <f>IF('calcolo mitigazione del rischio'!N135=tabelle!$N$7,tabelle!$M$7,IF('calcolo mitigazione del rischio'!N135=tabelle!$N$6,tabelle!$M$6,IF('calcolo mitigazione del rischio'!N135=tabelle!$N$5,tabelle!$M$5,IF('calcolo mitigazione del rischio'!N135=tabelle!$N$4,tabelle!$M$4,IF('calcolo mitigazione del rischio'!N135=tabelle!$N$3,tabelle!$M$3,"-")))))</f>
        <v>-</v>
      </c>
      <c r="AK142" s="27"/>
      <c r="AL142" s="27"/>
      <c r="AM142" s="27"/>
      <c r="AN142" s="336" t="str">
        <f>IF(AND('calcolo mitigazione del rischio'!S135&gt;=tabelle!$P$3, 'calcolo mitigazione del rischio'!S135&lt;=tabelle!$Q$3),tabelle!$S$3,IF(AND('calcolo mitigazione del rischio'!S135&gt;tabelle!$P$4, 'calcolo mitigazione del rischio'!S135&lt;=tabelle!$Q$4),tabelle!$S$4,IF(AND('calcolo mitigazione del rischio'!S135&gt;tabelle!$P$5, 'calcolo mitigazione del rischio'!S135&lt;=tabelle!$Q$5),tabelle!$S$5,IF(AND('calcolo mitigazione del rischio'!S135&gt;tabelle!$P$6, 'calcolo mitigazione del rischio'!S135&lt;=tabelle!$Q$6),tabelle!$S$6,IF(AND('calcolo mitigazione del rischio'!S135&gt;tabelle!$P$7, 'calcolo mitigazione del rischio'!S135&lt;=tabelle!$Q$7),tabelle!$S$7,"-")))))</f>
        <v>-</v>
      </c>
      <c r="AO142" s="721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164"/>
      <c r="BK142" s="164"/>
      <c r="BL142" s="164"/>
      <c r="BM142" s="164"/>
      <c r="BN142" s="164"/>
      <c r="BO142" s="164"/>
      <c r="BP142" s="164"/>
      <c r="BQ142" s="164"/>
      <c r="BR142" s="164"/>
      <c r="BS142" s="164"/>
      <c r="BT142" s="164"/>
      <c r="BU142" s="164"/>
      <c r="BV142" s="164"/>
      <c r="BW142" s="164"/>
      <c r="BX142" s="164"/>
      <c r="BY142" s="164"/>
      <c r="BZ142" s="164"/>
      <c r="CA142" s="164"/>
      <c r="CB142" s="164"/>
      <c r="CC142" s="164"/>
      <c r="CD142" s="164"/>
      <c r="CE142" s="164"/>
      <c r="CF142" s="164"/>
      <c r="CG142" s="164"/>
      <c r="CH142" s="164"/>
      <c r="CI142" s="164"/>
      <c r="CJ142" s="164"/>
      <c r="CK142" s="164"/>
      <c r="CL142" s="164"/>
      <c r="CM142" s="164"/>
      <c r="CN142" s="164"/>
      <c r="CO142" s="164"/>
      <c r="CP142" s="164"/>
      <c r="CQ142" s="164"/>
      <c r="CR142" s="164"/>
      <c r="CS142" s="164"/>
      <c r="CT142" s="164"/>
      <c r="CU142" s="164"/>
      <c r="CV142" s="164"/>
      <c r="CW142" s="164"/>
      <c r="CX142" s="164"/>
      <c r="CY142" s="164"/>
      <c r="CZ142" s="164"/>
      <c r="DA142" s="164"/>
      <c r="DB142" s="164"/>
      <c r="DC142" s="164"/>
      <c r="DD142" s="164"/>
      <c r="DE142" s="164"/>
      <c r="DF142" s="164"/>
      <c r="DG142" s="164"/>
      <c r="DH142" s="164"/>
      <c r="DI142" s="164"/>
      <c r="DJ142" s="164"/>
      <c r="DK142" s="164"/>
      <c r="DL142" s="164"/>
      <c r="DM142" s="164"/>
      <c r="DN142" s="164"/>
      <c r="DO142" s="164"/>
      <c r="DP142" s="164"/>
      <c r="DQ142" s="164"/>
      <c r="DR142" s="164"/>
      <c r="DS142" s="164"/>
      <c r="DT142" s="164"/>
      <c r="DU142" s="164"/>
      <c r="DV142" s="164"/>
      <c r="DW142" s="164"/>
      <c r="DX142" s="164"/>
      <c r="DY142" s="164"/>
    </row>
    <row r="143" spans="1:129" ht="20.5" x14ac:dyDescent="0.75">
      <c r="A143" s="831">
        <f>Schema!A145</f>
        <v>0</v>
      </c>
      <c r="B143" s="715">
        <f>Schema!B145</f>
        <v>0</v>
      </c>
      <c r="C143" s="714">
        <f>Schema!C145</f>
        <v>0</v>
      </c>
      <c r="D143" s="482" t="str">
        <f>Schema!D145</f>
        <v xml:space="preserve">B.1.3. Utilizzo PC portatili </v>
      </c>
      <c r="E143" s="307" t="str">
        <f>Schema!E145</f>
        <v>GSI</v>
      </c>
      <c r="F143" s="57" t="str">
        <f>Schema!F145</f>
        <v>B</v>
      </c>
      <c r="G143" s="57" t="str">
        <f>Schema!G145</f>
        <v>01</v>
      </c>
      <c r="H143" s="308" t="str">
        <f>Schema!H145</f>
        <v>03</v>
      </c>
      <c r="I143" s="254"/>
      <c r="J143" s="155"/>
      <c r="K143" s="249"/>
      <c r="L143" s="240"/>
      <c r="M143" s="218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329"/>
      <c r="AD143" s="196"/>
      <c r="AE143" s="197"/>
      <c r="AF143" s="192"/>
      <c r="AG143" s="27"/>
      <c r="AH143" s="27"/>
      <c r="AI143" s="27"/>
      <c r="AJ143" s="27" t="str">
        <f>IF('calcolo mitigazione del rischio'!N136=tabelle!$N$7,tabelle!$M$7,IF('calcolo mitigazione del rischio'!N136=tabelle!$N$6,tabelle!$M$6,IF('calcolo mitigazione del rischio'!N136=tabelle!$N$5,tabelle!$M$5,IF('calcolo mitigazione del rischio'!N136=tabelle!$N$4,tabelle!$M$4,IF('calcolo mitigazione del rischio'!N136=tabelle!$N$3,tabelle!$M$3,"-")))))</f>
        <v>-</v>
      </c>
      <c r="AK143" s="27"/>
      <c r="AL143" s="27"/>
      <c r="AM143" s="27"/>
      <c r="AN143" s="336" t="str">
        <f>IF(AND('calcolo mitigazione del rischio'!S136&gt;=tabelle!$P$3, 'calcolo mitigazione del rischio'!S136&lt;=tabelle!$Q$3),tabelle!$S$3,IF(AND('calcolo mitigazione del rischio'!S136&gt;tabelle!$P$4, 'calcolo mitigazione del rischio'!S136&lt;=tabelle!$Q$4),tabelle!$S$4,IF(AND('calcolo mitigazione del rischio'!S136&gt;tabelle!$P$5, 'calcolo mitigazione del rischio'!S136&lt;=tabelle!$Q$5),tabelle!$S$5,IF(AND('calcolo mitigazione del rischio'!S136&gt;tabelle!$P$6, 'calcolo mitigazione del rischio'!S136&lt;=tabelle!$Q$6),tabelle!$S$6,IF(AND('calcolo mitigazione del rischio'!S136&gt;tabelle!$P$7, 'calcolo mitigazione del rischio'!S136&lt;=tabelle!$Q$7),tabelle!$S$7,"-")))))</f>
        <v>-</v>
      </c>
      <c r="AO143" s="721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164"/>
      <c r="BT143" s="164"/>
      <c r="BU143" s="164"/>
      <c r="BV143" s="164"/>
      <c r="BW143" s="164"/>
      <c r="BX143" s="164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4"/>
      <c r="DC143" s="164"/>
      <c r="DD143" s="164"/>
      <c r="DE143" s="164"/>
      <c r="DF143" s="164"/>
      <c r="DG143" s="164"/>
      <c r="DH143" s="164"/>
      <c r="DI143" s="164"/>
      <c r="DJ143" s="164"/>
      <c r="DK143" s="164"/>
      <c r="DL143" s="164"/>
      <c r="DM143" s="164"/>
      <c r="DN143" s="164"/>
      <c r="DO143" s="164"/>
      <c r="DP143" s="164"/>
      <c r="DQ143" s="164"/>
      <c r="DR143" s="164"/>
      <c r="DS143" s="164"/>
      <c r="DT143" s="164"/>
      <c r="DU143" s="164"/>
      <c r="DV143" s="164"/>
      <c r="DW143" s="164"/>
      <c r="DX143" s="164"/>
      <c r="DY143" s="164"/>
    </row>
    <row r="144" spans="1:129" ht="20.5" x14ac:dyDescent="0.75">
      <c r="A144" s="831">
        <f>Schema!A146</f>
        <v>0</v>
      </c>
      <c r="B144" s="715">
        <f>Schema!B146</f>
        <v>0</v>
      </c>
      <c r="C144" s="714">
        <f>Schema!C146</f>
        <v>0</v>
      </c>
      <c r="D144" s="482" t="str">
        <f>Schema!D146</f>
        <v>B.1.4. Uso della posta elettronica</v>
      </c>
      <c r="E144" s="307" t="str">
        <f>Schema!E146</f>
        <v>GSI</v>
      </c>
      <c r="F144" s="57" t="str">
        <f>Schema!F146</f>
        <v>B</v>
      </c>
      <c r="G144" s="57" t="str">
        <f>Schema!G146</f>
        <v>01</v>
      </c>
      <c r="H144" s="308" t="str">
        <f>Schema!H146</f>
        <v>04</v>
      </c>
      <c r="I144" s="254"/>
      <c r="J144" s="155"/>
      <c r="K144" s="249"/>
      <c r="L144" s="240"/>
      <c r="M144" s="218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329"/>
      <c r="AD144" s="196"/>
      <c r="AE144" s="197"/>
      <c r="AF144" s="192"/>
      <c r="AG144" s="27"/>
      <c r="AH144" s="27"/>
      <c r="AI144" s="27"/>
      <c r="AJ144" s="27" t="str">
        <f>IF('calcolo mitigazione del rischio'!N137=tabelle!$N$7,tabelle!$M$7,IF('calcolo mitigazione del rischio'!N137=tabelle!$N$6,tabelle!$M$6,IF('calcolo mitigazione del rischio'!N137=tabelle!$N$5,tabelle!$M$5,IF('calcolo mitigazione del rischio'!N137=tabelle!$N$4,tabelle!$M$4,IF('calcolo mitigazione del rischio'!N137=tabelle!$N$3,tabelle!$M$3,"-")))))</f>
        <v>-</v>
      </c>
      <c r="AK144" s="27"/>
      <c r="AL144" s="27"/>
      <c r="AM144" s="27"/>
      <c r="AN144" s="336" t="str">
        <f>IF(AND('calcolo mitigazione del rischio'!S137&gt;=tabelle!$P$3, 'calcolo mitigazione del rischio'!S137&lt;=tabelle!$Q$3),tabelle!$S$3,IF(AND('calcolo mitigazione del rischio'!S137&gt;tabelle!$P$4, 'calcolo mitigazione del rischio'!S137&lt;=tabelle!$Q$4),tabelle!$S$4,IF(AND('calcolo mitigazione del rischio'!S137&gt;tabelle!$P$5, 'calcolo mitigazione del rischio'!S137&lt;=tabelle!$Q$5),tabelle!$S$5,IF(AND('calcolo mitigazione del rischio'!S137&gt;tabelle!$P$6, 'calcolo mitigazione del rischio'!S137&lt;=tabelle!$Q$6),tabelle!$S$6,IF(AND('calcolo mitigazione del rischio'!S137&gt;tabelle!$P$7, 'calcolo mitigazione del rischio'!S137&lt;=tabelle!$Q$7),tabelle!$S$7,"-")))))</f>
        <v>-</v>
      </c>
      <c r="AO144" s="721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164"/>
      <c r="BT144" s="164"/>
      <c r="BU144" s="164"/>
      <c r="BV144" s="164"/>
      <c r="BW144" s="164"/>
      <c r="BX144" s="164"/>
      <c r="BY144" s="164"/>
      <c r="BZ144" s="164"/>
      <c r="CA144" s="164"/>
      <c r="CB144" s="164"/>
      <c r="CC144" s="164"/>
      <c r="CD144" s="164"/>
      <c r="CE144" s="164"/>
      <c r="CF144" s="164"/>
      <c r="CG144" s="164"/>
      <c r="CH144" s="164"/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64"/>
      <c r="CS144" s="164"/>
      <c r="CT144" s="164"/>
      <c r="CU144" s="164"/>
      <c r="CV144" s="164"/>
      <c r="CW144" s="164"/>
      <c r="CX144" s="164"/>
      <c r="CY144" s="164"/>
      <c r="CZ144" s="164"/>
      <c r="DA144" s="164"/>
      <c r="DB144" s="164"/>
      <c r="DC144" s="164"/>
      <c r="DD144" s="164"/>
      <c r="DE144" s="164"/>
      <c r="DF144" s="164"/>
      <c r="DG144" s="164"/>
      <c r="DH144" s="164"/>
      <c r="DI144" s="164"/>
      <c r="DJ144" s="164"/>
      <c r="DK144" s="164"/>
      <c r="DL144" s="164"/>
      <c r="DM144" s="164"/>
      <c r="DN144" s="164"/>
      <c r="DO144" s="164"/>
      <c r="DP144" s="164"/>
      <c r="DQ144" s="164"/>
      <c r="DR144" s="164"/>
      <c r="DS144" s="164"/>
      <c r="DT144" s="164"/>
      <c r="DU144" s="164"/>
      <c r="DV144" s="164"/>
      <c r="DW144" s="164"/>
      <c r="DX144" s="164"/>
      <c r="DY144" s="164"/>
    </row>
    <row r="145" spans="1:129" ht="20.5" x14ac:dyDescent="0.75">
      <c r="A145" s="831">
        <f>Schema!A147</f>
        <v>0</v>
      </c>
      <c r="B145" s="715">
        <f>Schema!B147</f>
        <v>0</v>
      </c>
      <c r="C145" s="714">
        <f>Schema!C147</f>
        <v>0</v>
      </c>
      <c r="D145" s="482" t="str">
        <f>Schema!D147</f>
        <v xml:space="preserve">B.1.5. Navigazione internet </v>
      </c>
      <c r="E145" s="307" t="str">
        <f>Schema!E147</f>
        <v>GSI</v>
      </c>
      <c r="F145" s="57" t="str">
        <f>Schema!F147</f>
        <v>B</v>
      </c>
      <c r="G145" s="57" t="str">
        <f>Schema!G147</f>
        <v>01</v>
      </c>
      <c r="H145" s="308" t="str">
        <f>Schema!H147</f>
        <v>05</v>
      </c>
      <c r="I145" s="254"/>
      <c r="J145" s="155"/>
      <c r="K145" s="249"/>
      <c r="L145" s="240"/>
      <c r="M145" s="218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329"/>
      <c r="AD145" s="196"/>
      <c r="AE145" s="197"/>
      <c r="AF145" s="192"/>
      <c r="AG145" s="27"/>
      <c r="AH145" s="27"/>
      <c r="AI145" s="27"/>
      <c r="AJ145" s="27" t="str">
        <f>IF('calcolo mitigazione del rischio'!N138=tabelle!$N$7,tabelle!$M$7,IF('calcolo mitigazione del rischio'!N138=tabelle!$N$6,tabelle!$M$6,IF('calcolo mitigazione del rischio'!N138=tabelle!$N$5,tabelle!$M$5,IF('calcolo mitigazione del rischio'!N138=tabelle!$N$4,tabelle!$M$4,IF('calcolo mitigazione del rischio'!N138=tabelle!$N$3,tabelle!$M$3,"-")))))</f>
        <v>-</v>
      </c>
      <c r="AK145" s="27"/>
      <c r="AL145" s="27"/>
      <c r="AM145" s="27"/>
      <c r="AN145" s="336" t="str">
        <f>IF(AND('calcolo mitigazione del rischio'!S138&gt;=tabelle!$P$3, 'calcolo mitigazione del rischio'!S138&lt;=tabelle!$Q$3),tabelle!$S$3,IF(AND('calcolo mitigazione del rischio'!S138&gt;tabelle!$P$4, 'calcolo mitigazione del rischio'!S138&lt;=tabelle!$Q$4),tabelle!$S$4,IF(AND('calcolo mitigazione del rischio'!S138&gt;tabelle!$P$5, 'calcolo mitigazione del rischio'!S138&lt;=tabelle!$Q$5),tabelle!$S$5,IF(AND('calcolo mitigazione del rischio'!S138&gt;tabelle!$P$6, 'calcolo mitigazione del rischio'!S138&lt;=tabelle!$Q$6),tabelle!$S$6,IF(AND('calcolo mitigazione del rischio'!S138&gt;tabelle!$P$7, 'calcolo mitigazione del rischio'!S138&lt;=tabelle!$Q$7),tabelle!$S$7,"-")))))</f>
        <v>-</v>
      </c>
      <c r="AO145" s="721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64"/>
      <c r="BN145" s="164"/>
      <c r="BO145" s="164"/>
      <c r="BP145" s="164"/>
      <c r="BQ145" s="164"/>
      <c r="BR145" s="164"/>
      <c r="BS145" s="164"/>
      <c r="BT145" s="164"/>
      <c r="BU145" s="164"/>
      <c r="BV145" s="164"/>
      <c r="BW145" s="164"/>
      <c r="BX145" s="164"/>
      <c r="BY145" s="164"/>
      <c r="BZ145" s="164"/>
      <c r="CA145" s="164"/>
      <c r="CB145" s="164"/>
      <c r="CC145" s="164"/>
      <c r="CD145" s="164"/>
      <c r="CE145" s="164"/>
      <c r="CF145" s="164"/>
      <c r="CG145" s="164"/>
      <c r="CH145" s="164"/>
      <c r="CI145" s="164"/>
      <c r="CJ145" s="164"/>
      <c r="CK145" s="164"/>
      <c r="CL145" s="164"/>
      <c r="CM145" s="164"/>
      <c r="CN145" s="164"/>
      <c r="CO145" s="164"/>
      <c r="CP145" s="164"/>
      <c r="CQ145" s="164"/>
      <c r="CR145" s="164"/>
      <c r="CS145" s="164"/>
      <c r="CT145" s="164"/>
      <c r="CU145" s="164"/>
      <c r="CV145" s="164"/>
      <c r="CW145" s="164"/>
      <c r="CX145" s="164"/>
      <c r="CY145" s="164"/>
      <c r="CZ145" s="164"/>
      <c r="DA145" s="164"/>
      <c r="DB145" s="164"/>
      <c r="DC145" s="164"/>
      <c r="DD145" s="164"/>
      <c r="DE145" s="164"/>
      <c r="DF145" s="164"/>
      <c r="DG145" s="164"/>
      <c r="DH145" s="164"/>
      <c r="DI145" s="164"/>
      <c r="DJ145" s="164"/>
      <c r="DK145" s="164"/>
      <c r="DL145" s="164"/>
      <c r="DM145" s="164"/>
      <c r="DN145" s="164"/>
      <c r="DO145" s="164"/>
      <c r="DP145" s="164"/>
      <c r="DQ145" s="164"/>
      <c r="DR145" s="164"/>
      <c r="DS145" s="164"/>
      <c r="DT145" s="164"/>
      <c r="DU145" s="164"/>
      <c r="DV145" s="164"/>
      <c r="DW145" s="164"/>
      <c r="DX145" s="164"/>
      <c r="DY145" s="164"/>
    </row>
    <row r="146" spans="1:129" ht="20.5" x14ac:dyDescent="0.75">
      <c r="A146" s="831">
        <f>Schema!A148</f>
        <v>0</v>
      </c>
      <c r="B146" s="715">
        <f>Schema!B148</f>
        <v>0</v>
      </c>
      <c r="C146" s="714">
        <f>Schema!C148</f>
        <v>0</v>
      </c>
      <c r="D146" s="482" t="str">
        <f>Schema!D148</f>
        <v>B.1.6. Protezione antivirus</v>
      </c>
      <c r="E146" s="307" t="str">
        <f>Schema!E148</f>
        <v>GSI</v>
      </c>
      <c r="F146" s="57" t="str">
        <f>Schema!F148</f>
        <v>B</v>
      </c>
      <c r="G146" s="57" t="str">
        <f>Schema!G148</f>
        <v>01</v>
      </c>
      <c r="H146" s="308" t="str">
        <f>Schema!H148</f>
        <v>06</v>
      </c>
      <c r="I146" s="254"/>
      <c r="J146" s="155"/>
      <c r="K146" s="249"/>
      <c r="L146" s="240"/>
      <c r="M146" s="218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329"/>
      <c r="AD146" s="196"/>
      <c r="AE146" s="197"/>
      <c r="AF146" s="192"/>
      <c r="AG146" s="27"/>
      <c r="AH146" s="27"/>
      <c r="AI146" s="27"/>
      <c r="AJ146" s="27" t="str">
        <f>IF('calcolo mitigazione del rischio'!N139=tabelle!$N$7,tabelle!$M$7,IF('calcolo mitigazione del rischio'!N139=tabelle!$N$6,tabelle!$M$6,IF('calcolo mitigazione del rischio'!N139=tabelle!$N$5,tabelle!$M$5,IF('calcolo mitigazione del rischio'!N139=tabelle!$N$4,tabelle!$M$4,IF('calcolo mitigazione del rischio'!N139=tabelle!$N$3,tabelle!$M$3,"-")))))</f>
        <v>-</v>
      </c>
      <c r="AK146" s="27"/>
      <c r="AL146" s="27"/>
      <c r="AM146" s="27"/>
      <c r="AN146" s="336" t="str">
        <f>IF(AND('calcolo mitigazione del rischio'!S139&gt;=tabelle!$P$3, 'calcolo mitigazione del rischio'!S139&lt;=tabelle!$Q$3),tabelle!$S$3,IF(AND('calcolo mitigazione del rischio'!S139&gt;tabelle!$P$4, 'calcolo mitigazione del rischio'!S139&lt;=tabelle!$Q$4),tabelle!$S$4,IF(AND('calcolo mitigazione del rischio'!S139&gt;tabelle!$P$5, 'calcolo mitigazione del rischio'!S139&lt;=tabelle!$Q$5),tabelle!$S$5,IF(AND('calcolo mitigazione del rischio'!S139&gt;tabelle!$P$6, 'calcolo mitigazione del rischio'!S139&lt;=tabelle!$Q$6),tabelle!$S$6,IF(AND('calcolo mitigazione del rischio'!S139&gt;tabelle!$P$7, 'calcolo mitigazione del rischio'!S139&lt;=tabelle!$Q$7),tabelle!$S$7,"-")))))</f>
        <v>-</v>
      </c>
      <c r="AO146" s="721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  <c r="BL146" s="164"/>
      <c r="BM146" s="164"/>
      <c r="BN146" s="164"/>
      <c r="BO146" s="164"/>
      <c r="BP146" s="164"/>
      <c r="BQ146" s="164"/>
      <c r="BR146" s="164"/>
      <c r="BS146" s="164"/>
      <c r="BT146" s="164"/>
      <c r="BU146" s="164"/>
      <c r="BV146" s="164"/>
      <c r="BW146" s="164"/>
      <c r="BX146" s="164"/>
      <c r="BY146" s="164"/>
      <c r="BZ146" s="164"/>
      <c r="CA146" s="164"/>
      <c r="CB146" s="164"/>
      <c r="CC146" s="164"/>
      <c r="CD146" s="164"/>
      <c r="CE146" s="164"/>
      <c r="CF146" s="164"/>
      <c r="CG146" s="164"/>
      <c r="CH146" s="164"/>
      <c r="CI146" s="164"/>
      <c r="CJ146" s="164"/>
      <c r="CK146" s="164"/>
      <c r="CL146" s="164"/>
      <c r="CM146" s="164"/>
      <c r="CN146" s="164"/>
      <c r="CO146" s="164"/>
      <c r="CP146" s="164"/>
      <c r="CQ146" s="164"/>
      <c r="CR146" s="164"/>
      <c r="CS146" s="164"/>
      <c r="CT146" s="164"/>
      <c r="CU146" s="164"/>
      <c r="CV146" s="164"/>
      <c r="CW146" s="164"/>
      <c r="CX146" s="164"/>
      <c r="CY146" s="164"/>
      <c r="CZ146" s="164"/>
      <c r="DA146" s="164"/>
      <c r="DB146" s="164"/>
      <c r="DC146" s="164"/>
      <c r="DD146" s="164"/>
      <c r="DE146" s="164"/>
      <c r="DF146" s="164"/>
      <c r="DG146" s="164"/>
      <c r="DH146" s="164"/>
      <c r="DI146" s="164"/>
      <c r="DJ146" s="164"/>
      <c r="DK146" s="164"/>
      <c r="DL146" s="164"/>
      <c r="DM146" s="164"/>
      <c r="DN146" s="164"/>
      <c r="DO146" s="164"/>
      <c r="DP146" s="164"/>
      <c r="DQ146" s="164"/>
      <c r="DR146" s="164"/>
      <c r="DS146" s="164"/>
      <c r="DT146" s="164"/>
      <c r="DU146" s="164"/>
      <c r="DV146" s="164"/>
      <c r="DW146" s="164"/>
      <c r="DX146" s="164"/>
      <c r="DY146" s="164"/>
    </row>
    <row r="147" spans="1:129" ht="20.5" x14ac:dyDescent="0.75">
      <c r="A147" s="831">
        <f>Schema!A149</f>
        <v>0</v>
      </c>
      <c r="B147" s="715">
        <f>Schema!B149</f>
        <v>0</v>
      </c>
      <c r="C147" s="714">
        <f>Schema!C149</f>
        <v>0</v>
      </c>
      <c r="D147" s="482" t="str">
        <f>Schema!D149</f>
        <v>B.1.7. Backup e restore dei dati informativi</v>
      </c>
      <c r="E147" s="307" t="str">
        <f>Schema!E149</f>
        <v>GSI</v>
      </c>
      <c r="F147" s="57" t="str">
        <f>Schema!F149</f>
        <v>B</v>
      </c>
      <c r="G147" s="57" t="str">
        <f>Schema!G149</f>
        <v>01</v>
      </c>
      <c r="H147" s="308" t="str">
        <f>Schema!H149</f>
        <v>07</v>
      </c>
      <c r="I147" s="254"/>
      <c r="J147" s="155"/>
      <c r="K147" s="249"/>
      <c r="L147" s="240"/>
      <c r="M147" s="218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329"/>
      <c r="AD147" s="196"/>
      <c r="AE147" s="197"/>
      <c r="AF147" s="192"/>
      <c r="AG147" s="27"/>
      <c r="AH147" s="27"/>
      <c r="AI147" s="27"/>
      <c r="AJ147" s="27" t="str">
        <f>IF('calcolo mitigazione del rischio'!N140=tabelle!$N$7,tabelle!$M$7,IF('calcolo mitigazione del rischio'!N140=tabelle!$N$6,tabelle!$M$6,IF('calcolo mitigazione del rischio'!N140=tabelle!$N$5,tabelle!$M$5,IF('calcolo mitigazione del rischio'!N140=tabelle!$N$4,tabelle!$M$4,IF('calcolo mitigazione del rischio'!N140=tabelle!$N$3,tabelle!$M$3,"-")))))</f>
        <v>-</v>
      </c>
      <c r="AK147" s="27"/>
      <c r="AL147" s="27"/>
      <c r="AM147" s="27"/>
      <c r="AN147" s="336" t="str">
        <f>IF(AND('calcolo mitigazione del rischio'!S140&gt;=tabelle!$P$3, 'calcolo mitigazione del rischio'!S140&lt;=tabelle!$Q$3),tabelle!$S$3,IF(AND('calcolo mitigazione del rischio'!S140&gt;tabelle!$P$4, 'calcolo mitigazione del rischio'!S140&lt;=tabelle!$Q$4),tabelle!$S$4,IF(AND('calcolo mitigazione del rischio'!S140&gt;tabelle!$P$5, 'calcolo mitigazione del rischio'!S140&lt;=tabelle!$Q$5),tabelle!$S$5,IF(AND('calcolo mitigazione del rischio'!S140&gt;tabelle!$P$6, 'calcolo mitigazione del rischio'!S140&lt;=tabelle!$Q$6),tabelle!$S$6,IF(AND('calcolo mitigazione del rischio'!S140&gt;tabelle!$P$7, 'calcolo mitigazione del rischio'!S140&lt;=tabelle!$Q$7),tabelle!$S$7,"-")))))</f>
        <v>-</v>
      </c>
      <c r="AO147" s="721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  <c r="BL147" s="164"/>
      <c r="BM147" s="164"/>
      <c r="BN147" s="164"/>
      <c r="BO147" s="164"/>
      <c r="BP147" s="164"/>
      <c r="BQ147" s="164"/>
      <c r="BR147" s="164"/>
      <c r="BS147" s="164"/>
      <c r="BT147" s="164"/>
      <c r="BU147" s="164"/>
      <c r="BV147" s="164"/>
      <c r="BW147" s="164"/>
      <c r="BX147" s="164"/>
      <c r="BY147" s="164"/>
      <c r="BZ147" s="164"/>
      <c r="CA147" s="164"/>
      <c r="CB147" s="164"/>
      <c r="CC147" s="164"/>
      <c r="CD147" s="164"/>
      <c r="CE147" s="164"/>
      <c r="CF147" s="164"/>
      <c r="CG147" s="164"/>
      <c r="CH147" s="164"/>
      <c r="CI147" s="164"/>
      <c r="CJ147" s="164"/>
      <c r="CK147" s="164"/>
      <c r="CL147" s="164"/>
      <c r="CM147" s="164"/>
      <c r="CN147" s="164"/>
      <c r="CO147" s="164"/>
      <c r="CP147" s="164"/>
      <c r="CQ147" s="164"/>
      <c r="CR147" s="164"/>
      <c r="CS147" s="164"/>
      <c r="CT147" s="164"/>
      <c r="CU147" s="164"/>
      <c r="CV147" s="164"/>
      <c r="CW147" s="164"/>
      <c r="CX147" s="164"/>
      <c r="CY147" s="164"/>
      <c r="CZ147" s="164"/>
      <c r="DA147" s="164"/>
      <c r="DB147" s="164"/>
      <c r="DC147" s="164"/>
      <c r="DD147" s="164"/>
      <c r="DE147" s="164"/>
      <c r="DF147" s="164"/>
      <c r="DG147" s="164"/>
      <c r="DH147" s="164"/>
      <c r="DI147" s="164"/>
      <c r="DJ147" s="164"/>
      <c r="DK147" s="164"/>
      <c r="DL147" s="164"/>
      <c r="DM147" s="164"/>
      <c r="DN147" s="164"/>
      <c r="DO147" s="164"/>
      <c r="DP147" s="164"/>
      <c r="DQ147" s="164"/>
      <c r="DR147" s="164"/>
      <c r="DS147" s="164"/>
      <c r="DT147" s="164"/>
      <c r="DU147" s="164"/>
      <c r="DV147" s="164"/>
      <c r="DW147" s="164"/>
      <c r="DX147" s="164"/>
      <c r="DY147" s="164"/>
    </row>
    <row r="148" spans="1:129" ht="20.5" x14ac:dyDescent="0.75">
      <c r="A148" s="831">
        <f>Schema!A150</f>
        <v>0</v>
      </c>
      <c r="B148" s="715">
        <f>Schema!B150</f>
        <v>0</v>
      </c>
      <c r="C148" s="714">
        <f>Schema!C150</f>
        <v>0</v>
      </c>
      <c r="D148" s="482" t="str">
        <f>Schema!D150</f>
        <v>B.1.8. Contact Center</v>
      </c>
      <c r="E148" s="307" t="str">
        <f>Schema!E150</f>
        <v>GSI</v>
      </c>
      <c r="F148" s="57" t="str">
        <f>Schema!F150</f>
        <v>B</v>
      </c>
      <c r="G148" s="57" t="str">
        <f>Schema!G150</f>
        <v>01</v>
      </c>
      <c r="H148" s="308" t="str">
        <f>Schema!H150</f>
        <v>08</v>
      </c>
      <c r="I148" s="254"/>
      <c r="J148" s="155"/>
      <c r="K148" s="249"/>
      <c r="L148" s="240"/>
      <c r="M148" s="218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329"/>
      <c r="AD148" s="196"/>
      <c r="AE148" s="197"/>
      <c r="AF148" s="192"/>
      <c r="AG148" s="27"/>
      <c r="AH148" s="27"/>
      <c r="AI148" s="27"/>
      <c r="AJ148" s="27" t="str">
        <f>IF('calcolo mitigazione del rischio'!N141=tabelle!$N$7,tabelle!$M$7,IF('calcolo mitigazione del rischio'!N141=tabelle!$N$6,tabelle!$M$6,IF('calcolo mitigazione del rischio'!N141=tabelle!$N$5,tabelle!$M$5,IF('calcolo mitigazione del rischio'!N141=tabelle!$N$4,tabelle!$M$4,IF('calcolo mitigazione del rischio'!N141=tabelle!$N$3,tabelle!$M$3,"-")))))</f>
        <v>-</v>
      </c>
      <c r="AK148" s="27"/>
      <c r="AL148" s="27"/>
      <c r="AM148" s="27"/>
      <c r="AN148" s="336" t="str">
        <f>IF(AND('calcolo mitigazione del rischio'!S141&gt;=tabelle!$P$3, 'calcolo mitigazione del rischio'!S141&lt;=tabelle!$Q$3),tabelle!$S$3,IF(AND('calcolo mitigazione del rischio'!S141&gt;tabelle!$P$4, 'calcolo mitigazione del rischio'!S141&lt;=tabelle!$Q$4),tabelle!$S$4,IF(AND('calcolo mitigazione del rischio'!S141&gt;tabelle!$P$5, 'calcolo mitigazione del rischio'!S141&lt;=tabelle!$Q$5),tabelle!$S$5,IF(AND('calcolo mitigazione del rischio'!S141&gt;tabelle!$P$6, 'calcolo mitigazione del rischio'!S141&lt;=tabelle!$Q$6),tabelle!$S$6,IF(AND('calcolo mitigazione del rischio'!S141&gt;tabelle!$P$7, 'calcolo mitigazione del rischio'!S141&lt;=tabelle!$Q$7),tabelle!$S$7,"-")))))</f>
        <v>-</v>
      </c>
      <c r="AO148" s="721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164"/>
      <c r="BK148" s="164"/>
      <c r="BL148" s="164"/>
      <c r="BM148" s="164"/>
      <c r="BN148" s="164"/>
      <c r="BO148" s="164"/>
      <c r="BP148" s="164"/>
      <c r="BQ148" s="164"/>
      <c r="BR148" s="164"/>
      <c r="BS148" s="164"/>
      <c r="BT148" s="164"/>
      <c r="BU148" s="164"/>
      <c r="BV148" s="164"/>
      <c r="BW148" s="164"/>
      <c r="BX148" s="164"/>
      <c r="BY148" s="164"/>
      <c r="BZ148" s="164"/>
      <c r="CA148" s="164"/>
      <c r="CB148" s="164"/>
      <c r="CC148" s="164"/>
      <c r="CD148" s="164"/>
      <c r="CE148" s="164"/>
      <c r="CF148" s="164"/>
      <c r="CG148" s="164"/>
      <c r="CH148" s="164"/>
      <c r="CI148" s="164"/>
      <c r="CJ148" s="164"/>
      <c r="CK148" s="164"/>
      <c r="CL148" s="164"/>
      <c r="CM148" s="164"/>
      <c r="CN148" s="164"/>
      <c r="CO148" s="164"/>
      <c r="CP148" s="164"/>
      <c r="CQ148" s="164"/>
      <c r="CR148" s="164"/>
      <c r="CS148" s="164"/>
      <c r="CT148" s="164"/>
      <c r="CU148" s="164"/>
      <c r="CV148" s="164"/>
      <c r="CW148" s="164"/>
      <c r="CX148" s="164"/>
      <c r="CY148" s="164"/>
      <c r="CZ148" s="164"/>
      <c r="DA148" s="164"/>
      <c r="DB148" s="164"/>
      <c r="DC148" s="164"/>
      <c r="DD148" s="164"/>
      <c r="DE148" s="164"/>
      <c r="DF148" s="164"/>
      <c r="DG148" s="164"/>
      <c r="DH148" s="164"/>
      <c r="DI148" s="164"/>
      <c r="DJ148" s="164"/>
      <c r="DK148" s="164"/>
      <c r="DL148" s="164"/>
      <c r="DM148" s="164"/>
      <c r="DN148" s="164"/>
      <c r="DO148" s="164"/>
      <c r="DP148" s="164"/>
      <c r="DQ148" s="164"/>
      <c r="DR148" s="164"/>
      <c r="DS148" s="164"/>
      <c r="DT148" s="164"/>
      <c r="DU148" s="164"/>
      <c r="DV148" s="164"/>
      <c r="DW148" s="164"/>
      <c r="DX148" s="164"/>
      <c r="DY148" s="164"/>
    </row>
    <row r="149" spans="1:129" ht="20.5" x14ac:dyDescent="0.75">
      <c r="A149" s="831">
        <f>Schema!A151</f>
        <v>0</v>
      </c>
      <c r="B149" s="715">
        <f>Schema!B151</f>
        <v>0</v>
      </c>
      <c r="C149" s="714">
        <f>Schema!C151</f>
        <v>0</v>
      </c>
      <c r="D149" s="482" t="str">
        <f>Schema!D151</f>
        <v xml:space="preserve">B.1.9. Sistemi di controlli graduali </v>
      </c>
      <c r="E149" s="307" t="str">
        <f>Schema!E151</f>
        <v>GSI</v>
      </c>
      <c r="F149" s="57" t="str">
        <f>Schema!F151</f>
        <v>B</v>
      </c>
      <c r="G149" s="57" t="str">
        <f>Schema!G151</f>
        <v>01</v>
      </c>
      <c r="H149" s="308" t="str">
        <f>Schema!H151</f>
        <v>09</v>
      </c>
      <c r="I149" s="254"/>
      <c r="J149" s="155"/>
      <c r="K149" s="249"/>
      <c r="L149" s="240"/>
      <c r="M149" s="218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329"/>
      <c r="AD149" s="196"/>
      <c r="AE149" s="197"/>
      <c r="AF149" s="192"/>
      <c r="AG149" s="27"/>
      <c r="AH149" s="27"/>
      <c r="AI149" s="27"/>
      <c r="AJ149" s="27" t="str">
        <f>IF('calcolo mitigazione del rischio'!N142=tabelle!$N$7,tabelle!$M$7,IF('calcolo mitigazione del rischio'!N142=tabelle!$N$6,tabelle!$M$6,IF('calcolo mitigazione del rischio'!N142=tabelle!$N$5,tabelle!$M$5,IF('calcolo mitigazione del rischio'!N142=tabelle!$N$4,tabelle!$M$4,IF('calcolo mitigazione del rischio'!N142=tabelle!$N$3,tabelle!$M$3,"-")))))</f>
        <v>-</v>
      </c>
      <c r="AK149" s="27"/>
      <c r="AL149" s="27"/>
      <c r="AM149" s="27"/>
      <c r="AN149" s="336" t="str">
        <f>IF(AND('calcolo mitigazione del rischio'!S142&gt;=tabelle!$P$3, 'calcolo mitigazione del rischio'!S142&lt;=tabelle!$Q$3),tabelle!$S$3,IF(AND('calcolo mitigazione del rischio'!S142&gt;tabelle!$P$4, 'calcolo mitigazione del rischio'!S142&lt;=tabelle!$Q$4),tabelle!$S$4,IF(AND('calcolo mitigazione del rischio'!S142&gt;tabelle!$P$5, 'calcolo mitigazione del rischio'!S142&lt;=tabelle!$Q$5),tabelle!$S$5,IF(AND('calcolo mitigazione del rischio'!S142&gt;tabelle!$P$6, 'calcolo mitigazione del rischio'!S142&lt;=tabelle!$Q$6),tabelle!$S$6,IF(AND('calcolo mitigazione del rischio'!S142&gt;tabelle!$P$7, 'calcolo mitigazione del rischio'!S142&lt;=tabelle!$Q$7),tabelle!$S$7,"-")))))</f>
        <v>-</v>
      </c>
      <c r="AO149" s="721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4"/>
      <c r="BS149" s="164"/>
      <c r="BT149" s="164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  <c r="DF149" s="164"/>
      <c r="DG149" s="164"/>
      <c r="DH149" s="164"/>
      <c r="DI149" s="164"/>
      <c r="DJ149" s="164"/>
      <c r="DK149" s="164"/>
      <c r="DL149" s="164"/>
      <c r="DM149" s="164"/>
      <c r="DN149" s="164"/>
      <c r="DO149" s="164"/>
      <c r="DP149" s="164"/>
      <c r="DQ149" s="164"/>
      <c r="DR149" s="164"/>
      <c r="DS149" s="164"/>
      <c r="DT149" s="164"/>
      <c r="DU149" s="164"/>
      <c r="DV149" s="164"/>
      <c r="DW149" s="164"/>
      <c r="DX149" s="164"/>
      <c r="DY149" s="164"/>
    </row>
    <row r="150" spans="1:129" ht="21" x14ac:dyDescent="0.75">
      <c r="A150" s="831">
        <f>Schema!A152</f>
        <v>0</v>
      </c>
      <c r="B150" s="335" t="str">
        <f>Schema!B152</f>
        <v>C. Gestione delle richieste correttive ed evolutive di software</v>
      </c>
      <c r="C150" s="470" t="str">
        <f>Schema!C152</f>
        <v>C.1. Attività per l'evoluzione di software sicurezza</v>
      </c>
      <c r="D150" s="482" t="str">
        <f>Schema!D152</f>
        <v>C.1.1. Attività connesse agli sviluppi ed evoluzioni dei software</v>
      </c>
      <c r="E150" s="307" t="str">
        <f>Schema!E152</f>
        <v>GSI</v>
      </c>
      <c r="F150" s="57" t="str">
        <f>Schema!F152</f>
        <v>C</v>
      </c>
      <c r="G150" s="57" t="str">
        <f>Schema!G152</f>
        <v>01</v>
      </c>
      <c r="H150" s="308" t="str">
        <f>Schema!H152</f>
        <v>01</v>
      </c>
      <c r="I150" s="254"/>
      <c r="J150" s="155"/>
      <c r="K150" s="249"/>
      <c r="L150" s="240"/>
      <c r="M150" s="218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329"/>
      <c r="AD150" s="196"/>
      <c r="AE150" s="197"/>
      <c r="AF150" s="192"/>
      <c r="AG150" s="27"/>
      <c r="AH150" s="27"/>
      <c r="AI150" s="27"/>
      <c r="AJ150" s="27" t="str">
        <f>IF('calcolo mitigazione del rischio'!N143=tabelle!$N$7,tabelle!$M$7,IF('calcolo mitigazione del rischio'!N143=tabelle!$N$6,tabelle!$M$6,IF('calcolo mitigazione del rischio'!N143=tabelle!$N$5,tabelle!$M$5,IF('calcolo mitigazione del rischio'!N143=tabelle!$N$4,tabelle!$M$4,IF('calcolo mitigazione del rischio'!N143=tabelle!$N$3,tabelle!$M$3,"-")))))</f>
        <v>-</v>
      </c>
      <c r="AK150" s="27"/>
      <c r="AL150" s="27"/>
      <c r="AM150" s="27"/>
      <c r="AN150" s="336" t="str">
        <f>IF(AND('calcolo mitigazione del rischio'!S143&gt;=tabelle!$P$3, 'calcolo mitigazione del rischio'!S143&lt;=tabelle!$Q$3),tabelle!$S$3,IF(AND('calcolo mitigazione del rischio'!S143&gt;tabelle!$P$4, 'calcolo mitigazione del rischio'!S143&lt;=tabelle!$Q$4),tabelle!$S$4,IF(AND('calcolo mitigazione del rischio'!S143&gt;tabelle!$P$5, 'calcolo mitigazione del rischio'!S143&lt;=tabelle!$Q$5),tabelle!$S$5,IF(AND('calcolo mitigazione del rischio'!S143&gt;tabelle!$P$6, 'calcolo mitigazione del rischio'!S143&lt;=tabelle!$Q$6),tabelle!$S$6,IF(AND('calcolo mitigazione del rischio'!S143&gt;tabelle!$P$7, 'calcolo mitigazione del rischio'!S143&lt;=tabelle!$Q$7),tabelle!$S$7,"-")))))</f>
        <v>-</v>
      </c>
      <c r="AO150" s="57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4"/>
      <c r="BS150" s="164"/>
      <c r="BT150" s="164"/>
      <c r="BU150" s="164"/>
      <c r="BV150" s="164"/>
      <c r="BW150" s="164"/>
      <c r="BX150" s="164"/>
      <c r="BY150" s="164"/>
      <c r="BZ150" s="164"/>
      <c r="CA150" s="164"/>
      <c r="CB150" s="164"/>
      <c r="CC150" s="164"/>
      <c r="CD150" s="164"/>
      <c r="CE150" s="164"/>
      <c r="CF150" s="164"/>
      <c r="CG150" s="164"/>
      <c r="CH150" s="164"/>
      <c r="CI150" s="164"/>
      <c r="CJ150" s="164"/>
      <c r="CK150" s="164"/>
      <c r="CL150" s="164"/>
      <c r="CM150" s="164"/>
      <c r="CN150" s="164"/>
      <c r="CO150" s="164"/>
      <c r="CP150" s="164"/>
      <c r="CQ150" s="164"/>
      <c r="CR150" s="164"/>
      <c r="CS150" s="164"/>
      <c r="CT150" s="164"/>
      <c r="CU150" s="164"/>
      <c r="CV150" s="164"/>
      <c r="CW150" s="164"/>
      <c r="CX150" s="164"/>
      <c r="CY150" s="164"/>
      <c r="CZ150" s="164"/>
      <c r="DA150" s="164"/>
      <c r="DB150" s="164"/>
      <c r="DC150" s="164"/>
      <c r="DD150" s="164"/>
      <c r="DE150" s="164"/>
      <c r="DF150" s="164"/>
      <c r="DG150" s="164"/>
      <c r="DH150" s="164"/>
      <c r="DI150" s="164"/>
      <c r="DJ150" s="164"/>
      <c r="DK150" s="164"/>
      <c r="DL150" s="164"/>
      <c r="DM150" s="164"/>
      <c r="DN150" s="164"/>
      <c r="DO150" s="164"/>
      <c r="DP150" s="164"/>
      <c r="DQ150" s="164"/>
      <c r="DR150" s="164"/>
      <c r="DS150" s="164"/>
      <c r="DT150" s="164"/>
      <c r="DU150" s="164"/>
      <c r="DV150" s="164"/>
      <c r="DW150" s="164"/>
      <c r="DX150" s="164"/>
      <c r="DY150" s="164"/>
    </row>
    <row r="151" spans="1:129" ht="20.5" x14ac:dyDescent="0.75">
      <c r="A151" s="831">
        <f>Schema!A153</f>
        <v>0</v>
      </c>
      <c r="B151" s="715" t="str">
        <f>Schema!B153</f>
        <v>D. Gestione eventi/incidenti di sicurezza informatica</v>
      </c>
      <c r="C151" s="714" t="str">
        <f>Schema!C153</f>
        <v>D.1. Rilevazione evento di sicurezza</v>
      </c>
      <c r="D151" s="482" t="str">
        <f>Schema!D153</f>
        <v>D.1.1. Comunicazione evento</v>
      </c>
      <c r="E151" s="307" t="str">
        <f>Schema!E153</f>
        <v>GSI</v>
      </c>
      <c r="F151" s="57" t="str">
        <f>Schema!F153</f>
        <v>D</v>
      </c>
      <c r="G151" s="57" t="str">
        <f>Schema!G153</f>
        <v>01</v>
      </c>
      <c r="H151" s="308" t="str">
        <f>Schema!H153</f>
        <v>01</v>
      </c>
      <c r="I151" s="254"/>
      <c r="J151" s="155"/>
      <c r="K151" s="249"/>
      <c r="L151" s="240"/>
      <c r="M151" s="218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329"/>
      <c r="AD151" s="196"/>
      <c r="AE151" s="197"/>
      <c r="AF151" s="192"/>
      <c r="AG151" s="27"/>
      <c r="AH151" s="27"/>
      <c r="AI151" s="27"/>
      <c r="AJ151" s="27" t="str">
        <f>IF('calcolo mitigazione del rischio'!N144=tabelle!$N$7,tabelle!$M$7,IF('calcolo mitigazione del rischio'!N144=tabelle!$N$6,tabelle!$M$6,IF('calcolo mitigazione del rischio'!N144=tabelle!$N$5,tabelle!$M$5,IF('calcolo mitigazione del rischio'!N144=tabelle!$N$4,tabelle!$M$4,IF('calcolo mitigazione del rischio'!N144=tabelle!$N$3,tabelle!$M$3,"-")))))</f>
        <v>-</v>
      </c>
      <c r="AK151" s="27"/>
      <c r="AL151" s="27"/>
      <c r="AM151" s="27"/>
      <c r="AN151" s="336" t="str">
        <f>IF(AND('calcolo mitigazione del rischio'!S144&gt;=tabelle!$P$3, 'calcolo mitigazione del rischio'!S144&lt;=tabelle!$Q$3),tabelle!$S$3,IF(AND('calcolo mitigazione del rischio'!S144&gt;tabelle!$P$4, 'calcolo mitigazione del rischio'!S144&lt;=tabelle!$Q$4),tabelle!$S$4,IF(AND('calcolo mitigazione del rischio'!S144&gt;tabelle!$P$5, 'calcolo mitigazione del rischio'!S144&lt;=tabelle!$Q$5),tabelle!$S$5,IF(AND('calcolo mitigazione del rischio'!S144&gt;tabelle!$P$6, 'calcolo mitigazione del rischio'!S144&lt;=tabelle!$Q$6),tabelle!$S$6,IF(AND('calcolo mitigazione del rischio'!S144&gt;tabelle!$P$7, 'calcolo mitigazione del rischio'!S144&lt;=tabelle!$Q$7),tabelle!$S$7,"-")))))</f>
        <v>-</v>
      </c>
      <c r="AO151" s="721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64"/>
      <c r="CS151" s="164"/>
      <c r="CT151" s="164"/>
      <c r="CU151" s="164"/>
      <c r="CV151" s="164"/>
      <c r="CW151" s="164"/>
      <c r="CX151" s="164"/>
      <c r="CY151" s="164"/>
      <c r="CZ151" s="164"/>
      <c r="DA151" s="164"/>
      <c r="DB151" s="164"/>
      <c r="DC151" s="164"/>
      <c r="DD151" s="164"/>
      <c r="DE151" s="164"/>
      <c r="DF151" s="164"/>
      <c r="DG151" s="164"/>
      <c r="DH151" s="164"/>
      <c r="DI151" s="164"/>
      <c r="DJ151" s="164"/>
      <c r="DK151" s="164"/>
      <c r="DL151" s="164"/>
      <c r="DM151" s="164"/>
      <c r="DN151" s="164"/>
      <c r="DO151" s="164"/>
      <c r="DP151" s="164"/>
      <c r="DQ151" s="164"/>
      <c r="DR151" s="164"/>
      <c r="DS151" s="164"/>
      <c r="DT151" s="164"/>
      <c r="DU151" s="164"/>
      <c r="DV151" s="164"/>
      <c r="DW151" s="164"/>
      <c r="DX151" s="164"/>
      <c r="DY151" s="164"/>
    </row>
    <row r="152" spans="1:129" ht="20.5" x14ac:dyDescent="0.75">
      <c r="A152" s="831">
        <f>Schema!A154</f>
        <v>0</v>
      </c>
      <c r="B152" s="715">
        <f>Schema!B154</f>
        <v>0</v>
      </c>
      <c r="C152" s="714">
        <f>Schema!C154</f>
        <v>0</v>
      </c>
      <c r="D152" s="482" t="str">
        <f>Schema!D154</f>
        <v>D.1.2. Analisi e classificazione</v>
      </c>
      <c r="E152" s="307" t="str">
        <f>Schema!E154</f>
        <v>GSI</v>
      </c>
      <c r="F152" s="57" t="str">
        <f>Schema!F154</f>
        <v>D</v>
      </c>
      <c r="G152" s="57" t="str">
        <f>Schema!G154</f>
        <v>01</v>
      </c>
      <c r="H152" s="308" t="str">
        <f>Schema!H154</f>
        <v>02</v>
      </c>
      <c r="I152" s="254"/>
      <c r="J152" s="155"/>
      <c r="K152" s="249"/>
      <c r="L152" s="240"/>
      <c r="M152" s="218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329"/>
      <c r="AD152" s="196"/>
      <c r="AE152" s="197"/>
      <c r="AF152" s="192"/>
      <c r="AG152" s="27"/>
      <c r="AH152" s="27"/>
      <c r="AI152" s="27"/>
      <c r="AJ152" s="27" t="str">
        <f>IF('calcolo mitigazione del rischio'!N145=tabelle!$N$7,tabelle!$M$7,IF('calcolo mitigazione del rischio'!N145=tabelle!$N$6,tabelle!$M$6,IF('calcolo mitigazione del rischio'!N145=tabelle!$N$5,tabelle!$M$5,IF('calcolo mitigazione del rischio'!N145=tabelle!$N$4,tabelle!$M$4,IF('calcolo mitigazione del rischio'!N145=tabelle!$N$3,tabelle!$M$3,"-")))))</f>
        <v>-</v>
      </c>
      <c r="AK152" s="27"/>
      <c r="AL152" s="27"/>
      <c r="AM152" s="27"/>
      <c r="AN152" s="336" t="str">
        <f>IF(AND('calcolo mitigazione del rischio'!S145&gt;=tabelle!$P$3, 'calcolo mitigazione del rischio'!S145&lt;=tabelle!$Q$3),tabelle!$S$3,IF(AND('calcolo mitigazione del rischio'!S145&gt;tabelle!$P$4, 'calcolo mitigazione del rischio'!S145&lt;=tabelle!$Q$4),tabelle!$S$4,IF(AND('calcolo mitigazione del rischio'!S145&gt;tabelle!$P$5, 'calcolo mitigazione del rischio'!S145&lt;=tabelle!$Q$5),tabelle!$S$5,IF(AND('calcolo mitigazione del rischio'!S145&gt;tabelle!$P$6, 'calcolo mitigazione del rischio'!S145&lt;=tabelle!$Q$6),tabelle!$S$6,IF(AND('calcolo mitigazione del rischio'!S145&gt;tabelle!$P$7, 'calcolo mitigazione del rischio'!S145&lt;=tabelle!$Q$7),tabelle!$S$7,"-")))))</f>
        <v>-</v>
      </c>
      <c r="AO152" s="721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164"/>
      <c r="CO152" s="164"/>
      <c r="CP152" s="164"/>
      <c r="CQ152" s="164"/>
      <c r="CR152" s="164"/>
      <c r="CS152" s="164"/>
      <c r="CT152" s="164"/>
      <c r="CU152" s="164"/>
      <c r="CV152" s="164"/>
      <c r="CW152" s="164"/>
      <c r="CX152" s="164"/>
      <c r="CY152" s="164"/>
      <c r="CZ152" s="164"/>
      <c r="DA152" s="164"/>
      <c r="DB152" s="164"/>
      <c r="DC152" s="164"/>
      <c r="DD152" s="164"/>
      <c r="DE152" s="164"/>
      <c r="DF152" s="164"/>
      <c r="DG152" s="164"/>
      <c r="DH152" s="164"/>
      <c r="DI152" s="164"/>
      <c r="DJ152" s="164"/>
      <c r="DK152" s="164"/>
      <c r="DL152" s="164"/>
      <c r="DM152" s="164"/>
      <c r="DN152" s="164"/>
      <c r="DO152" s="164"/>
      <c r="DP152" s="164"/>
      <c r="DQ152" s="164"/>
      <c r="DR152" s="164"/>
      <c r="DS152" s="164"/>
      <c r="DT152" s="164"/>
      <c r="DU152" s="164"/>
      <c r="DV152" s="164"/>
      <c r="DW152" s="164"/>
      <c r="DX152" s="164"/>
      <c r="DY152" s="164"/>
    </row>
    <row r="153" spans="1:129" ht="20.5" x14ac:dyDescent="0.75">
      <c r="A153" s="831">
        <f>Schema!A155</f>
        <v>0</v>
      </c>
      <c r="B153" s="715">
        <f>Schema!B155</f>
        <v>0</v>
      </c>
      <c r="C153" s="714">
        <f>Schema!C155</f>
        <v>0</v>
      </c>
      <c r="D153" s="482" t="str">
        <f>Schema!D155</f>
        <v>D.1.3. Trattamento falsi positivi</v>
      </c>
      <c r="E153" s="307" t="str">
        <f>Schema!E155</f>
        <v>GSI</v>
      </c>
      <c r="F153" s="57" t="str">
        <f>Schema!F155</f>
        <v>D</v>
      </c>
      <c r="G153" s="57" t="str">
        <f>Schema!G155</f>
        <v>01</v>
      </c>
      <c r="H153" s="308" t="str">
        <f>Schema!H155</f>
        <v>03</v>
      </c>
      <c r="I153" s="254"/>
      <c r="J153" s="155"/>
      <c r="K153" s="249"/>
      <c r="L153" s="240"/>
      <c r="M153" s="218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329"/>
      <c r="AD153" s="196"/>
      <c r="AE153" s="197"/>
      <c r="AF153" s="192"/>
      <c r="AG153" s="27"/>
      <c r="AH153" s="27"/>
      <c r="AI153" s="27"/>
      <c r="AJ153" s="27" t="str">
        <f>IF('calcolo mitigazione del rischio'!N146=tabelle!$N$7,tabelle!$M$7,IF('calcolo mitigazione del rischio'!N146=tabelle!$N$6,tabelle!$M$6,IF('calcolo mitigazione del rischio'!N146=tabelle!$N$5,tabelle!$M$5,IF('calcolo mitigazione del rischio'!N146=tabelle!$N$4,tabelle!$M$4,IF('calcolo mitigazione del rischio'!N146=tabelle!$N$3,tabelle!$M$3,"-")))))</f>
        <v>-</v>
      </c>
      <c r="AK153" s="27"/>
      <c r="AL153" s="27"/>
      <c r="AM153" s="27"/>
      <c r="AN153" s="336" t="str">
        <f>IF(AND('calcolo mitigazione del rischio'!S146&gt;=tabelle!$P$3, 'calcolo mitigazione del rischio'!S146&lt;=tabelle!$Q$3),tabelle!$S$3,IF(AND('calcolo mitigazione del rischio'!S146&gt;tabelle!$P$4, 'calcolo mitigazione del rischio'!S146&lt;=tabelle!$Q$4),tabelle!$S$4,IF(AND('calcolo mitigazione del rischio'!S146&gt;tabelle!$P$5, 'calcolo mitigazione del rischio'!S146&lt;=tabelle!$Q$5),tabelle!$S$5,IF(AND('calcolo mitigazione del rischio'!S146&gt;tabelle!$P$6, 'calcolo mitigazione del rischio'!S146&lt;=tabelle!$Q$6),tabelle!$S$6,IF(AND('calcolo mitigazione del rischio'!S146&gt;tabelle!$P$7, 'calcolo mitigazione del rischio'!S146&lt;=tabelle!$Q$7),tabelle!$S$7,"-")))))</f>
        <v>-</v>
      </c>
      <c r="AO153" s="721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164"/>
      <c r="CO153" s="164"/>
      <c r="CP153" s="164"/>
      <c r="CQ153" s="164"/>
      <c r="CR153" s="164"/>
      <c r="CS153" s="164"/>
      <c r="CT153" s="164"/>
      <c r="CU153" s="164"/>
      <c r="CV153" s="164"/>
      <c r="CW153" s="164"/>
      <c r="CX153" s="164"/>
      <c r="CY153" s="164"/>
      <c r="CZ153" s="164"/>
      <c r="DA153" s="164"/>
      <c r="DB153" s="164"/>
      <c r="DC153" s="164"/>
      <c r="DD153" s="164"/>
      <c r="DE153" s="164"/>
      <c r="DF153" s="164"/>
      <c r="DG153" s="164"/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4"/>
      <c r="DV153" s="164"/>
      <c r="DW153" s="164"/>
      <c r="DX153" s="164"/>
      <c r="DY153" s="164"/>
    </row>
    <row r="154" spans="1:129" ht="20.5" x14ac:dyDescent="0.75">
      <c r="A154" s="831">
        <f>Schema!A156</f>
        <v>0</v>
      </c>
      <c r="B154" s="715">
        <f>Schema!B156</f>
        <v>0</v>
      </c>
      <c r="C154" s="714">
        <f>Schema!C156</f>
        <v>0</v>
      </c>
      <c r="D154" s="482" t="str">
        <f>Schema!D156</f>
        <v>D.1.4. Gestione evento non classificato</v>
      </c>
      <c r="E154" s="307" t="str">
        <f>Schema!E156</f>
        <v>GSI</v>
      </c>
      <c r="F154" s="57" t="str">
        <f>Schema!F156</f>
        <v>D</v>
      </c>
      <c r="G154" s="57" t="str">
        <f>Schema!G156</f>
        <v>01</v>
      </c>
      <c r="H154" s="308" t="str">
        <f>Schema!H156</f>
        <v>04</v>
      </c>
      <c r="I154" s="254"/>
      <c r="J154" s="155"/>
      <c r="K154" s="249"/>
      <c r="L154" s="240"/>
      <c r="M154" s="218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329"/>
      <c r="AD154" s="196"/>
      <c r="AE154" s="197"/>
      <c r="AF154" s="192"/>
      <c r="AG154" s="27"/>
      <c r="AH154" s="27"/>
      <c r="AI154" s="27"/>
      <c r="AJ154" s="27" t="str">
        <f>IF('calcolo mitigazione del rischio'!N147=tabelle!$N$7,tabelle!$M$7,IF('calcolo mitigazione del rischio'!N147=tabelle!$N$6,tabelle!$M$6,IF('calcolo mitigazione del rischio'!N147=tabelle!$N$5,tabelle!$M$5,IF('calcolo mitigazione del rischio'!N147=tabelle!$N$4,tabelle!$M$4,IF('calcolo mitigazione del rischio'!N147=tabelle!$N$3,tabelle!$M$3,"-")))))</f>
        <v>-</v>
      </c>
      <c r="AK154" s="27"/>
      <c r="AL154" s="27"/>
      <c r="AM154" s="27"/>
      <c r="AN154" s="336" t="str">
        <f>IF(AND('calcolo mitigazione del rischio'!S147&gt;=tabelle!$P$3, 'calcolo mitigazione del rischio'!S147&lt;=tabelle!$Q$3),tabelle!$S$3,IF(AND('calcolo mitigazione del rischio'!S147&gt;tabelle!$P$4, 'calcolo mitigazione del rischio'!S147&lt;=tabelle!$Q$4),tabelle!$S$4,IF(AND('calcolo mitigazione del rischio'!S147&gt;tabelle!$P$5, 'calcolo mitigazione del rischio'!S147&lt;=tabelle!$Q$5),tabelle!$S$5,IF(AND('calcolo mitigazione del rischio'!S147&gt;tabelle!$P$6, 'calcolo mitigazione del rischio'!S147&lt;=tabelle!$Q$6),tabelle!$S$6,IF(AND('calcolo mitigazione del rischio'!S147&gt;tabelle!$P$7, 'calcolo mitigazione del rischio'!S147&lt;=tabelle!$Q$7),tabelle!$S$7,"-")))))</f>
        <v>-</v>
      </c>
      <c r="AO154" s="721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4"/>
      <c r="BM154" s="164"/>
      <c r="BN154" s="164"/>
      <c r="BO154" s="164"/>
      <c r="BP154" s="164"/>
      <c r="BQ154" s="164"/>
      <c r="BR154" s="164"/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164"/>
      <c r="CO154" s="164"/>
      <c r="CP154" s="164"/>
      <c r="CQ154" s="164"/>
      <c r="CR154" s="164"/>
      <c r="CS154" s="164"/>
      <c r="CT154" s="164"/>
      <c r="CU154" s="164"/>
      <c r="CV154" s="164"/>
      <c r="CW154" s="164"/>
      <c r="CX154" s="164"/>
      <c r="CY154" s="164"/>
      <c r="CZ154" s="164"/>
      <c r="DA154" s="164"/>
      <c r="DB154" s="164"/>
      <c r="DC154" s="164"/>
      <c r="DD154" s="164"/>
      <c r="DE154" s="164"/>
      <c r="DF154" s="164"/>
      <c r="DG154" s="164"/>
      <c r="DH154" s="164"/>
      <c r="DI154" s="164"/>
      <c r="DJ154" s="164"/>
      <c r="DK154" s="164"/>
      <c r="DL154" s="164"/>
      <c r="DM154" s="164"/>
      <c r="DN154" s="164"/>
      <c r="DO154" s="164"/>
      <c r="DP154" s="164"/>
      <c r="DQ154" s="164"/>
      <c r="DR154" s="164"/>
      <c r="DS154" s="164"/>
      <c r="DT154" s="164"/>
      <c r="DU154" s="164"/>
      <c r="DV154" s="164"/>
      <c r="DW154" s="164"/>
      <c r="DX154" s="164"/>
      <c r="DY154" s="164"/>
    </row>
    <row r="155" spans="1:129" ht="20.5" x14ac:dyDescent="0.75">
      <c r="A155" s="831">
        <f>Schema!A157</f>
        <v>0</v>
      </c>
      <c r="B155" s="715">
        <f>Schema!B157</f>
        <v>0</v>
      </c>
      <c r="C155" s="714" t="str">
        <f>Schema!C157</f>
        <v>D.2. Gestione incidenti di Livello 0 (Non Rilevante) e Livello 1 (Informativo)</v>
      </c>
      <c r="D155" s="482" t="str">
        <f>Schema!D157</f>
        <v>D.2.1. Definizione delle attività di gestione</v>
      </c>
      <c r="E155" s="307" t="str">
        <f>Schema!E157</f>
        <v>GSI</v>
      </c>
      <c r="F155" s="57" t="str">
        <f>Schema!F157</f>
        <v>D</v>
      </c>
      <c r="G155" s="57" t="str">
        <f>Schema!G157</f>
        <v>02</v>
      </c>
      <c r="H155" s="308" t="str">
        <f>Schema!H157</f>
        <v>01</v>
      </c>
      <c r="I155" s="254"/>
      <c r="J155" s="155"/>
      <c r="K155" s="249"/>
      <c r="L155" s="240"/>
      <c r="M155" s="218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329"/>
      <c r="AD155" s="196"/>
      <c r="AE155" s="197"/>
      <c r="AF155" s="192"/>
      <c r="AG155" s="27"/>
      <c r="AH155" s="27"/>
      <c r="AI155" s="27"/>
      <c r="AJ155" s="27" t="str">
        <f>IF('calcolo mitigazione del rischio'!N148=tabelle!$N$7,tabelle!$M$7,IF('calcolo mitigazione del rischio'!N148=tabelle!$N$6,tabelle!$M$6,IF('calcolo mitigazione del rischio'!N148=tabelle!$N$5,tabelle!$M$5,IF('calcolo mitigazione del rischio'!N148=tabelle!$N$4,tabelle!$M$4,IF('calcolo mitigazione del rischio'!N148=tabelle!$N$3,tabelle!$M$3,"-")))))</f>
        <v>-</v>
      </c>
      <c r="AK155" s="27"/>
      <c r="AL155" s="27"/>
      <c r="AM155" s="27"/>
      <c r="AN155" s="336" t="str">
        <f>IF(AND('calcolo mitigazione del rischio'!S148&gt;=tabelle!$P$3, 'calcolo mitigazione del rischio'!S148&lt;=tabelle!$Q$3),tabelle!$S$3,IF(AND('calcolo mitigazione del rischio'!S148&gt;tabelle!$P$4, 'calcolo mitigazione del rischio'!S148&lt;=tabelle!$Q$4),tabelle!$S$4,IF(AND('calcolo mitigazione del rischio'!S148&gt;tabelle!$P$5, 'calcolo mitigazione del rischio'!S148&lt;=tabelle!$Q$5),tabelle!$S$5,IF(AND('calcolo mitigazione del rischio'!S148&gt;tabelle!$P$6, 'calcolo mitigazione del rischio'!S148&lt;=tabelle!$Q$6),tabelle!$S$6,IF(AND('calcolo mitigazione del rischio'!S148&gt;tabelle!$P$7, 'calcolo mitigazione del rischio'!S148&lt;=tabelle!$Q$7),tabelle!$S$7,"-")))))</f>
        <v>-</v>
      </c>
      <c r="AO155" s="721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DJ155" s="164"/>
      <c r="DK155" s="164"/>
      <c r="DL155" s="164"/>
      <c r="DM155" s="164"/>
      <c r="DN155" s="164"/>
      <c r="DO155" s="164"/>
      <c r="DP155" s="164"/>
      <c r="DQ155" s="164"/>
      <c r="DR155" s="164"/>
      <c r="DS155" s="164"/>
      <c r="DT155" s="164"/>
      <c r="DU155" s="164"/>
      <c r="DV155" s="164"/>
      <c r="DW155" s="164"/>
      <c r="DX155" s="164"/>
      <c r="DY155" s="164"/>
    </row>
    <row r="156" spans="1:129" ht="20.5" x14ac:dyDescent="0.75">
      <c r="A156" s="831">
        <f>Schema!A158</f>
        <v>0</v>
      </c>
      <c r="B156" s="715">
        <f>Schema!B158</f>
        <v>0</v>
      </c>
      <c r="C156" s="714">
        <f>Schema!C158</f>
        <v>0</v>
      </c>
      <c r="D156" s="482" t="str">
        <f>Schema!D158</f>
        <v>D.2.2.Trattamento incidente</v>
      </c>
      <c r="E156" s="307" t="str">
        <f>Schema!E158</f>
        <v>GSI</v>
      </c>
      <c r="F156" s="57" t="str">
        <f>Schema!F158</f>
        <v>D</v>
      </c>
      <c r="G156" s="57" t="str">
        <f>Schema!G158</f>
        <v>02</v>
      </c>
      <c r="H156" s="308" t="str">
        <f>Schema!H158</f>
        <v>02</v>
      </c>
      <c r="I156" s="254"/>
      <c r="J156" s="155"/>
      <c r="K156" s="249"/>
      <c r="L156" s="240"/>
      <c r="M156" s="218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329"/>
      <c r="AD156" s="196"/>
      <c r="AE156" s="197"/>
      <c r="AF156" s="192"/>
      <c r="AG156" s="27"/>
      <c r="AH156" s="27"/>
      <c r="AI156" s="27"/>
      <c r="AJ156" s="27" t="str">
        <f>IF('calcolo mitigazione del rischio'!N149=tabelle!$N$7,tabelle!$M$7,IF('calcolo mitigazione del rischio'!N149=tabelle!$N$6,tabelle!$M$6,IF('calcolo mitigazione del rischio'!N149=tabelle!$N$5,tabelle!$M$5,IF('calcolo mitigazione del rischio'!N149=tabelle!$N$4,tabelle!$M$4,IF('calcolo mitigazione del rischio'!N149=tabelle!$N$3,tabelle!$M$3,"-")))))</f>
        <v>-</v>
      </c>
      <c r="AK156" s="27"/>
      <c r="AL156" s="27"/>
      <c r="AM156" s="27"/>
      <c r="AN156" s="336" t="str">
        <f>IF(AND('calcolo mitigazione del rischio'!S149&gt;=tabelle!$P$3, 'calcolo mitigazione del rischio'!S149&lt;=tabelle!$Q$3),tabelle!$S$3,IF(AND('calcolo mitigazione del rischio'!S149&gt;tabelle!$P$4, 'calcolo mitigazione del rischio'!S149&lt;=tabelle!$Q$4),tabelle!$S$4,IF(AND('calcolo mitigazione del rischio'!S149&gt;tabelle!$P$5, 'calcolo mitigazione del rischio'!S149&lt;=tabelle!$Q$5),tabelle!$S$5,IF(AND('calcolo mitigazione del rischio'!S149&gt;tabelle!$P$6, 'calcolo mitigazione del rischio'!S149&lt;=tabelle!$Q$6),tabelle!$S$6,IF(AND('calcolo mitigazione del rischio'!S149&gt;tabelle!$P$7, 'calcolo mitigazione del rischio'!S149&lt;=tabelle!$Q$7),tabelle!$S$7,"-")))))</f>
        <v>-</v>
      </c>
      <c r="AO156" s="721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  <c r="BI156" s="164"/>
      <c r="BJ156" s="164"/>
      <c r="BK156" s="164"/>
      <c r="BL156" s="164"/>
      <c r="BM156" s="164"/>
      <c r="BN156" s="164"/>
      <c r="BO156" s="164"/>
      <c r="BP156" s="164"/>
      <c r="BQ156" s="164"/>
      <c r="BR156" s="164"/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164"/>
      <c r="CO156" s="164"/>
      <c r="CP156" s="164"/>
      <c r="CQ156" s="164"/>
      <c r="CR156" s="164"/>
      <c r="CS156" s="164"/>
      <c r="CT156" s="164"/>
      <c r="CU156" s="164"/>
      <c r="CV156" s="164"/>
      <c r="CW156" s="164"/>
      <c r="CX156" s="164"/>
      <c r="CY156" s="164"/>
      <c r="CZ156" s="164"/>
      <c r="DA156" s="164"/>
      <c r="DB156" s="164"/>
      <c r="DC156" s="164"/>
      <c r="DD156" s="164"/>
      <c r="DE156" s="164"/>
      <c r="DF156" s="164"/>
      <c r="DG156" s="164"/>
      <c r="DH156" s="164"/>
      <c r="DI156" s="164"/>
      <c r="DJ156" s="164"/>
      <c r="DK156" s="164"/>
      <c r="DL156" s="164"/>
      <c r="DM156" s="164"/>
      <c r="DN156" s="164"/>
      <c r="DO156" s="164"/>
      <c r="DP156" s="164"/>
      <c r="DQ156" s="164"/>
      <c r="DR156" s="164"/>
      <c r="DS156" s="164"/>
      <c r="DT156" s="164"/>
      <c r="DU156" s="164"/>
      <c r="DV156" s="164"/>
      <c r="DW156" s="164"/>
      <c r="DX156" s="164"/>
      <c r="DY156" s="164"/>
    </row>
    <row r="157" spans="1:129" ht="20.5" x14ac:dyDescent="0.75">
      <c r="A157" s="831">
        <f>Schema!A159</f>
        <v>0</v>
      </c>
      <c r="B157" s="715">
        <f>Schema!B159</f>
        <v>0</v>
      </c>
      <c r="C157" s="714">
        <f>Schema!C159</f>
        <v>0</v>
      </c>
      <c r="D157" s="482" t="str">
        <f>Schema!D159</f>
        <v>D.2.3. Chiusura incidente</v>
      </c>
      <c r="E157" s="307" t="str">
        <f>Schema!E159</f>
        <v>GSI</v>
      </c>
      <c r="F157" s="57" t="str">
        <f>Schema!F159</f>
        <v>D</v>
      </c>
      <c r="G157" s="57" t="str">
        <f>Schema!G159</f>
        <v>02</v>
      </c>
      <c r="H157" s="308" t="str">
        <f>Schema!H159</f>
        <v>03</v>
      </c>
      <c r="I157" s="254"/>
      <c r="J157" s="155"/>
      <c r="K157" s="249"/>
      <c r="L157" s="240"/>
      <c r="M157" s="218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329"/>
      <c r="AD157" s="258"/>
      <c r="AE157" s="197"/>
      <c r="AF157" s="192"/>
      <c r="AG157" s="27"/>
      <c r="AH157" s="27"/>
      <c r="AI157" s="27"/>
      <c r="AJ157" s="27" t="str">
        <f>IF('calcolo mitigazione del rischio'!N150=tabelle!$N$7,tabelle!$M$7,IF('calcolo mitigazione del rischio'!N150=tabelle!$N$6,tabelle!$M$6,IF('calcolo mitigazione del rischio'!N150=tabelle!$N$5,tabelle!$M$5,IF('calcolo mitigazione del rischio'!N150=tabelle!$N$4,tabelle!$M$4,IF('calcolo mitigazione del rischio'!N150=tabelle!$N$3,tabelle!$M$3,"-")))))</f>
        <v>-</v>
      </c>
      <c r="AK157" s="27"/>
      <c r="AL157" s="27"/>
      <c r="AM157" s="27"/>
      <c r="AN157" s="336" t="str">
        <f>IF(AND('calcolo mitigazione del rischio'!S150&gt;=tabelle!$P$3, 'calcolo mitigazione del rischio'!S150&lt;=tabelle!$Q$3),tabelle!$S$3,IF(AND('calcolo mitigazione del rischio'!S150&gt;tabelle!$P$4, 'calcolo mitigazione del rischio'!S150&lt;=tabelle!$Q$4),tabelle!$S$4,IF(AND('calcolo mitigazione del rischio'!S150&gt;tabelle!$P$5, 'calcolo mitigazione del rischio'!S150&lt;=tabelle!$Q$5),tabelle!$S$5,IF(AND('calcolo mitigazione del rischio'!S150&gt;tabelle!$P$6, 'calcolo mitigazione del rischio'!S150&lt;=tabelle!$Q$6),tabelle!$S$6,IF(AND('calcolo mitigazione del rischio'!S150&gt;tabelle!$P$7, 'calcolo mitigazione del rischio'!S150&lt;=tabelle!$Q$7),tabelle!$S$7,"-")))))</f>
        <v>-</v>
      </c>
      <c r="AO157" s="721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  <c r="DF157" s="164"/>
      <c r="DG157" s="164"/>
      <c r="DH157" s="164"/>
      <c r="DI157" s="164"/>
      <c r="DJ157" s="164"/>
      <c r="DK157" s="164"/>
      <c r="DL157" s="164"/>
      <c r="DM157" s="164"/>
      <c r="DN157" s="164"/>
      <c r="DO157" s="164"/>
      <c r="DP157" s="164"/>
      <c r="DQ157" s="164"/>
      <c r="DR157" s="164"/>
      <c r="DS157" s="164"/>
      <c r="DT157" s="164"/>
      <c r="DU157" s="164"/>
      <c r="DV157" s="164"/>
      <c r="DW157" s="164"/>
      <c r="DX157" s="164"/>
      <c r="DY157" s="164"/>
    </row>
    <row r="158" spans="1:129" ht="20.5" x14ac:dyDescent="0.75">
      <c r="A158" s="831">
        <f>Schema!A160</f>
        <v>0</v>
      </c>
      <c r="B158" s="715">
        <f>Schema!B160</f>
        <v>0</v>
      </c>
      <c r="C158" s="714">
        <f>Schema!C160</f>
        <v>0</v>
      </c>
      <c r="D158" s="482" t="str">
        <f>Schema!D160</f>
        <v>D.2.4. Comunicazione incidente alle eventuali autorita competenti</v>
      </c>
      <c r="E158" s="307" t="str">
        <f>Schema!E160</f>
        <v>GSI</v>
      </c>
      <c r="F158" s="57" t="str">
        <f>Schema!F160</f>
        <v>D</v>
      </c>
      <c r="G158" s="57" t="str">
        <f>Schema!G160</f>
        <v>02</v>
      </c>
      <c r="H158" s="308" t="str">
        <f>Schema!H160</f>
        <v>04</v>
      </c>
      <c r="I158" s="254"/>
      <c r="J158" s="155"/>
      <c r="K158" s="249"/>
      <c r="L158" s="240"/>
      <c r="M158" s="218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329"/>
      <c r="AD158" s="196"/>
      <c r="AE158" s="197"/>
      <c r="AF158" s="192"/>
      <c r="AG158" s="27"/>
      <c r="AH158" s="27"/>
      <c r="AI158" s="27"/>
      <c r="AJ158" s="27" t="str">
        <f>IF('calcolo mitigazione del rischio'!N151=tabelle!$N$7,tabelle!$M$7,IF('calcolo mitigazione del rischio'!N151=tabelle!$N$6,tabelle!$M$6,IF('calcolo mitigazione del rischio'!N151=tabelle!$N$5,tabelle!$M$5,IF('calcolo mitigazione del rischio'!N151=tabelle!$N$4,tabelle!$M$4,IF('calcolo mitigazione del rischio'!N151=tabelle!$N$3,tabelle!$M$3,"-")))))</f>
        <v>-</v>
      </c>
      <c r="AK158" s="27"/>
      <c r="AL158" s="27"/>
      <c r="AM158" s="27"/>
      <c r="AN158" s="336" t="str">
        <f>IF(AND('calcolo mitigazione del rischio'!S151&gt;=tabelle!$P$3, 'calcolo mitigazione del rischio'!S151&lt;=tabelle!$Q$3),tabelle!$S$3,IF(AND('calcolo mitigazione del rischio'!S151&gt;tabelle!$P$4, 'calcolo mitigazione del rischio'!S151&lt;=tabelle!$Q$4),tabelle!$S$4,IF(AND('calcolo mitigazione del rischio'!S151&gt;tabelle!$P$5, 'calcolo mitigazione del rischio'!S151&lt;=tabelle!$Q$5),tabelle!$S$5,IF(AND('calcolo mitigazione del rischio'!S151&gt;tabelle!$P$6, 'calcolo mitigazione del rischio'!S151&lt;=tabelle!$Q$6),tabelle!$S$6,IF(AND('calcolo mitigazione del rischio'!S151&gt;tabelle!$P$7, 'calcolo mitigazione del rischio'!S151&lt;=tabelle!$Q$7),tabelle!$S$7,"-")))))</f>
        <v>-</v>
      </c>
      <c r="AO158" s="721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4"/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164"/>
      <c r="CO158" s="164"/>
      <c r="CP158" s="164"/>
      <c r="CQ158" s="164"/>
      <c r="CR158" s="164"/>
      <c r="CS158" s="164"/>
      <c r="CT158" s="164"/>
      <c r="CU158" s="164"/>
      <c r="CV158" s="164"/>
      <c r="CW158" s="164"/>
      <c r="CX158" s="164"/>
      <c r="CY158" s="164"/>
      <c r="CZ158" s="164"/>
      <c r="DA158" s="164"/>
      <c r="DB158" s="164"/>
      <c r="DC158" s="164"/>
      <c r="DD158" s="164"/>
      <c r="DE158" s="164"/>
      <c r="DF158" s="164"/>
      <c r="DG158" s="164"/>
      <c r="DH158" s="164"/>
      <c r="DI158" s="164"/>
      <c r="DJ158" s="164"/>
      <c r="DK158" s="164"/>
      <c r="DL158" s="164"/>
      <c r="DM158" s="164"/>
      <c r="DN158" s="164"/>
      <c r="DO158" s="164"/>
      <c r="DP158" s="164"/>
      <c r="DQ158" s="164"/>
      <c r="DR158" s="164"/>
      <c r="DS158" s="164"/>
      <c r="DT158" s="164"/>
      <c r="DU158" s="164"/>
      <c r="DV158" s="164"/>
      <c r="DW158" s="164"/>
      <c r="DX158" s="164"/>
      <c r="DY158" s="164"/>
    </row>
    <row r="159" spans="1:129" ht="20.5" x14ac:dyDescent="0.75">
      <c r="A159" s="831">
        <f>Schema!A172</f>
        <v>0</v>
      </c>
      <c r="B159" s="716">
        <f>Schema!B172</f>
        <v>0</v>
      </c>
      <c r="C159" s="714" t="str">
        <f>Schema!C172</f>
        <v>D.5. Ripristino e analisi post-incidente</v>
      </c>
      <c r="D159" s="482" t="str">
        <f>Schema!D172</f>
        <v>D.5.1. Analisi post incidente e follow up</v>
      </c>
      <c r="E159" s="307" t="str">
        <f>Schema!E172</f>
        <v>GSI</v>
      </c>
      <c r="F159" s="57" t="str">
        <f>Schema!F172</f>
        <v>D</v>
      </c>
      <c r="G159" s="57" t="str">
        <f>Schema!G172</f>
        <v>05</v>
      </c>
      <c r="H159" s="308" t="str">
        <f>Schema!H172</f>
        <v>01</v>
      </c>
      <c r="I159" s="254"/>
      <c r="J159" s="155"/>
      <c r="K159" s="249"/>
      <c r="L159" s="243"/>
      <c r="M159" s="218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329"/>
      <c r="AD159" s="196"/>
      <c r="AE159" s="197"/>
      <c r="AF159" s="192"/>
      <c r="AG159" s="27"/>
      <c r="AH159" s="27"/>
      <c r="AI159" s="27"/>
      <c r="AJ159" s="27" t="str">
        <f>IF('calcolo mitigazione del rischio'!N152=tabelle!$N$7,tabelle!$M$7,IF('calcolo mitigazione del rischio'!N152=tabelle!$N$6,tabelle!$M$6,IF('calcolo mitigazione del rischio'!N152=tabelle!$N$5,tabelle!$M$5,IF('calcolo mitigazione del rischio'!N152=tabelle!$N$4,tabelle!$M$4,IF('calcolo mitigazione del rischio'!N152=tabelle!$N$3,tabelle!$M$3,"-")))))</f>
        <v>-</v>
      </c>
      <c r="AK159" s="27"/>
      <c r="AL159" s="27"/>
      <c r="AM159" s="27"/>
      <c r="AN159" s="336" t="str">
        <f>IF(AND('calcolo mitigazione del rischio'!S152&gt;=tabelle!$P$3, 'calcolo mitigazione del rischio'!S152&lt;=tabelle!$Q$3),tabelle!$S$3,IF(AND('calcolo mitigazione del rischio'!S152&gt;tabelle!$P$4, 'calcolo mitigazione del rischio'!S152&lt;=tabelle!$Q$4),tabelle!$S$4,IF(AND('calcolo mitigazione del rischio'!S152&gt;tabelle!$P$5, 'calcolo mitigazione del rischio'!S152&lt;=tabelle!$Q$5),tabelle!$S$5,IF(AND('calcolo mitigazione del rischio'!S152&gt;tabelle!$P$6, 'calcolo mitigazione del rischio'!S152&lt;=tabelle!$Q$6),tabelle!$S$6,IF(AND('calcolo mitigazione del rischio'!S152&gt;tabelle!$P$7, 'calcolo mitigazione del rischio'!S152&lt;=tabelle!$Q$7),tabelle!$S$7,"-")))))</f>
        <v>-</v>
      </c>
      <c r="AO159" s="721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164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164"/>
      <c r="CO159" s="164"/>
      <c r="CP159" s="164"/>
      <c r="CQ159" s="164"/>
      <c r="CR159" s="164"/>
      <c r="CS159" s="164"/>
      <c r="CT159" s="164"/>
      <c r="CU159" s="164"/>
      <c r="CV159" s="164"/>
      <c r="CW159" s="164"/>
      <c r="CX159" s="164"/>
      <c r="CY159" s="164"/>
      <c r="CZ159" s="164"/>
      <c r="DA159" s="164"/>
      <c r="DB159" s="164"/>
      <c r="DC159" s="164"/>
      <c r="DD159" s="164"/>
      <c r="DE159" s="164"/>
      <c r="DF159" s="164"/>
      <c r="DG159" s="164"/>
      <c r="DH159" s="164"/>
      <c r="DI159" s="164"/>
      <c r="DJ159" s="164"/>
      <c r="DK159" s="164"/>
      <c r="DL159" s="164"/>
      <c r="DM159" s="164"/>
      <c r="DN159" s="164"/>
      <c r="DO159" s="164"/>
      <c r="DP159" s="164"/>
      <c r="DQ159" s="164"/>
      <c r="DR159" s="164"/>
      <c r="DS159" s="164"/>
      <c r="DT159" s="164"/>
      <c r="DU159" s="164"/>
      <c r="DV159" s="164"/>
      <c r="DW159" s="164"/>
      <c r="DX159" s="164"/>
      <c r="DY159" s="164"/>
    </row>
    <row r="160" spans="1:129" ht="20.5" x14ac:dyDescent="0.75">
      <c r="A160" s="831">
        <f>Schema!A173</f>
        <v>0</v>
      </c>
      <c r="B160" s="716">
        <f>Schema!B173</f>
        <v>0</v>
      </c>
      <c r="C160" s="714">
        <f>Schema!C173</f>
        <v>0</v>
      </c>
      <c r="D160" s="482" t="str">
        <f>Schema!D173</f>
        <v>D.5.2.  Supporto pianificazione attività ripristino</v>
      </c>
      <c r="E160" s="307" t="str">
        <f>Schema!E173</f>
        <v>GSI</v>
      </c>
      <c r="F160" s="57" t="str">
        <f>Schema!F173</f>
        <v>D</v>
      </c>
      <c r="G160" s="57" t="str">
        <f>Schema!G173</f>
        <v>05</v>
      </c>
      <c r="H160" s="308" t="str">
        <f>Schema!H173</f>
        <v>02</v>
      </c>
      <c r="I160" s="254"/>
      <c r="J160" s="155"/>
      <c r="K160" s="249"/>
      <c r="L160" s="243"/>
      <c r="M160" s="218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329"/>
      <c r="AD160" s="196"/>
      <c r="AE160" s="197"/>
      <c r="AF160" s="192"/>
      <c r="AG160" s="27"/>
      <c r="AH160" s="27"/>
      <c r="AI160" s="27"/>
      <c r="AJ160" s="27" t="str">
        <f>IF('calcolo mitigazione del rischio'!N153=tabelle!$N$7,tabelle!$M$7,IF('calcolo mitigazione del rischio'!N153=tabelle!$N$6,tabelle!$M$6,IF('calcolo mitigazione del rischio'!N153=tabelle!$N$5,tabelle!$M$5,IF('calcolo mitigazione del rischio'!N153=tabelle!$N$4,tabelle!$M$4,IF('calcolo mitigazione del rischio'!N153=tabelle!$N$3,tabelle!$M$3,"-")))))</f>
        <v>-</v>
      </c>
      <c r="AK160" s="27"/>
      <c r="AL160" s="27"/>
      <c r="AM160" s="27"/>
      <c r="AN160" s="336" t="str">
        <f>IF(AND('calcolo mitigazione del rischio'!S153&gt;=tabelle!$P$3, 'calcolo mitigazione del rischio'!S153&lt;=tabelle!$Q$3),tabelle!$S$3,IF(AND('calcolo mitigazione del rischio'!S153&gt;tabelle!$P$4, 'calcolo mitigazione del rischio'!S153&lt;=tabelle!$Q$4),tabelle!$S$4,IF(AND('calcolo mitigazione del rischio'!S153&gt;tabelle!$P$5, 'calcolo mitigazione del rischio'!S153&lt;=tabelle!$Q$5),tabelle!$S$5,IF(AND('calcolo mitigazione del rischio'!S153&gt;tabelle!$P$6, 'calcolo mitigazione del rischio'!S153&lt;=tabelle!$Q$6),tabelle!$S$6,IF(AND('calcolo mitigazione del rischio'!S153&gt;tabelle!$P$7, 'calcolo mitigazione del rischio'!S153&lt;=tabelle!$Q$7),tabelle!$S$7,"-")))))</f>
        <v>-</v>
      </c>
      <c r="AO160" s="721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4"/>
      <c r="BJ160" s="164"/>
      <c r="BK160" s="164"/>
      <c r="BL160" s="164"/>
      <c r="BM160" s="164"/>
      <c r="BN160" s="164"/>
      <c r="BO160" s="164"/>
      <c r="BP160" s="164"/>
      <c r="BQ160" s="164"/>
      <c r="BR160" s="164"/>
      <c r="BS160" s="164"/>
      <c r="BT160" s="164"/>
      <c r="BU160" s="164"/>
      <c r="BV160" s="164"/>
      <c r="BW160" s="164"/>
      <c r="BX160" s="164"/>
      <c r="BY160" s="164"/>
      <c r="BZ160" s="164"/>
      <c r="CA160" s="164"/>
      <c r="CB160" s="164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164"/>
      <c r="CN160" s="164"/>
      <c r="CO160" s="164"/>
      <c r="CP160" s="164"/>
      <c r="CQ160" s="164"/>
      <c r="CR160" s="164"/>
      <c r="CS160" s="164"/>
      <c r="CT160" s="164"/>
      <c r="CU160" s="164"/>
      <c r="CV160" s="164"/>
      <c r="CW160" s="164"/>
      <c r="CX160" s="164"/>
      <c r="CY160" s="164"/>
      <c r="CZ160" s="164"/>
      <c r="DA160" s="164"/>
      <c r="DB160" s="164"/>
      <c r="DC160" s="164"/>
      <c r="DD160" s="164"/>
      <c r="DE160" s="164"/>
      <c r="DF160" s="164"/>
      <c r="DG160" s="164"/>
      <c r="DH160" s="164"/>
      <c r="DI160" s="164"/>
      <c r="DJ160" s="164"/>
      <c r="DK160" s="164"/>
      <c r="DL160" s="164"/>
      <c r="DM160" s="164"/>
      <c r="DN160" s="164"/>
      <c r="DO160" s="164"/>
      <c r="DP160" s="164"/>
      <c r="DQ160" s="164"/>
      <c r="DR160" s="164"/>
      <c r="DS160" s="164"/>
      <c r="DT160" s="164"/>
      <c r="DU160" s="164"/>
      <c r="DV160" s="164"/>
      <c r="DW160" s="164"/>
      <c r="DX160" s="164"/>
      <c r="DY160" s="164"/>
    </row>
    <row r="161" spans="1:129" ht="20.5" x14ac:dyDescent="0.75">
      <c r="A161" s="831">
        <f>Schema!A174</f>
        <v>0</v>
      </c>
      <c r="B161" s="716">
        <f>Schema!B174</f>
        <v>0</v>
      </c>
      <c r="C161" s="714">
        <f>Schema!C174</f>
        <v>0</v>
      </c>
      <c r="D161" s="482" t="str">
        <f>Schema!D174</f>
        <v>D.5.3. Attuazione piano di ripristino</v>
      </c>
      <c r="E161" s="307" t="str">
        <f>Schema!E174</f>
        <v>GSI</v>
      </c>
      <c r="F161" s="57" t="str">
        <f>Schema!F174</f>
        <v>D</v>
      </c>
      <c r="G161" s="57" t="str">
        <f>Schema!G174</f>
        <v>05</v>
      </c>
      <c r="H161" s="308" t="str">
        <f>Schema!H174</f>
        <v>03</v>
      </c>
      <c r="I161" s="254"/>
      <c r="J161" s="155"/>
      <c r="K161" s="249"/>
      <c r="L161" s="243"/>
      <c r="M161" s="218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329"/>
      <c r="AD161" s="196"/>
      <c r="AE161" s="197"/>
      <c r="AF161" s="192"/>
      <c r="AG161" s="27"/>
      <c r="AH161" s="27"/>
      <c r="AI161" s="27"/>
      <c r="AJ161" s="27" t="str">
        <f>IF('calcolo mitigazione del rischio'!N154=tabelle!$N$7,tabelle!$M$7,IF('calcolo mitigazione del rischio'!N154=tabelle!$N$6,tabelle!$M$6,IF('calcolo mitigazione del rischio'!N154=tabelle!$N$5,tabelle!$M$5,IF('calcolo mitigazione del rischio'!N154=tabelle!$N$4,tabelle!$M$4,IF('calcolo mitigazione del rischio'!N154=tabelle!$N$3,tabelle!$M$3,"-")))))</f>
        <v>-</v>
      </c>
      <c r="AK161" s="27"/>
      <c r="AL161" s="27"/>
      <c r="AM161" s="27"/>
      <c r="AN161" s="336" t="str">
        <f>IF(AND('calcolo mitigazione del rischio'!S154&gt;=tabelle!$P$3, 'calcolo mitigazione del rischio'!S154&lt;=tabelle!$Q$3),tabelle!$S$3,IF(AND('calcolo mitigazione del rischio'!S154&gt;tabelle!$P$4, 'calcolo mitigazione del rischio'!S154&lt;=tabelle!$Q$4),tabelle!$S$4,IF(AND('calcolo mitigazione del rischio'!S154&gt;tabelle!$P$5, 'calcolo mitigazione del rischio'!S154&lt;=tabelle!$Q$5),tabelle!$S$5,IF(AND('calcolo mitigazione del rischio'!S154&gt;tabelle!$P$6, 'calcolo mitigazione del rischio'!S154&lt;=tabelle!$Q$6),tabelle!$S$6,IF(AND('calcolo mitigazione del rischio'!S154&gt;tabelle!$P$7, 'calcolo mitigazione del rischio'!S154&lt;=tabelle!$Q$7),tabelle!$S$7,"-")))))</f>
        <v>-</v>
      </c>
      <c r="AO161" s="721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164"/>
      <c r="CO161" s="164"/>
      <c r="CP161" s="164"/>
      <c r="CQ161" s="164"/>
      <c r="CR161" s="164"/>
      <c r="CS161" s="164"/>
      <c r="CT161" s="164"/>
      <c r="CU161" s="164"/>
      <c r="CV161" s="164"/>
      <c r="CW161" s="164"/>
      <c r="CX161" s="164"/>
      <c r="CY161" s="164"/>
      <c r="CZ161" s="164"/>
      <c r="DA161" s="164"/>
      <c r="DB161" s="164"/>
      <c r="DC161" s="164"/>
      <c r="DD161" s="164"/>
      <c r="DE161" s="164"/>
      <c r="DF161" s="164"/>
      <c r="DG161" s="164"/>
      <c r="DH161" s="164"/>
      <c r="DI161" s="164"/>
      <c r="DJ161" s="164"/>
      <c r="DK161" s="164"/>
      <c r="DL161" s="164"/>
      <c r="DM161" s="164"/>
      <c r="DN161" s="164"/>
      <c r="DO161" s="164"/>
      <c r="DP161" s="164"/>
      <c r="DQ161" s="164"/>
      <c r="DR161" s="164"/>
      <c r="DS161" s="164"/>
      <c r="DT161" s="164"/>
      <c r="DU161" s="164"/>
      <c r="DV161" s="164"/>
      <c r="DW161" s="164"/>
      <c r="DX161" s="164"/>
      <c r="DY161" s="164"/>
    </row>
    <row r="162" spans="1:129" ht="20.5" x14ac:dyDescent="0.75">
      <c r="A162" s="831">
        <f>Schema!A175</f>
        <v>0</v>
      </c>
      <c r="B162" s="716">
        <f>Schema!B175</f>
        <v>0</v>
      </c>
      <c r="C162" s="714">
        <f>Schema!C175</f>
        <v>0</v>
      </c>
      <c r="D162" s="482" t="str">
        <f>Schema!D175</f>
        <v>D.5.4. Monitoraggio ripristino</v>
      </c>
      <c r="E162" s="307" t="str">
        <f>Schema!E175</f>
        <v>GSI</v>
      </c>
      <c r="F162" s="57" t="str">
        <f>Schema!F175</f>
        <v>D</v>
      </c>
      <c r="G162" s="57" t="str">
        <f>Schema!G175</f>
        <v>05</v>
      </c>
      <c r="H162" s="308" t="str">
        <f>Schema!H175</f>
        <v>04</v>
      </c>
      <c r="I162" s="254"/>
      <c r="J162" s="155"/>
      <c r="K162" s="249"/>
      <c r="L162" s="243"/>
      <c r="M162" s="218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329"/>
      <c r="AD162" s="196"/>
      <c r="AE162" s="197"/>
      <c r="AF162" s="192"/>
      <c r="AG162" s="27"/>
      <c r="AH162" s="27"/>
      <c r="AI162" s="27"/>
      <c r="AJ162" s="27" t="str">
        <f>IF('calcolo mitigazione del rischio'!N155=tabelle!$N$7,tabelle!$M$7,IF('calcolo mitigazione del rischio'!N155=tabelle!$N$6,tabelle!$M$6,IF('calcolo mitigazione del rischio'!N155=tabelle!$N$5,tabelle!$M$5,IF('calcolo mitigazione del rischio'!N155=tabelle!$N$4,tabelle!$M$4,IF('calcolo mitigazione del rischio'!N155=tabelle!$N$3,tabelle!$M$3,"-")))))</f>
        <v>-</v>
      </c>
      <c r="AK162" s="27"/>
      <c r="AL162" s="27"/>
      <c r="AM162" s="27"/>
      <c r="AN162" s="336" t="str">
        <f>IF(AND('calcolo mitigazione del rischio'!S155&gt;=tabelle!$P$3, 'calcolo mitigazione del rischio'!S155&lt;=tabelle!$Q$3),tabelle!$S$3,IF(AND('calcolo mitigazione del rischio'!S155&gt;tabelle!$P$4, 'calcolo mitigazione del rischio'!S155&lt;=tabelle!$Q$4),tabelle!$S$4,IF(AND('calcolo mitigazione del rischio'!S155&gt;tabelle!$P$5, 'calcolo mitigazione del rischio'!S155&lt;=tabelle!$Q$5),tabelle!$S$5,IF(AND('calcolo mitigazione del rischio'!S155&gt;tabelle!$P$6, 'calcolo mitigazione del rischio'!S155&lt;=tabelle!$Q$6),tabelle!$S$6,IF(AND('calcolo mitigazione del rischio'!S155&gt;tabelle!$P$7, 'calcolo mitigazione del rischio'!S155&lt;=tabelle!$Q$7),tabelle!$S$7,"-")))))</f>
        <v>-</v>
      </c>
      <c r="AO162" s="721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164"/>
      <c r="CO162" s="164"/>
      <c r="CP162" s="164"/>
      <c r="CQ162" s="164"/>
      <c r="CR162" s="164"/>
      <c r="CS162" s="164"/>
      <c r="CT162" s="164"/>
      <c r="CU162" s="164"/>
      <c r="CV162" s="164"/>
      <c r="CW162" s="164"/>
      <c r="CX162" s="164"/>
      <c r="CY162" s="164"/>
      <c r="CZ162" s="164"/>
      <c r="DA162" s="164"/>
      <c r="DB162" s="164"/>
      <c r="DC162" s="164"/>
      <c r="DD162" s="164"/>
      <c r="DE162" s="164"/>
      <c r="DF162" s="164"/>
      <c r="DG162" s="164"/>
      <c r="DH162" s="164"/>
      <c r="DI162" s="164"/>
      <c r="DJ162" s="164"/>
      <c r="DK162" s="164"/>
      <c r="DL162" s="164"/>
      <c r="DM162" s="164"/>
      <c r="DN162" s="164"/>
      <c r="DO162" s="164"/>
      <c r="DP162" s="164"/>
      <c r="DQ162" s="164"/>
      <c r="DR162" s="164"/>
      <c r="DS162" s="164"/>
      <c r="DT162" s="164"/>
      <c r="DU162" s="164"/>
      <c r="DV162" s="164"/>
      <c r="DW162" s="164"/>
      <c r="DX162" s="164"/>
      <c r="DY162" s="164"/>
    </row>
    <row r="163" spans="1:129" ht="21.25" thickBot="1" x14ac:dyDescent="0.9">
      <c r="A163" s="831">
        <f>Schema!A176</f>
        <v>0</v>
      </c>
      <c r="B163" s="716">
        <f>Schema!B176</f>
        <v>0</v>
      </c>
      <c r="C163" s="714">
        <f>Schema!C176</f>
        <v>0</v>
      </c>
      <c r="D163" s="482" t="str">
        <f>Schema!D176</f>
        <v>D.5.5. Chiusura ripristino</v>
      </c>
      <c r="E163" s="307" t="str">
        <f>Schema!E176</f>
        <v>GSI</v>
      </c>
      <c r="F163" s="57" t="str">
        <f>Schema!F176</f>
        <v>D</v>
      </c>
      <c r="G163" s="57" t="str">
        <f>Schema!G176</f>
        <v>05</v>
      </c>
      <c r="H163" s="308" t="str">
        <f>Schema!H176</f>
        <v>05</v>
      </c>
      <c r="I163" s="254"/>
      <c r="J163" s="155"/>
      <c r="K163" s="249"/>
      <c r="L163" s="243"/>
      <c r="M163" s="218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329"/>
      <c r="AD163" s="196"/>
      <c r="AE163" s="197"/>
      <c r="AF163" s="192"/>
      <c r="AG163" s="27"/>
      <c r="AH163" s="27"/>
      <c r="AI163" s="27"/>
      <c r="AJ163" s="27" t="str">
        <f>IF('calcolo mitigazione del rischio'!N156=tabelle!$N$7,tabelle!$M$7,IF('calcolo mitigazione del rischio'!N156=tabelle!$N$6,tabelle!$M$6,IF('calcolo mitigazione del rischio'!N156=tabelle!$N$5,tabelle!$M$5,IF('calcolo mitigazione del rischio'!N156=tabelle!$N$4,tabelle!$M$4,IF('calcolo mitigazione del rischio'!N156=tabelle!$N$3,tabelle!$M$3,"-")))))</f>
        <v>-</v>
      </c>
      <c r="AK163" s="27"/>
      <c r="AL163" s="27"/>
      <c r="AM163" s="27"/>
      <c r="AN163" s="336" t="str">
        <f>IF(AND('calcolo mitigazione del rischio'!S156&gt;=tabelle!$P$3, 'calcolo mitigazione del rischio'!S156&lt;=tabelle!$Q$3),tabelle!$S$3,IF(AND('calcolo mitigazione del rischio'!S156&gt;tabelle!$P$4, 'calcolo mitigazione del rischio'!S156&lt;=tabelle!$Q$4),tabelle!$S$4,IF(AND('calcolo mitigazione del rischio'!S156&gt;tabelle!$P$5, 'calcolo mitigazione del rischio'!S156&lt;=tabelle!$Q$5),tabelle!$S$5,IF(AND('calcolo mitigazione del rischio'!S156&gt;tabelle!$P$6, 'calcolo mitigazione del rischio'!S156&lt;=tabelle!$Q$6),tabelle!$S$6,IF(AND('calcolo mitigazione del rischio'!S156&gt;tabelle!$P$7, 'calcolo mitigazione del rischio'!S156&lt;=tabelle!$Q$7),tabelle!$S$7,"-")))))</f>
        <v>-</v>
      </c>
      <c r="AO163" s="721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  <c r="BI163" s="164"/>
      <c r="BJ163" s="164"/>
      <c r="BK163" s="164"/>
      <c r="BL163" s="164"/>
      <c r="BM163" s="164"/>
      <c r="BN163" s="164"/>
      <c r="BO163" s="164"/>
      <c r="BP163" s="164"/>
      <c r="BQ163" s="164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4"/>
      <c r="CH163" s="164"/>
      <c r="CI163" s="164"/>
      <c r="CJ163" s="164"/>
      <c r="CK163" s="164"/>
      <c r="CL163" s="164"/>
      <c r="CM163" s="164"/>
      <c r="CN163" s="164"/>
      <c r="CO163" s="164"/>
      <c r="CP163" s="164"/>
      <c r="CQ163" s="164"/>
      <c r="CR163" s="164"/>
      <c r="CS163" s="164"/>
      <c r="CT163" s="164"/>
      <c r="CU163" s="164"/>
      <c r="CV163" s="164"/>
      <c r="CW163" s="164"/>
      <c r="CX163" s="164"/>
      <c r="CY163" s="164"/>
      <c r="CZ163" s="164"/>
      <c r="DA163" s="164"/>
      <c r="DB163" s="164"/>
      <c r="DC163" s="164"/>
      <c r="DD163" s="164"/>
      <c r="DE163" s="164"/>
      <c r="DF163" s="164"/>
      <c r="DG163" s="164"/>
      <c r="DH163" s="164"/>
      <c r="DI163" s="164"/>
      <c r="DJ163" s="164"/>
      <c r="DK163" s="164"/>
      <c r="DL163" s="164"/>
      <c r="DM163" s="164"/>
      <c r="DN163" s="164"/>
      <c r="DO163" s="164"/>
      <c r="DP163" s="164"/>
      <c r="DQ163" s="164"/>
      <c r="DR163" s="164"/>
      <c r="DS163" s="164"/>
      <c r="DT163" s="164"/>
      <c r="DU163" s="164"/>
      <c r="DV163" s="164"/>
      <c r="DW163" s="164"/>
      <c r="DX163" s="164"/>
      <c r="DY163" s="164"/>
    </row>
    <row r="164" spans="1:129" ht="21.5" customHeight="1" x14ac:dyDescent="0.75">
      <c r="A164" s="812" t="str">
        <f>Schema!A177</f>
        <v>GESTIONE DELLA ATTIVITA' VOLTE ALL'ANTIRICICLAGGIO (GAA)</v>
      </c>
      <c r="B164" s="814" t="str">
        <f>Schema!B177</f>
        <v>A. Gestione adempimenti per attività antiriciclaggio</v>
      </c>
      <c r="C164" s="816" t="str">
        <f>Schema!C177</f>
        <v>A.1. Comunicazione alla Banca d’Italia dei dati e delle informazioni concernenti le operazioni sospette</v>
      </c>
      <c r="D164" s="480" t="str">
        <f>Schema!D177</f>
        <v>A.1.1. Rilevazione operazioni sospette</v>
      </c>
      <c r="E164" s="300" t="str">
        <f>Schema!E177</f>
        <v>GAA</v>
      </c>
      <c r="F164" s="53" t="str">
        <f>Schema!F177</f>
        <v>A</v>
      </c>
      <c r="G164" s="53" t="str">
        <f>Schema!G177</f>
        <v>01</v>
      </c>
      <c r="H164" s="301" t="str">
        <f>Schema!H177</f>
        <v>01</v>
      </c>
      <c r="I164" s="252"/>
      <c r="J164" s="158"/>
      <c r="K164" s="253"/>
      <c r="L164" s="244"/>
      <c r="M164" s="221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328"/>
      <c r="AD164" s="194"/>
      <c r="AE164" s="195"/>
      <c r="AF164" s="191"/>
      <c r="AG164" s="72"/>
      <c r="AH164" s="72"/>
      <c r="AI164" s="72"/>
      <c r="AJ164" s="72" t="str">
        <f>IF('calcolo mitigazione del rischio'!N157=tabelle!$N$7,tabelle!$M$7,IF('calcolo mitigazione del rischio'!N157=tabelle!$N$6,tabelle!$M$6,IF('calcolo mitigazione del rischio'!N157=tabelle!$N$5,tabelle!$M$5,IF('calcolo mitigazione del rischio'!N157=tabelle!$N$4,tabelle!$M$4,IF('calcolo mitigazione del rischio'!N157=tabelle!$N$3,tabelle!$M$3,"-")))))</f>
        <v>-</v>
      </c>
      <c r="AK164" s="72"/>
      <c r="AL164" s="72"/>
      <c r="AM164" s="72"/>
      <c r="AN164" s="337" t="str">
        <f>IF(AND('calcolo mitigazione del rischio'!S157&gt;=tabelle!$P$3, 'calcolo mitigazione del rischio'!S157&lt;=tabelle!$Q$3),tabelle!$S$3,IF(AND('calcolo mitigazione del rischio'!S157&gt;tabelle!$P$4, 'calcolo mitigazione del rischio'!S157&lt;=tabelle!$Q$4),tabelle!$S$4,IF(AND('calcolo mitigazione del rischio'!S157&gt;tabelle!$P$5, 'calcolo mitigazione del rischio'!S157&lt;=tabelle!$Q$5),tabelle!$S$5,IF(AND('calcolo mitigazione del rischio'!S157&gt;tabelle!$P$6, 'calcolo mitigazione del rischio'!S157&lt;=tabelle!$Q$6),tabelle!$S$6,IF(AND('calcolo mitigazione del rischio'!S157&gt;tabelle!$P$7, 'calcolo mitigazione del rischio'!S157&lt;=tabelle!$Q$7),tabelle!$S$7,"-")))))</f>
        <v>-</v>
      </c>
      <c r="AO164" s="720"/>
    </row>
    <row r="165" spans="1:129" ht="52.5" customHeight="1" thickBot="1" x14ac:dyDescent="0.9">
      <c r="A165" s="813">
        <f>Schema!A178</f>
        <v>0</v>
      </c>
      <c r="B165" s="815">
        <f>Schema!B178</f>
        <v>0</v>
      </c>
      <c r="C165" s="817">
        <f>Schema!C178</f>
        <v>0</v>
      </c>
      <c r="D165" s="490" t="str">
        <f>Schema!D178</f>
        <v>A1.2. Trasmissione all'Unità di informazione finanziaria per l'Italia di tutte le informazioni su operazioni sospette: dati identificativi della comunicazione - elementi informativi - elementi descrittivi - eventuali documenti allegati</v>
      </c>
      <c r="E165" s="461" t="str">
        <f>Schema!E178</f>
        <v>GAA</v>
      </c>
      <c r="F165" s="462" t="str">
        <f>Schema!F178</f>
        <v>A</v>
      </c>
      <c r="G165" s="462" t="str">
        <f>Schema!G178</f>
        <v>01</v>
      </c>
      <c r="H165" s="463" t="str">
        <f>Schema!H178</f>
        <v>02</v>
      </c>
      <c r="I165" s="256"/>
      <c r="J165" s="202"/>
      <c r="K165" s="257"/>
      <c r="L165" s="464"/>
      <c r="M165" s="222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331"/>
      <c r="AD165" s="465"/>
      <c r="AE165" s="557"/>
      <c r="AF165" s="203"/>
      <c r="AG165" s="204"/>
      <c r="AH165" s="204"/>
      <c r="AI165" s="204"/>
      <c r="AJ165" s="204" t="str">
        <f>IF('calcolo mitigazione del rischio'!N158=tabelle!$N$7,tabelle!$M$7,IF('calcolo mitigazione del rischio'!N158=tabelle!$N$6,tabelle!$M$6,IF('calcolo mitigazione del rischio'!N158=tabelle!$N$5,tabelle!$M$5,IF('calcolo mitigazione del rischio'!N158=tabelle!$N$4,tabelle!$M$4,IF('calcolo mitigazione del rischio'!N158=tabelle!$N$3,tabelle!$M$3,"-")))))</f>
        <v>-</v>
      </c>
      <c r="AK165" s="204"/>
      <c r="AL165" s="204"/>
      <c r="AM165" s="204"/>
      <c r="AN165" s="339" t="str">
        <f>IF(AND('calcolo mitigazione del rischio'!S158&gt;=tabelle!$P$3, 'calcolo mitigazione del rischio'!S158&lt;=tabelle!$Q$3),tabelle!$S$3,IF(AND('calcolo mitigazione del rischio'!S158&gt;tabelle!$P$4, 'calcolo mitigazione del rischio'!S158&lt;=tabelle!$Q$4),tabelle!$S$4,IF(AND('calcolo mitigazione del rischio'!S158&gt;tabelle!$P$5, 'calcolo mitigazione del rischio'!S158&lt;=tabelle!$Q$5),tabelle!$S$5,IF(AND('calcolo mitigazione del rischio'!S158&gt;tabelle!$P$6, 'calcolo mitigazione del rischio'!S158&lt;=tabelle!$Q$6),tabelle!$S$6,IF(AND('calcolo mitigazione del rischio'!S158&gt;tabelle!$P$7, 'calcolo mitigazione del rischio'!S158&lt;=tabelle!$Q$7),tabelle!$S$7,"-")))))</f>
        <v>-</v>
      </c>
      <c r="AO165" s="807"/>
    </row>
    <row r="166" spans="1:129" ht="18.5" customHeight="1" thickBot="1" x14ac:dyDescent="0.9">
      <c r="A166" s="798" t="str">
        <f>Schema!A179</f>
        <v>SPESE DI RAPPRESENTANZA</v>
      </c>
      <c r="B166" s="801" t="str">
        <f>Schema!B179</f>
        <v>A. Spese di rappresentanza</v>
      </c>
      <c r="C166" s="804" t="str">
        <f>Schema!C179</f>
        <v>A. Spese di rappresentanza</v>
      </c>
      <c r="D166" s="491" t="str">
        <f>Schema!D179</f>
        <v>A.1.1. Manifestazione esigenza di sostenere spese a carico della Società</v>
      </c>
      <c r="E166" s="324" t="str">
        <f>Schema!E179</f>
        <v>SDR</v>
      </c>
      <c r="F166" s="235" t="str">
        <f>Schema!F179</f>
        <v>A</v>
      </c>
      <c r="G166" s="235" t="str">
        <f>Schema!G179</f>
        <v>01</v>
      </c>
      <c r="H166" s="325" t="str">
        <f>Schema!H179</f>
        <v>01</v>
      </c>
      <c r="I166" s="252"/>
      <c r="J166" s="158"/>
      <c r="K166" s="253"/>
      <c r="L166" s="554"/>
      <c r="M166" s="555"/>
      <c r="N166" s="556"/>
      <c r="O166" s="55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328"/>
      <c r="AD166" s="194"/>
      <c r="AE166" s="195"/>
      <c r="AF166" s="191"/>
      <c r="AG166" s="72"/>
      <c r="AH166" s="72"/>
      <c r="AI166" s="72"/>
      <c r="AJ166" s="72" t="str">
        <f>IF('calcolo mitigazione del rischio'!N159=tabelle!$N$7,tabelle!$M$7,IF('calcolo mitigazione del rischio'!N159=tabelle!$N$6,tabelle!$M$6,IF('calcolo mitigazione del rischio'!N159=tabelle!$N$5,tabelle!$M$5,IF('calcolo mitigazione del rischio'!N159=tabelle!$N$4,tabelle!$M$4,IF('calcolo mitigazione del rischio'!N159=tabelle!$N$3,tabelle!$M$3,"-")))))</f>
        <v>-</v>
      </c>
      <c r="AK166" s="72"/>
      <c r="AL166" s="72"/>
      <c r="AM166" s="72"/>
      <c r="AN166" s="337" t="str">
        <f>IF(AND('calcolo mitigazione del rischio'!S159&gt;=tabelle!$P$3, 'calcolo mitigazione del rischio'!S159&lt;=tabelle!$Q$3),tabelle!$S$3,IF(AND('calcolo mitigazione del rischio'!S159&gt;tabelle!$P$4, 'calcolo mitigazione del rischio'!S159&lt;=tabelle!$Q$4),tabelle!$S$4,IF(AND('calcolo mitigazione del rischio'!S159&gt;tabelle!$P$5, 'calcolo mitigazione del rischio'!S159&lt;=tabelle!$Q$5),tabelle!$S$5,IF(AND('calcolo mitigazione del rischio'!S159&gt;tabelle!$P$6, 'calcolo mitigazione del rischio'!S159&lt;=tabelle!$Q$6),tabelle!$S$6,IF(AND('calcolo mitigazione del rischio'!S159&gt;tabelle!$P$7, 'calcolo mitigazione del rischio'!S159&lt;=tabelle!$Q$7),tabelle!$S$7,"-")))))</f>
        <v>-</v>
      </c>
      <c r="AO166" s="720"/>
    </row>
    <row r="167" spans="1:129" ht="30.5" customHeight="1" x14ac:dyDescent="0.75">
      <c r="A167" s="799"/>
      <c r="B167" s="802"/>
      <c r="C167" s="805"/>
      <c r="D167" s="492" t="str">
        <f>Schema!D180</f>
        <v>A.1.2. Autorizzazione dell''Amministratore Delegato</v>
      </c>
      <c r="E167" s="494" t="str">
        <f>Schema!E180</f>
        <v>SDR</v>
      </c>
      <c r="F167" s="466" t="str">
        <f>Schema!F180</f>
        <v>A</v>
      </c>
      <c r="G167" s="466" t="str">
        <f>Schema!G180</f>
        <v>01</v>
      </c>
      <c r="H167" s="495" t="str">
        <f>Schema!H180</f>
        <v>02</v>
      </c>
      <c r="I167" s="254"/>
      <c r="J167" s="155"/>
      <c r="K167" s="249"/>
      <c r="L167" s="507"/>
      <c r="M167" s="218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329"/>
      <c r="AD167" s="196"/>
      <c r="AE167" s="197"/>
      <c r="AF167" s="192"/>
      <c r="AG167" s="27"/>
      <c r="AH167" s="27"/>
      <c r="AI167" s="27"/>
      <c r="AJ167" s="72" t="str">
        <f>IF('calcolo mitigazione del rischio'!N160=tabelle!$N$7,tabelle!$M$7,IF('calcolo mitigazione del rischio'!N160=tabelle!$N$6,tabelle!$M$6,IF('calcolo mitigazione del rischio'!N160=tabelle!$N$5,tabelle!$M$5,IF('calcolo mitigazione del rischio'!N160=tabelle!$N$4,tabelle!$M$4,IF('calcolo mitigazione del rischio'!N160=tabelle!$N$3,tabelle!$M$3,"-")))))</f>
        <v>-</v>
      </c>
      <c r="AK167" s="27"/>
      <c r="AL167" s="27"/>
      <c r="AM167" s="27"/>
      <c r="AN167" s="337" t="str">
        <f>IF(AND('calcolo mitigazione del rischio'!S160&gt;=tabelle!$P$3, 'calcolo mitigazione del rischio'!S160&lt;=tabelle!$Q$3),tabelle!$S$3,IF(AND('calcolo mitigazione del rischio'!S160&gt;tabelle!$P$4, 'calcolo mitigazione del rischio'!S160&lt;=tabelle!$Q$4),tabelle!$S$4,IF(AND('calcolo mitigazione del rischio'!S160&gt;tabelle!$P$5, 'calcolo mitigazione del rischio'!S160&lt;=tabelle!$Q$5),tabelle!$S$5,IF(AND('calcolo mitigazione del rischio'!S160&gt;tabelle!$P$6, 'calcolo mitigazione del rischio'!S160&lt;=tabelle!$Q$6),tabelle!$S$6,IF(AND('calcolo mitigazione del rischio'!S160&gt;tabelle!$P$7, 'calcolo mitigazione del rischio'!S160&lt;=tabelle!$Q$7),tabelle!$S$7,"-")))))</f>
        <v>-</v>
      </c>
      <c r="AO167" s="721"/>
    </row>
    <row r="168" spans="1:129" ht="16.5" customHeight="1" thickBot="1" x14ac:dyDescent="0.9">
      <c r="A168" s="800">
        <f>Schema!A181</f>
        <v>0</v>
      </c>
      <c r="B168" s="803"/>
      <c r="C168" s="806">
        <f>Schema!C181</f>
        <v>0</v>
      </c>
      <c r="D168" s="493" t="str">
        <f>Schema!D181</f>
        <v>A.1.3. Rendicontazione delle spese sostenute</v>
      </c>
      <c r="E168" s="326" t="str">
        <f>Schema!E181</f>
        <v>SDR</v>
      </c>
      <c r="F168" s="236" t="str">
        <f>Schema!F181</f>
        <v>A</v>
      </c>
      <c r="G168" s="236" t="str">
        <f>Schema!G181</f>
        <v>01</v>
      </c>
      <c r="H168" s="327" t="str">
        <f>Schema!H181</f>
        <v>03</v>
      </c>
      <c r="I168" s="255"/>
      <c r="J168" s="157"/>
      <c r="K168" s="251"/>
      <c r="L168" s="508"/>
      <c r="M168" s="219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330"/>
      <c r="AD168" s="198"/>
      <c r="AE168" s="199"/>
      <c r="AF168" s="193"/>
      <c r="AG168" s="44"/>
      <c r="AH168" s="44"/>
      <c r="AI168" s="44"/>
      <c r="AJ168" s="44" t="str">
        <f>IF('calcolo mitigazione del rischio'!N161=tabelle!$N$7,tabelle!$M$7,IF('calcolo mitigazione del rischio'!N161=tabelle!$N$6,tabelle!$M$6,IF('calcolo mitigazione del rischio'!N161=tabelle!$N$5,tabelle!$M$5,IF('calcolo mitigazione del rischio'!N161=tabelle!$N$4,tabelle!$M$4,IF('calcolo mitigazione del rischio'!N161=tabelle!$N$3,tabelle!$M$3,"-")))))</f>
        <v>-</v>
      </c>
      <c r="AK168" s="44"/>
      <c r="AL168" s="44"/>
      <c r="AM168" s="44"/>
      <c r="AN168" s="338" t="str">
        <f>IF(AND('calcolo mitigazione del rischio'!S161&gt;=tabelle!$P$3, 'calcolo mitigazione del rischio'!S161&lt;=tabelle!$Q$3),tabelle!$S$3,IF(AND('calcolo mitigazione del rischio'!S161&gt;tabelle!$P$4, 'calcolo mitigazione del rischio'!S161&lt;=tabelle!$Q$4),tabelle!$S$4,IF(AND('calcolo mitigazione del rischio'!S161&gt;tabelle!$P$5, 'calcolo mitigazione del rischio'!S161&lt;=tabelle!$Q$5),tabelle!$S$5,IF(AND('calcolo mitigazione del rischio'!S161&gt;tabelle!$P$6, 'calcolo mitigazione del rischio'!S161&lt;=tabelle!$Q$6),tabelle!$S$6,IF(AND('calcolo mitigazione del rischio'!S161&gt;tabelle!$P$7, 'calcolo mitigazione del rischio'!S161&lt;=tabelle!$Q$7),tabelle!$S$7,"-")))))</f>
        <v>-</v>
      </c>
      <c r="AO168" s="834"/>
    </row>
  </sheetData>
  <sheetProtection selectLockedCells="1"/>
  <mergeCells count="169">
    <mergeCell ref="AK14:AK18"/>
    <mergeCell ref="AL14:AL18"/>
    <mergeCell ref="AM14:AM18"/>
    <mergeCell ref="AO31:AO33"/>
    <mergeCell ref="AO166:AO168"/>
    <mergeCell ref="AO138:AO140"/>
    <mergeCell ref="AO141:AO149"/>
    <mergeCell ref="AO151:AO154"/>
    <mergeCell ref="AO155:AO158"/>
    <mergeCell ref="AO159:AO163"/>
    <mergeCell ref="AN13:AN17"/>
    <mergeCell ref="AO130:AO133"/>
    <mergeCell ref="AO113:AO114"/>
    <mergeCell ref="AO24:AO29"/>
    <mergeCell ref="AO75:AO79"/>
    <mergeCell ref="AO102:AO105"/>
    <mergeCell ref="AO106:AO109"/>
    <mergeCell ref="AO110:AO111"/>
    <mergeCell ref="AO72:AO74"/>
    <mergeCell ref="AO80:AO84"/>
    <mergeCell ref="AO42:AO47"/>
    <mergeCell ref="AO61:AO62"/>
    <mergeCell ref="AO63:AO64"/>
    <mergeCell ref="AO34:AO38"/>
    <mergeCell ref="C106:C109"/>
    <mergeCell ref="C110:C111"/>
    <mergeCell ref="C89:C91"/>
    <mergeCell ref="B113:B116"/>
    <mergeCell ref="C102:C105"/>
    <mergeCell ref="C63:C64"/>
    <mergeCell ref="C115:C116"/>
    <mergeCell ref="Z14:Z17"/>
    <mergeCell ref="AA14:AA17"/>
    <mergeCell ref="Y14:Y17"/>
    <mergeCell ref="J12:J17"/>
    <mergeCell ref="K12:K17"/>
    <mergeCell ref="C12:C17"/>
    <mergeCell ref="E12:H17"/>
    <mergeCell ref="B102:B112"/>
    <mergeCell ref="C98:C101"/>
    <mergeCell ref="B12:B17"/>
    <mergeCell ref="C55:C58"/>
    <mergeCell ref="C59:C60"/>
    <mergeCell ref="C61:C62"/>
    <mergeCell ref="B63:B64"/>
    <mergeCell ref="B65:B68"/>
    <mergeCell ref="C65:C68"/>
    <mergeCell ref="C69:C71"/>
    <mergeCell ref="AO39:AO41"/>
    <mergeCell ref="AO128:AO129"/>
    <mergeCell ref="AO98:AO101"/>
    <mergeCell ref="AO65:AO68"/>
    <mergeCell ref="AO69:AO71"/>
    <mergeCell ref="AO85:AO86"/>
    <mergeCell ref="AO87:AO88"/>
    <mergeCell ref="AO89:AO91"/>
    <mergeCell ref="AO92:AO97"/>
    <mergeCell ref="AO48:AO49"/>
    <mergeCell ref="AO50:AO54"/>
    <mergeCell ref="AO55:AO58"/>
    <mergeCell ref="AO59:AO60"/>
    <mergeCell ref="A166:A168"/>
    <mergeCell ref="B166:B168"/>
    <mergeCell ref="C166:C168"/>
    <mergeCell ref="AO134:AO135"/>
    <mergeCell ref="AO136:AO137"/>
    <mergeCell ref="AO164:AO165"/>
    <mergeCell ref="A118:A127"/>
    <mergeCell ref="B118:B122"/>
    <mergeCell ref="C118:C120"/>
    <mergeCell ref="C121:C122"/>
    <mergeCell ref="A164:A165"/>
    <mergeCell ref="B164:B165"/>
    <mergeCell ref="C164:C165"/>
    <mergeCell ref="A128:A129"/>
    <mergeCell ref="B128:B129"/>
    <mergeCell ref="C128:C129"/>
    <mergeCell ref="A130:A137"/>
    <mergeCell ref="C130:C133"/>
    <mergeCell ref="B136:B137"/>
    <mergeCell ref="C136:C137"/>
    <mergeCell ref="A138:A163"/>
    <mergeCell ref="B138:B140"/>
    <mergeCell ref="C138:C140"/>
    <mergeCell ref="B141:B149"/>
    <mergeCell ref="AO13:AO18"/>
    <mergeCell ref="AO19:AO23"/>
    <mergeCell ref="AF13:AH13"/>
    <mergeCell ref="U14:U17"/>
    <mergeCell ref="V14:V17"/>
    <mergeCell ref="W14:W17"/>
    <mergeCell ref="X14:X17"/>
    <mergeCell ref="AF14:AG14"/>
    <mergeCell ref="AI13:AJ13"/>
    <mergeCell ref="AH15:AH18"/>
    <mergeCell ref="L18:AC18"/>
    <mergeCell ref="AD13:AD17"/>
    <mergeCell ref="AE13:AE17"/>
    <mergeCell ref="M14:M17"/>
    <mergeCell ref="N14:N17"/>
    <mergeCell ref="O14:O17"/>
    <mergeCell ref="AC14:AC17"/>
    <mergeCell ref="P14:P17"/>
    <mergeCell ref="Q14:Q17"/>
    <mergeCell ref="R14:R17"/>
    <mergeCell ref="S14:S17"/>
    <mergeCell ref="T14:T17"/>
    <mergeCell ref="AK13:AM13"/>
    <mergeCell ref="AB14:AB17"/>
    <mergeCell ref="D3:AC3"/>
    <mergeCell ref="C6:AH6"/>
    <mergeCell ref="A19:A64"/>
    <mergeCell ref="B19:B29"/>
    <mergeCell ref="C24:C29"/>
    <mergeCell ref="B30:B54"/>
    <mergeCell ref="C31:C33"/>
    <mergeCell ref="C34:C38"/>
    <mergeCell ref="C39:C41"/>
    <mergeCell ref="C42:C47"/>
    <mergeCell ref="C48:C49"/>
    <mergeCell ref="C50:C54"/>
    <mergeCell ref="D12:D17"/>
    <mergeCell ref="L12:AE12"/>
    <mergeCell ref="AG15:AG18"/>
    <mergeCell ref="L13:AC13"/>
    <mergeCell ref="L14:L17"/>
    <mergeCell ref="B55:B62"/>
    <mergeCell ref="C5:AJ5"/>
    <mergeCell ref="AI14:AI18"/>
    <mergeCell ref="C19:C23"/>
    <mergeCell ref="I12:I17"/>
    <mergeCell ref="AJ14:AJ17"/>
    <mergeCell ref="A65:A74"/>
    <mergeCell ref="B87:B88"/>
    <mergeCell ref="C87:C88"/>
    <mergeCell ref="B89:B91"/>
    <mergeCell ref="B92:B97"/>
    <mergeCell ref="C92:C97"/>
    <mergeCell ref="B98:B101"/>
    <mergeCell ref="C72:C74"/>
    <mergeCell ref="A1:A3"/>
    <mergeCell ref="C75:C79"/>
    <mergeCell ref="C80:C84"/>
    <mergeCell ref="C85:C86"/>
    <mergeCell ref="B75:B86"/>
    <mergeCell ref="C7:AH7"/>
    <mergeCell ref="AF15:AF18"/>
    <mergeCell ref="A11:AO11"/>
    <mergeCell ref="AF12:AO12"/>
    <mergeCell ref="A75:A117"/>
    <mergeCell ref="A12:A17"/>
    <mergeCell ref="B69:B74"/>
    <mergeCell ref="C113:C114"/>
    <mergeCell ref="AO115:AO116"/>
    <mergeCell ref="D1:AC1"/>
    <mergeCell ref="D2:AC2"/>
    <mergeCell ref="C141:C149"/>
    <mergeCell ref="B151:B163"/>
    <mergeCell ref="C151:C154"/>
    <mergeCell ref="C155:C158"/>
    <mergeCell ref="C159:C163"/>
    <mergeCell ref="B134:B135"/>
    <mergeCell ref="C134:C135"/>
    <mergeCell ref="B130:B133"/>
    <mergeCell ref="AO118:AO120"/>
    <mergeCell ref="AO121:AO122"/>
    <mergeCell ref="AO123:AO126"/>
    <mergeCell ref="B123:B127"/>
    <mergeCell ref="C123:C126"/>
  </mergeCells>
  <phoneticPr fontId="3" type="noConversion"/>
  <conditionalFormatting sqref="L19:AC71 L75:AC165">
    <cfRule type="cellIs" dxfId="273" priority="242" operator="equal">
      <formula>"X"</formula>
    </cfRule>
  </conditionalFormatting>
  <conditionalFormatting sqref="L72:AC74">
    <cfRule type="cellIs" dxfId="272" priority="211" operator="equal">
      <formula>"X"</formula>
    </cfRule>
  </conditionalFormatting>
  <conditionalFormatting sqref="P166:AC168">
    <cfRule type="cellIs" dxfId="271" priority="169" operator="equal">
      <formula>"X"</formula>
    </cfRule>
  </conditionalFormatting>
  <conditionalFormatting sqref="L166:O166">
    <cfRule type="cellIs" dxfId="270" priority="129" operator="equal">
      <formula>"X"</formula>
    </cfRule>
  </conditionalFormatting>
  <conditionalFormatting sqref="L167:O167">
    <cfRule type="cellIs" dxfId="269" priority="128" operator="equal">
      <formula>"X"</formula>
    </cfRule>
  </conditionalFormatting>
  <conditionalFormatting sqref="L168:O168">
    <cfRule type="cellIs" dxfId="268" priority="127" operator="equal">
      <formula>"X"</formula>
    </cfRule>
  </conditionalFormatting>
  <pageMargins left="0.7" right="0.7" top="0.75" bottom="0.75" header="0.3" footer="0.3"/>
  <pageSetup paperSize="8" scale="10" orientation="landscape" r:id="rId1"/>
  <headerFooter>
    <oddHeader>&amp;C&amp;14FOGLIO A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63" operator="equal" id="{F3CB6171-BBFD-4206-BBC6-4EC054CAFC73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1364" operator="equal" id="{B6203694-2E5E-4B28-967F-493F3B22D106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65" operator="equal" id="{E85F9F77-F2CB-43FF-A77B-20DC3047EC12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66" operator="equal" id="{61E5EE37-BF12-4B73-B175-9D1BD5981972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33" operator="equal" id="{6AFC3BBC-2525-43EE-8C28-F714E56EAB2D}">
            <xm:f>tabelle!$C$3</xm:f>
            <x14:dxf>
              <fill>
                <patternFill>
                  <bgColor theme="9"/>
                </patternFill>
              </fill>
            </x14:dxf>
          </x14:cfRule>
          <xm:sqref>AF19:AI19 AK19:AN19 AF20:AN71 AF75:AN165</xm:sqref>
        </x14:conditionalFormatting>
        <x14:conditionalFormatting xmlns:xm="http://schemas.microsoft.com/office/excel/2006/main">
          <x14:cfRule type="cellIs" priority="1434" operator="equal" id="{C84C657C-2630-425C-9A30-8B20AE9E8BA2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1436" operator="equal" id="{8D7FE512-9F28-4031-815A-2C64248E679B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1437" operator="equal" id="{037A16C7-54D8-46E1-9D7A-6D6A2624BAAD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1438" operator="equal" id="{6F518022-70BC-4B8D-9572-EB7C87EBBC4F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AF19:AI19 AK19:AN19 AF20:AN71 AF75:AN165</xm:sqref>
        </x14:conditionalFormatting>
        <x14:conditionalFormatting xmlns:xm="http://schemas.microsoft.com/office/excel/2006/main">
          <x14:cfRule type="cellIs" priority="1435" operator="equal" id="{2D2B75A5-D99E-4EE1-A6F7-DF014A68D16E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AF19:AI19 AK19:AN19 AF20:AN71 AF75:AN165</xm:sqref>
        </x14:conditionalFormatting>
        <x14:conditionalFormatting xmlns:xm="http://schemas.microsoft.com/office/excel/2006/main">
          <x14:cfRule type="cellIs" priority="232" operator="equal" id="{9744E264-3221-4DEB-B027-7CD465B64E89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233" operator="equal" id="{93892595-3CD2-43F5-B456-4A6941E34698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4" operator="equal" id="{D24E4098-6C77-4724-B45C-3D73ABE75C63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35" operator="equal" id="{E56A5341-CAD9-4450-B4B0-0BDE2F56DC76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36" operator="equal" id="{E6F912AC-5CAC-4724-80B2-6FDD3AA7C90B}">
            <xm:f>tabelle!$C$3</xm:f>
            <x14:dxf>
              <fill>
                <patternFill>
                  <bgColor theme="9"/>
                </patternFill>
              </fill>
            </x14:dxf>
          </x14:cfRule>
          <xm:sqref>AJ19</xm:sqref>
        </x14:conditionalFormatting>
        <x14:conditionalFormatting xmlns:xm="http://schemas.microsoft.com/office/excel/2006/main">
          <x14:cfRule type="cellIs" priority="237" operator="equal" id="{614CFEC6-777A-4037-91DF-91173FD21F48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239" operator="equal" id="{A3D57A20-A717-4322-A013-031530FB15B5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240" operator="equal" id="{672A1494-598E-4085-8D35-F3558547BF3D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241" operator="equal" id="{9DAD275D-E1F4-4934-9720-8E5DCBF926F3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AJ19</xm:sqref>
        </x14:conditionalFormatting>
        <x14:conditionalFormatting xmlns:xm="http://schemas.microsoft.com/office/excel/2006/main">
          <x14:cfRule type="cellIs" priority="238" operator="equal" id="{F1B22A74-0D08-4B9B-BB79-8E77E35EDEF5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AJ19</xm:sqref>
        </x14:conditionalFormatting>
        <x14:conditionalFormatting xmlns:xm="http://schemas.microsoft.com/office/excel/2006/main">
          <x14:cfRule type="cellIs" priority="212" operator="equal" id="{CEFD853C-62EC-4CB4-BBD3-884F6D7EEE20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213" operator="equal" id="{0172D002-126E-45B8-9462-9623434B05A7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14" operator="equal" id="{D9211C16-3356-4393-ADCE-EF85ACA05164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5" operator="equal" id="{3F6AA692-31B7-4D54-8290-ED517E669E70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16" operator="equal" id="{8B7C5457-5F4D-4FA1-94AD-4DF36CA2CB77}">
            <xm:f>tabelle!$C$3</xm:f>
            <x14:dxf>
              <fill>
                <patternFill>
                  <bgColor theme="9"/>
                </patternFill>
              </fill>
            </x14:dxf>
          </x14:cfRule>
          <xm:sqref>AK72:AN74 AF72:AI74</xm:sqref>
        </x14:conditionalFormatting>
        <x14:conditionalFormatting xmlns:xm="http://schemas.microsoft.com/office/excel/2006/main">
          <x14:cfRule type="cellIs" priority="217" operator="equal" id="{F2111672-0FE3-40B2-A927-294F33E9A836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219" operator="equal" id="{3B7E6CC3-9133-45BA-AA36-445BAA43B650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449C571D-5A07-49F2-9C17-61FECEF0E6AA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221" operator="equal" id="{CC4B451B-B78C-459D-A730-5C40B4764516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AK72:AN74 AF72:AI74</xm:sqref>
        </x14:conditionalFormatting>
        <x14:conditionalFormatting xmlns:xm="http://schemas.microsoft.com/office/excel/2006/main">
          <x14:cfRule type="cellIs" priority="218" operator="equal" id="{FD3B9E27-BE99-495A-9DB0-D99A7DAC0C52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AK72:AN74 AF72:AI74</xm:sqref>
        </x14:conditionalFormatting>
        <x14:conditionalFormatting xmlns:xm="http://schemas.microsoft.com/office/excel/2006/main">
          <x14:cfRule type="cellIs" priority="201" operator="equal" id="{5772628D-4499-4EC1-9D8D-20FDEE16A2EA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202" operator="equal" id="{FE431184-C1A9-49D4-A6DF-327F8B56D819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03" operator="equal" id="{6C9D69DA-8E49-4691-82DC-A9410DD0B0E5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04" operator="equal" id="{BA6DA69F-E850-4829-8741-F39FA7193D5D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5" operator="equal" id="{D1F8867C-0CDA-402E-A5A1-A8C354EA6343}">
            <xm:f>tabelle!$C$3</xm:f>
            <x14:dxf>
              <fill>
                <patternFill>
                  <bgColor theme="9"/>
                </patternFill>
              </fill>
            </x14:dxf>
          </x14:cfRule>
          <xm:sqref>AJ72:AJ74</xm:sqref>
        </x14:conditionalFormatting>
        <x14:conditionalFormatting xmlns:xm="http://schemas.microsoft.com/office/excel/2006/main">
          <x14:cfRule type="cellIs" priority="206" operator="equal" id="{28D2151A-F36C-46AB-A6CC-AB821AAC8D74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208" operator="equal" id="{EA4747D6-50E6-4422-B234-FC347753365C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equal" id="{63BD038F-B92B-425C-B232-959893A6F271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210" operator="equal" id="{8037BEF0-BF59-43DF-8563-882A61C0BF67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AJ72:AJ74</xm:sqref>
        </x14:conditionalFormatting>
        <x14:conditionalFormatting xmlns:xm="http://schemas.microsoft.com/office/excel/2006/main">
          <x14:cfRule type="cellIs" priority="207" operator="equal" id="{7DF3CBB1-5A32-48B1-BA62-2464AAF8F496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AJ72:AJ74</xm:sqref>
        </x14:conditionalFormatting>
        <x14:conditionalFormatting xmlns:xm="http://schemas.microsoft.com/office/excel/2006/main">
          <x14:cfRule type="cellIs" priority="170" operator="equal" id="{818E9814-609E-45AC-9A95-89F26C330958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171" operator="equal" id="{CAC67FB2-59A8-49C6-9FB1-882E9B3306AC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2" operator="equal" id="{C0C33A95-D4C6-4DA5-938B-0FC8E2D971D6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3" operator="equal" id="{D9EBEF90-6E63-41B5-85A8-4EC1A03E72EE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74" operator="equal" id="{18F758E7-6FC8-4D5C-B16E-7993CB17C5E9}">
            <xm:f>tabelle!$C$3</xm:f>
            <x14:dxf>
              <fill>
                <patternFill>
                  <bgColor theme="9"/>
                </patternFill>
              </fill>
            </x14:dxf>
          </x14:cfRule>
          <xm:sqref>AF166:AI168 AK166:AN168</xm:sqref>
        </x14:conditionalFormatting>
        <x14:conditionalFormatting xmlns:xm="http://schemas.microsoft.com/office/excel/2006/main">
          <x14:cfRule type="cellIs" priority="175" operator="equal" id="{06BA6165-86FD-4776-B599-596266B7E90C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177" operator="equal" id="{A7DF6429-4BFD-49BE-AEB3-ACC711C32CBB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178" operator="equal" id="{E2D1F20A-13F4-48F1-B8E3-53C9AC405B2A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179" operator="equal" id="{BD52EC26-0EBD-4355-B3E5-0080DA1DCE87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AF166:AI168 AK166:AN168</xm:sqref>
        </x14:conditionalFormatting>
        <x14:conditionalFormatting xmlns:xm="http://schemas.microsoft.com/office/excel/2006/main">
          <x14:cfRule type="cellIs" priority="176" operator="equal" id="{D0F64626-DDB9-4D2B-84E0-6B32BF570E89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AF166:AI168 AK166:AN168</xm:sqref>
        </x14:conditionalFormatting>
        <x14:conditionalFormatting xmlns:xm="http://schemas.microsoft.com/office/excel/2006/main">
          <x14:cfRule type="cellIs" priority="159" operator="equal" id="{5E08A240-7559-40D9-8371-176F226112C7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160" operator="equal" id="{2B110D91-0EFA-447D-9C14-CCACA88D8635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61" operator="equal" id="{E369C704-F065-4700-B118-B4AB1AE30D7C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2" operator="equal" id="{3E12EBAF-5A74-4050-8218-1832C23A48C0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3" operator="equal" id="{83AE0DCC-0D82-4F8C-A0B3-FBAB84492504}">
            <xm:f>tabelle!$C$3</xm:f>
            <x14:dxf>
              <fill>
                <patternFill>
                  <bgColor theme="9"/>
                </patternFill>
              </fill>
            </x14:dxf>
          </x14:cfRule>
          <xm:sqref>AJ166:AJ168</xm:sqref>
        </x14:conditionalFormatting>
        <x14:conditionalFormatting xmlns:xm="http://schemas.microsoft.com/office/excel/2006/main">
          <x14:cfRule type="cellIs" priority="164" operator="equal" id="{B34947F5-6AD1-441E-8DF9-BCA06553F660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166" operator="equal" id="{063A277F-626F-4849-ABE1-96B9140FF76D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167" operator="equal" id="{2A8930D5-864D-4B58-B95D-C9B55353CB9F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168" operator="equal" id="{4D33479A-2B77-4654-A7C9-C3E3D367ABA4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AJ166:AJ168</xm:sqref>
        </x14:conditionalFormatting>
        <x14:conditionalFormatting xmlns:xm="http://schemas.microsoft.com/office/excel/2006/main">
          <x14:cfRule type="cellIs" priority="165" operator="equal" id="{6DDE7CEA-B788-4EFB-8A18-B3BA7E5917C9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AJ166:AJ168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344" yWindow="629" count="1">
        <x14:dataValidation type="list" allowBlank="1" showInputMessage="1" showErrorMessage="1" xr:uid="{00000000-0002-0000-0100-000000000000}">
          <x14:formula1>
            <xm:f>tabelle!$C$2:$C$7</xm:f>
          </x14:formula1>
          <xm:sqref>AK19:AN168 AF19:AI168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72"/>
  <sheetViews>
    <sheetView topLeftCell="A13" zoomScale="68" zoomScaleNormal="68" zoomScaleSheetLayoutView="58" workbookViewId="0">
      <selection activeCell="Q19" sqref="Q1:Q1048576"/>
    </sheetView>
  </sheetViews>
  <sheetFormatPr defaultColWidth="8.6328125" defaultRowHeight="14.75" x14ac:dyDescent="0.75"/>
  <cols>
    <col min="1" max="1" width="24.54296875" style="128" customWidth="1"/>
    <col min="2" max="2" width="28.1796875" style="129" customWidth="1"/>
    <col min="3" max="3" width="40.54296875" style="129" customWidth="1"/>
    <col min="4" max="4" width="67.31640625" style="129" customWidth="1"/>
    <col min="5" max="5" width="6.54296875" style="129" customWidth="1"/>
    <col min="6" max="8" width="4.54296875" style="129" customWidth="1"/>
    <col min="9" max="9" width="3.1328125" style="131" customWidth="1"/>
    <col min="10" max="10" width="3.08984375" style="131" customWidth="1"/>
    <col min="11" max="11" width="2.953125" style="131" customWidth="1"/>
    <col min="12" max="12" width="2.58984375" style="131" customWidth="1"/>
    <col min="13" max="14" width="2.6796875" style="131" customWidth="1"/>
    <col min="15" max="15" width="3.04296875" style="131" customWidth="1"/>
    <col min="16" max="16" width="2.81640625" style="131" customWidth="1"/>
    <col min="17" max="17" width="2.2265625" style="131" customWidth="1"/>
    <col min="18" max="19" width="2.90625" style="131" customWidth="1"/>
    <col min="20" max="20" width="2.54296875" style="131" customWidth="1"/>
    <col min="21" max="21" width="2.2265625" style="131" customWidth="1"/>
    <col min="22" max="22" width="3.2265625" style="131" customWidth="1"/>
    <col min="23" max="23" width="4.453125" style="131" customWidth="1"/>
    <col min="24" max="24" width="41.36328125" style="131" customWidth="1"/>
    <col min="25" max="25" width="20.08984375" style="130" customWidth="1"/>
    <col min="26" max="26" width="21.54296875" style="131" customWidth="1"/>
    <col min="27" max="16384" width="8.6328125" style="32"/>
  </cols>
  <sheetData>
    <row r="1" spans="1:29" ht="30" customHeight="1" x14ac:dyDescent="0.75">
      <c r="A1" s="729"/>
      <c r="B1" s="36"/>
      <c r="C1" s="36"/>
      <c r="D1" s="751"/>
      <c r="E1" s="751"/>
      <c r="F1" s="751"/>
      <c r="G1" s="751"/>
      <c r="H1" s="751"/>
      <c r="I1" s="751"/>
      <c r="J1" s="751"/>
      <c r="K1" s="751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2"/>
      <c r="Z1" s="32"/>
    </row>
    <row r="2" spans="1:29" ht="30" customHeight="1" x14ac:dyDescent="0.75">
      <c r="A2" s="730"/>
      <c r="B2" s="38"/>
      <c r="C2" s="38"/>
      <c r="D2" s="752"/>
      <c r="E2" s="752"/>
      <c r="F2" s="752"/>
      <c r="G2" s="752"/>
      <c r="H2" s="752"/>
      <c r="I2" s="752"/>
      <c r="J2" s="752"/>
      <c r="K2" s="752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2"/>
      <c r="Z2" s="32"/>
    </row>
    <row r="3" spans="1:29" ht="30" customHeight="1" x14ac:dyDescent="0.75">
      <c r="A3" s="730"/>
      <c r="B3" s="38"/>
      <c r="C3" s="38"/>
      <c r="D3" s="752"/>
      <c r="E3" s="752"/>
      <c r="F3" s="752"/>
      <c r="G3" s="752"/>
      <c r="H3" s="752"/>
      <c r="I3" s="752"/>
      <c r="J3" s="752"/>
      <c r="K3" s="752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2"/>
      <c r="Z3" s="32"/>
    </row>
    <row r="4" spans="1:29" ht="30" customHeight="1" x14ac:dyDescent="0.75">
      <c r="A4" s="111"/>
      <c r="B4" s="38"/>
      <c r="C4" s="38"/>
      <c r="D4" s="112"/>
      <c r="E4" s="112"/>
      <c r="F4" s="112"/>
      <c r="G4" s="112"/>
      <c r="H4" s="112"/>
      <c r="I4" s="112"/>
      <c r="J4" s="112"/>
      <c r="K4" s="112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2"/>
      <c r="Z4" s="32"/>
    </row>
    <row r="5" spans="1:29" ht="44.25" customHeight="1" x14ac:dyDescent="0.75">
      <c r="A5" s="40"/>
      <c r="B5" s="38"/>
      <c r="C5" s="902" t="s">
        <v>403</v>
      </c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  <c r="U5" s="902"/>
      <c r="V5" s="902"/>
      <c r="W5" s="902"/>
      <c r="X5" s="902"/>
      <c r="Y5" s="902"/>
      <c r="Z5" s="902"/>
      <c r="AA5" s="41"/>
      <c r="AB5" s="41"/>
      <c r="AC5" s="41"/>
    </row>
    <row r="6" spans="1:29" ht="45.75" customHeight="1" x14ac:dyDescent="0.75">
      <c r="A6" s="40"/>
      <c r="B6" s="38"/>
      <c r="C6" s="733" t="s">
        <v>124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41"/>
      <c r="P6" s="41"/>
      <c r="Q6" s="41"/>
      <c r="R6" s="41"/>
      <c r="S6" s="41"/>
      <c r="T6" s="41"/>
      <c r="U6" s="41"/>
      <c r="V6" s="41"/>
      <c r="W6" s="41"/>
      <c r="X6" s="41"/>
      <c r="Y6" s="32"/>
      <c r="Z6" s="32"/>
    </row>
    <row r="7" spans="1:29" ht="61.5" customHeight="1" x14ac:dyDescent="0.75">
      <c r="A7" s="42"/>
      <c r="B7" s="38"/>
      <c r="C7" s="733" t="s">
        <v>193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39"/>
      <c r="P7" s="39"/>
      <c r="Q7" s="39"/>
      <c r="R7" s="39"/>
      <c r="S7" s="39"/>
      <c r="T7" s="39"/>
      <c r="U7" s="39"/>
      <c r="V7" s="39"/>
      <c r="W7" s="39"/>
      <c r="X7" s="39"/>
      <c r="Y7" s="32"/>
      <c r="Z7" s="32"/>
    </row>
    <row r="8" spans="1:29" ht="30" customHeight="1" x14ac:dyDescent="0.75">
      <c r="A8" s="42"/>
      <c r="B8" s="38"/>
      <c r="C8" s="38"/>
      <c r="D8" s="38"/>
      <c r="E8" s="38"/>
      <c r="F8" s="38"/>
      <c r="G8" s="38"/>
      <c r="H8" s="38"/>
      <c r="I8" s="43"/>
      <c r="J8" s="38"/>
      <c r="K8" s="38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2"/>
      <c r="Z8" s="32"/>
    </row>
    <row r="9" spans="1:29" ht="30" customHeight="1" x14ac:dyDescent="0.75">
      <c r="A9" s="42"/>
      <c r="B9" s="38"/>
      <c r="C9" s="38"/>
      <c r="D9" s="38"/>
      <c r="E9" s="38"/>
      <c r="F9" s="38"/>
      <c r="G9" s="38"/>
      <c r="H9" s="38"/>
      <c r="I9" s="43"/>
      <c r="J9" s="38"/>
      <c r="K9" s="38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2"/>
      <c r="Z9" s="32"/>
    </row>
    <row r="10" spans="1:29" ht="35.15" customHeight="1" thickBot="1" x14ac:dyDescent="0.9">
      <c r="A10" s="42"/>
      <c r="B10" s="38"/>
      <c r="C10" s="38"/>
      <c r="D10" s="38"/>
      <c r="E10" s="38"/>
      <c r="F10" s="38"/>
      <c r="G10" s="38"/>
      <c r="H10" s="38"/>
      <c r="I10" s="43"/>
      <c r="J10" s="38"/>
      <c r="K10" s="38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2"/>
      <c r="Z10" s="32"/>
    </row>
    <row r="11" spans="1:29" s="118" customFormat="1" ht="30" customHeight="1" thickBot="1" x14ac:dyDescent="0.9">
      <c r="A11" s="914" t="s">
        <v>18</v>
      </c>
      <c r="B11" s="915"/>
      <c r="C11" s="915"/>
      <c r="D11" s="915"/>
      <c r="E11" s="915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5"/>
      <c r="Q11" s="915"/>
      <c r="R11" s="915"/>
      <c r="S11" s="915"/>
      <c r="T11" s="915"/>
      <c r="U11" s="915"/>
      <c r="V11" s="915"/>
      <c r="W11" s="915"/>
      <c r="X11" s="915"/>
      <c r="Y11" s="915"/>
      <c r="Z11" s="916"/>
    </row>
    <row r="12" spans="1:29" s="119" customFormat="1" ht="30" customHeight="1" x14ac:dyDescent="0.75">
      <c r="A12" s="745" t="str">
        <f>Schema!A11</f>
        <v>Macro Processo</v>
      </c>
      <c r="B12" s="854" t="str">
        <f>Schema!B11</f>
        <v xml:space="preserve">
Processo
</v>
      </c>
      <c r="C12" s="897" t="str">
        <f>Schema!C11</f>
        <v>Sub Processo</v>
      </c>
      <c r="D12" s="894" t="str">
        <f>Schema!D11</f>
        <v xml:space="preserve">
Attività
</v>
      </c>
      <c r="E12" s="760" t="str">
        <f>Schema!E11</f>
        <v>Codice idendificativo del rischio</v>
      </c>
      <c r="F12" s="848">
        <f>Schema!F14</f>
        <v>0</v>
      </c>
      <c r="G12" s="848">
        <f>Schema!G14</f>
        <v>0</v>
      </c>
      <c r="H12" s="849">
        <f>Schema!H14</f>
        <v>0</v>
      </c>
      <c r="I12" s="905"/>
      <c r="J12" s="905"/>
      <c r="K12" s="905"/>
      <c r="L12" s="905"/>
      <c r="M12" s="905"/>
      <c r="N12" s="905"/>
      <c r="O12" s="905"/>
      <c r="P12" s="905"/>
      <c r="Q12" s="905"/>
      <c r="R12" s="905"/>
      <c r="S12" s="905"/>
      <c r="T12" s="905"/>
      <c r="U12" s="905"/>
      <c r="V12" s="905"/>
      <c r="W12" s="905"/>
      <c r="X12" s="906"/>
      <c r="Y12" s="903" t="s">
        <v>11</v>
      </c>
      <c r="Z12" s="904"/>
    </row>
    <row r="13" spans="1:29" s="119" customFormat="1" ht="30" customHeight="1" x14ac:dyDescent="0.75">
      <c r="A13" s="746"/>
      <c r="B13" s="855"/>
      <c r="C13" s="898"/>
      <c r="D13" s="895"/>
      <c r="E13" s="761"/>
      <c r="F13" s="850"/>
      <c r="G13" s="850"/>
      <c r="H13" s="851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591"/>
      <c r="T13" s="924" t="s">
        <v>10</v>
      </c>
      <c r="U13" s="925"/>
      <c r="V13" s="926"/>
      <c r="W13" s="927" t="s">
        <v>9</v>
      </c>
      <c r="X13" s="928"/>
      <c r="Y13" s="912" t="s">
        <v>111</v>
      </c>
      <c r="Z13" s="930" t="s">
        <v>56</v>
      </c>
    </row>
    <row r="14" spans="1:29" s="119" customFormat="1" ht="30" customHeight="1" x14ac:dyDescent="0.75">
      <c r="A14" s="746"/>
      <c r="B14" s="855"/>
      <c r="C14" s="898"/>
      <c r="D14" s="895"/>
      <c r="E14" s="761"/>
      <c r="F14" s="850"/>
      <c r="G14" s="850"/>
      <c r="H14" s="851"/>
      <c r="I14" s="892" t="s">
        <v>5</v>
      </c>
      <c r="J14" s="892" t="s">
        <v>6</v>
      </c>
      <c r="K14" s="892" t="s">
        <v>1</v>
      </c>
      <c r="L14" s="892" t="s">
        <v>2</v>
      </c>
      <c r="M14" s="892" t="s">
        <v>3</v>
      </c>
      <c r="N14" s="892" t="s">
        <v>17</v>
      </c>
      <c r="O14" s="892" t="s">
        <v>7</v>
      </c>
      <c r="P14" s="892" t="s">
        <v>8</v>
      </c>
      <c r="Q14" s="892" t="s">
        <v>4</v>
      </c>
      <c r="R14" s="892" t="s">
        <v>406</v>
      </c>
      <c r="S14" s="892" t="s">
        <v>413</v>
      </c>
      <c r="T14" s="932" t="s">
        <v>408</v>
      </c>
      <c r="U14" s="932" t="s">
        <v>16</v>
      </c>
      <c r="V14" s="932" t="s">
        <v>410</v>
      </c>
      <c r="W14" s="934" t="s">
        <v>303</v>
      </c>
      <c r="X14" s="935"/>
      <c r="Y14" s="913"/>
      <c r="Z14" s="931"/>
    </row>
    <row r="15" spans="1:29" s="119" customFormat="1" ht="30" customHeight="1" x14ac:dyDescent="0.75">
      <c r="A15" s="746"/>
      <c r="B15" s="855"/>
      <c r="C15" s="898"/>
      <c r="D15" s="895"/>
      <c r="E15" s="761"/>
      <c r="F15" s="850"/>
      <c r="G15" s="850"/>
      <c r="H15" s="851"/>
      <c r="I15" s="893"/>
      <c r="J15" s="893"/>
      <c r="K15" s="893"/>
      <c r="L15" s="893"/>
      <c r="M15" s="893"/>
      <c r="N15" s="893"/>
      <c r="O15" s="893"/>
      <c r="P15" s="893"/>
      <c r="Q15" s="893"/>
      <c r="R15" s="893"/>
      <c r="S15" s="712"/>
      <c r="T15" s="933"/>
      <c r="U15" s="933"/>
      <c r="V15" s="933"/>
      <c r="W15" s="934"/>
      <c r="X15" s="935"/>
      <c r="Y15" s="913"/>
      <c r="Z15" s="931"/>
    </row>
    <row r="16" spans="1:29" s="119" customFormat="1" ht="30" customHeight="1" x14ac:dyDescent="0.75">
      <c r="A16" s="746"/>
      <c r="B16" s="855"/>
      <c r="C16" s="898"/>
      <c r="D16" s="895"/>
      <c r="E16" s="761"/>
      <c r="F16" s="850"/>
      <c r="G16" s="850"/>
      <c r="H16" s="851"/>
      <c r="I16" s="893"/>
      <c r="J16" s="893"/>
      <c r="K16" s="893"/>
      <c r="L16" s="893"/>
      <c r="M16" s="893"/>
      <c r="N16" s="893"/>
      <c r="O16" s="893"/>
      <c r="P16" s="893"/>
      <c r="Q16" s="893"/>
      <c r="R16" s="893"/>
      <c r="S16" s="712"/>
      <c r="T16" s="933"/>
      <c r="U16" s="933"/>
      <c r="V16" s="933"/>
      <c r="W16" s="934"/>
      <c r="X16" s="935"/>
      <c r="Y16" s="913"/>
      <c r="Z16" s="931"/>
    </row>
    <row r="17" spans="1:26" s="119" customFormat="1" ht="30" customHeight="1" thickBot="1" x14ac:dyDescent="0.9">
      <c r="A17" s="747"/>
      <c r="B17" s="856"/>
      <c r="C17" s="899"/>
      <c r="D17" s="896"/>
      <c r="E17" s="762"/>
      <c r="F17" s="852"/>
      <c r="G17" s="852"/>
      <c r="H17" s="853"/>
      <c r="I17" s="893"/>
      <c r="J17" s="893"/>
      <c r="K17" s="893"/>
      <c r="L17" s="893"/>
      <c r="M17" s="893"/>
      <c r="N17" s="893"/>
      <c r="O17" s="893"/>
      <c r="P17" s="893"/>
      <c r="Q17" s="893"/>
      <c r="R17" s="893"/>
      <c r="S17" s="712"/>
      <c r="T17" s="933"/>
      <c r="U17" s="933"/>
      <c r="V17" s="933"/>
      <c r="W17" s="934"/>
      <c r="X17" s="935"/>
      <c r="Y17" s="913"/>
      <c r="Z17" s="931"/>
    </row>
    <row r="18" spans="1:26" s="119" customFormat="1" ht="82" customHeight="1" thickBot="1" x14ac:dyDescent="0.9">
      <c r="A18" s="120"/>
      <c r="B18" s="121"/>
      <c r="C18" s="121"/>
      <c r="D18" s="123"/>
      <c r="E18" s="123"/>
      <c r="F18" s="124"/>
      <c r="G18" s="124"/>
      <c r="H18" s="125"/>
      <c r="I18" s="893"/>
      <c r="J18" s="893"/>
      <c r="K18" s="893"/>
      <c r="L18" s="893"/>
      <c r="M18" s="893"/>
      <c r="N18" s="893"/>
      <c r="O18" s="893"/>
      <c r="P18" s="893"/>
      <c r="Q18" s="893"/>
      <c r="R18" s="893"/>
      <c r="S18" s="713"/>
      <c r="T18" s="933"/>
      <c r="U18" s="933"/>
      <c r="V18" s="933"/>
      <c r="W18" s="934"/>
      <c r="X18" s="935"/>
      <c r="Y18" s="917"/>
      <c r="Z18" s="918"/>
    </row>
    <row r="19" spans="1:26" ht="26" customHeight="1" x14ac:dyDescent="0.75">
      <c r="A19" s="753" t="str">
        <f>Schema!A16</f>
        <v>ACQUISIZIONE E GESTIONE RISORSE UMANE - GESTIONE DEL PERSONALE (GRU)</v>
      </c>
      <c r="B19" s="756" t="str">
        <f>Schema!B16</f>
        <v>A. Acquisizione Risorse Umane</v>
      </c>
      <c r="C19" s="909" t="str">
        <f>Schema!C16</f>
        <v xml:space="preserve">A.1. Copertura della posizione vacante mediante mobilità interna
</v>
      </c>
      <c r="D19" s="363" t="str">
        <f>Schema!D16</f>
        <v>A.1.1. Manifestazione esigenza</v>
      </c>
      <c r="E19" s="71" t="str">
        <f>Schema!E16</f>
        <v>GRU</v>
      </c>
      <c r="F19" s="71" t="str">
        <f>Schema!F16</f>
        <v>A</v>
      </c>
      <c r="G19" s="71" t="str">
        <f>Schema!G16</f>
        <v>01</v>
      </c>
      <c r="H19" s="71" t="str">
        <f>Schema!H16</f>
        <v>01</v>
      </c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9"/>
      <c r="Y19" s="144" t="str">
        <f>IF(AND('calcolo mitigazione del rischio'!AM12&gt;=tabelle!$P$3,'calcolo mitigazione del rischio'!AM12&lt;tabelle!$Q$3),tabelle!$S$3,IF(AND('calcolo mitigazione del rischio'!AM12&gt;=tabelle!$P$4,'calcolo mitigazione del rischio'!AM12&lt;tabelle!$Q$4),tabelle!$S$4,IF(AND('calcolo mitigazione del rischio'!AM12&gt;=tabelle!$P$5,'calcolo mitigazione del rischio'!AM12&lt;tabelle!$Q$5),tabelle!$S$5,IF(AND('calcolo mitigazione del rischio'!AM12&gt;=tabelle!$P$6,'calcolo mitigazione del rischio'!AM12&lt;tabelle!$Q$6),tabelle!$S$6,IF(AND('calcolo mitigazione del rischio'!AM12&gt;=tabelle!$P$7,'calcolo mitigazione del rischio'!AM12&lt;=tabelle!$Q$7),tabelle!$S$7,"-")))))</f>
        <v>-</v>
      </c>
      <c r="Z19" s="145" t="str">
        <f>IF('calcolo mitigazione del rischio'!AM12="-",tabelle!$U$16,IF('calcolo mitigazione del rischio'!AM12&lt;=tabelle!$V$16,tabelle!$U$16,IF(AND('calcolo mitigazione del rischio'!AM12&gt;tabelle!$W$15,'calcolo mitigazione del rischio'!AM12&lt;=tabelle!$V$15),tabelle!$U$15,IF(AND('calcolo mitigazione del rischio'!AM12&gt;tabelle!$W$14,'calcolo mitigazione del rischio'!AM12&lt;=tabelle!$V$14),tabelle!$U$14))))</f>
        <v>mitigazione soddisfacente</v>
      </c>
    </row>
    <row r="20" spans="1:26" ht="22.25" customHeight="1" x14ac:dyDescent="0.75">
      <c r="A20" s="754">
        <f>Schema!A17</f>
        <v>0</v>
      </c>
      <c r="B20" s="757">
        <f>Schema!B17</f>
        <v>0</v>
      </c>
      <c r="C20" s="910">
        <f>Schema!C17</f>
        <v>0</v>
      </c>
      <c r="D20" s="361" t="str">
        <f>Schema!D17</f>
        <v>A.1.2. Avviso con mail interna a tutti i dipendenti (nel caso di mobilità tramite manifestazione di interesse)</v>
      </c>
      <c r="E20" s="46" t="str">
        <f>Schema!E17</f>
        <v>GRU</v>
      </c>
      <c r="F20" s="46" t="str">
        <f>Schema!F17</f>
        <v>A</v>
      </c>
      <c r="G20" s="46" t="str">
        <f>Schema!G17</f>
        <v>01</v>
      </c>
      <c r="H20" s="46" t="str">
        <f>Schema!H17</f>
        <v>02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77"/>
      <c r="Y20" s="146" t="str">
        <f>IF(AND('calcolo mitigazione del rischio'!AM13&gt;=tabelle!$P$3,'calcolo mitigazione del rischio'!AM13&lt;tabelle!$Q$3),tabelle!$S$3,IF(AND('calcolo mitigazione del rischio'!AM13&gt;=tabelle!$P$4,'calcolo mitigazione del rischio'!AM13&lt;tabelle!$Q$4),tabelle!$S$4,IF(AND('calcolo mitigazione del rischio'!AM13&gt;=tabelle!$P$5,'calcolo mitigazione del rischio'!AM13&lt;tabelle!$Q$5),tabelle!$S$5,IF(AND('calcolo mitigazione del rischio'!AM13&gt;=tabelle!$P$6,'calcolo mitigazione del rischio'!AM13&lt;tabelle!$Q$6),tabelle!$S$6,IF(AND('calcolo mitigazione del rischio'!AM13&gt;=tabelle!$P$7,'calcolo mitigazione del rischio'!AM13&lt;=tabelle!$Q$7),tabelle!$S$7,"-")))))</f>
        <v>-</v>
      </c>
      <c r="Z20" s="147" t="str">
        <f>IF('calcolo mitigazione del rischio'!AM13="-",tabelle!$U$16,IF('calcolo mitigazione del rischio'!AM13&lt;=tabelle!$V$16,tabelle!$U$16,IF(AND('calcolo mitigazione del rischio'!AM13&gt;tabelle!$W$15,'calcolo mitigazione del rischio'!AM13&lt;=tabelle!$V$15),tabelle!$U$15,IF(AND('calcolo mitigazione del rischio'!AM13&gt;tabelle!$W$14,'calcolo mitigazione del rischio'!AM13&lt;=tabelle!$V$14),tabelle!$U$14))))</f>
        <v>mitigazione soddisfacente</v>
      </c>
    </row>
    <row r="21" spans="1:26" ht="23.5" customHeight="1" x14ac:dyDescent="0.75">
      <c r="A21" s="754">
        <f>Schema!A18</f>
        <v>0</v>
      </c>
      <c r="B21" s="757">
        <f>Schema!B18</f>
        <v>0</v>
      </c>
      <c r="C21" s="910">
        <f>Schema!C18</f>
        <v>0</v>
      </c>
      <c r="D21" s="361" t="str">
        <f>Schema!D18</f>
        <v>A.1.3. Valutazione/Istruttoria</v>
      </c>
      <c r="E21" s="46" t="str">
        <f>Schema!E18</f>
        <v>GRU</v>
      </c>
      <c r="F21" s="46" t="str">
        <f>Schema!F18</f>
        <v>A</v>
      </c>
      <c r="G21" s="46" t="str">
        <f>Schema!G18</f>
        <v>01</v>
      </c>
      <c r="H21" s="46" t="str">
        <f>Schema!H18</f>
        <v>03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377"/>
      <c r="Y21" s="146" t="str">
        <f>IF(AND('calcolo mitigazione del rischio'!AM14&gt;=tabelle!$P$3,'calcolo mitigazione del rischio'!AM14&lt;tabelle!$Q$3),tabelle!$S$3,IF(AND('calcolo mitigazione del rischio'!AM14&gt;=tabelle!$P$4,'calcolo mitigazione del rischio'!AM14&lt;tabelle!$Q$4),tabelle!$S$4,IF(AND('calcolo mitigazione del rischio'!AM14&gt;=tabelle!$P$5,'calcolo mitigazione del rischio'!AM14&lt;tabelle!$Q$5),tabelle!$S$5,IF(AND('calcolo mitigazione del rischio'!AM14&gt;=tabelle!$P$6,'calcolo mitigazione del rischio'!AM14&lt;tabelle!$Q$6),tabelle!$S$6,IF(AND('calcolo mitigazione del rischio'!AM14&gt;=tabelle!$P$7,'calcolo mitigazione del rischio'!AM14&lt;=tabelle!$Q$7),tabelle!$S$7,"-")))))</f>
        <v>-</v>
      </c>
      <c r="Z21" s="147" t="str">
        <f>IF('calcolo mitigazione del rischio'!AM14="-",tabelle!$U$16,IF('calcolo mitigazione del rischio'!AM14&lt;=tabelle!$V$16,tabelle!$U$16,IF(AND('calcolo mitigazione del rischio'!AM14&gt;tabelle!$W$15,'calcolo mitigazione del rischio'!AM14&lt;=tabelle!$V$15),tabelle!$U$15,IF(AND('calcolo mitigazione del rischio'!AM14&gt;tabelle!$W$14,'calcolo mitigazione del rischio'!AM14&lt;=tabelle!$V$14),tabelle!$U$14))))</f>
        <v>mitigazione soddisfacente</v>
      </c>
    </row>
    <row r="22" spans="1:26" ht="21.5" customHeight="1" x14ac:dyDescent="0.75">
      <c r="A22" s="754">
        <f>Schema!A19</f>
        <v>0</v>
      </c>
      <c r="B22" s="757">
        <f>Schema!B19</f>
        <v>0</v>
      </c>
      <c r="C22" s="910">
        <f>Schema!C19</f>
        <v>0</v>
      </c>
      <c r="D22" s="361" t="str">
        <f>Schema!D19</f>
        <v>A.1.4. Graduatoria (nel caso di mobilità tramite manifestazione di interesse)</v>
      </c>
      <c r="E22" s="46" t="str">
        <f>Schema!E19</f>
        <v>GRU</v>
      </c>
      <c r="F22" s="46" t="str">
        <f>Schema!F19</f>
        <v>A</v>
      </c>
      <c r="G22" s="46" t="str">
        <f>Schema!G19</f>
        <v>01</v>
      </c>
      <c r="H22" s="46" t="str">
        <f>Schema!H19</f>
        <v>04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377"/>
      <c r="Y22" s="146" t="str">
        <f>IF(AND('calcolo mitigazione del rischio'!AM15&gt;=tabelle!$P$3,'calcolo mitigazione del rischio'!AM15&lt;tabelle!$Q$3),tabelle!$S$3,IF(AND('calcolo mitigazione del rischio'!AM15&gt;=tabelle!$P$4,'calcolo mitigazione del rischio'!AM15&lt;tabelle!$Q$4),tabelle!$S$4,IF(AND('calcolo mitigazione del rischio'!AM15&gt;=tabelle!$P$5,'calcolo mitigazione del rischio'!AM15&lt;tabelle!$Q$5),tabelle!$S$5,IF(AND('calcolo mitigazione del rischio'!AM15&gt;=tabelle!$P$6,'calcolo mitigazione del rischio'!AM15&lt;tabelle!$Q$6),tabelle!$S$6,IF(AND('calcolo mitigazione del rischio'!AM15&gt;=tabelle!$P$7,'calcolo mitigazione del rischio'!AM15&lt;=tabelle!$Q$7),tabelle!$S$7,"-")))))</f>
        <v>-</v>
      </c>
      <c r="Z22" s="147" t="str">
        <f>IF('calcolo mitigazione del rischio'!AM15="-",tabelle!$U$16,IF('calcolo mitigazione del rischio'!AM15&lt;=tabelle!$V$16,tabelle!$U$16,IF(AND('calcolo mitigazione del rischio'!AM15&gt;tabelle!$W$15,'calcolo mitigazione del rischio'!AM15&lt;=tabelle!$V$15),tabelle!$U$15,IF(AND('calcolo mitigazione del rischio'!AM15&gt;tabelle!$W$14,'calcolo mitigazione del rischio'!AM15&lt;=tabelle!$V$14),tabelle!$U$14))))</f>
        <v>mitigazione soddisfacente</v>
      </c>
    </row>
    <row r="23" spans="1:26" ht="19.5" customHeight="1" x14ac:dyDescent="0.75">
      <c r="A23" s="754">
        <f>Schema!A20</f>
        <v>0</v>
      </c>
      <c r="B23" s="757">
        <f>Schema!B20</f>
        <v>0</v>
      </c>
      <c r="C23" s="910">
        <f>Schema!C20</f>
        <v>0</v>
      </c>
      <c r="D23" s="361" t="str">
        <f>Schema!D20</f>
        <v>A. 1.5. Formalizzazione mobilità</v>
      </c>
      <c r="E23" s="46" t="str">
        <f>Schema!E20</f>
        <v>GRU</v>
      </c>
      <c r="F23" s="46" t="str">
        <f>Schema!F20</f>
        <v>A</v>
      </c>
      <c r="G23" s="46" t="str">
        <f>Schema!G20</f>
        <v>01</v>
      </c>
      <c r="H23" s="46" t="str">
        <f>Schema!H20</f>
        <v>05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77"/>
      <c r="Y23" s="146" t="str">
        <f>IF(AND('calcolo mitigazione del rischio'!AM16&gt;=tabelle!$P$3,'calcolo mitigazione del rischio'!AM16&lt;tabelle!$Q$3),tabelle!$S$3,IF(AND('calcolo mitigazione del rischio'!AM16&gt;=tabelle!$P$4,'calcolo mitigazione del rischio'!AM16&lt;tabelle!$Q$4),tabelle!$S$4,IF(AND('calcolo mitigazione del rischio'!AM16&gt;=tabelle!$P$5,'calcolo mitigazione del rischio'!AM16&lt;tabelle!$Q$5),tabelle!$S$5,IF(AND('calcolo mitigazione del rischio'!AM16&gt;=tabelle!$P$6,'calcolo mitigazione del rischio'!AM16&lt;tabelle!$Q$6),tabelle!$S$6,IF(AND('calcolo mitigazione del rischio'!AM16&gt;=tabelle!$P$7,'calcolo mitigazione del rischio'!AM16&lt;=tabelle!$Q$7),tabelle!$S$7,"-")))))</f>
        <v>-</v>
      </c>
      <c r="Z23" s="147" t="str">
        <f>IF('calcolo mitigazione del rischio'!AM16="-",tabelle!$U$16,IF('calcolo mitigazione del rischio'!AM16&lt;=tabelle!$V$16,tabelle!$U$16,IF(AND('calcolo mitigazione del rischio'!AM16&gt;tabelle!$W$15,'calcolo mitigazione del rischio'!AM16&lt;=tabelle!$V$15),tabelle!$U$15,IF(AND('calcolo mitigazione del rischio'!AM16&gt;tabelle!$W$14,'calcolo mitigazione del rischio'!AM16&lt;=tabelle!$V$14),tabelle!$U$14))))</f>
        <v>mitigazione soddisfacente</v>
      </c>
    </row>
    <row r="24" spans="1:26" ht="30" customHeight="1" x14ac:dyDescent="0.75">
      <c r="A24" s="754">
        <f>Schema!A21</f>
        <v>0</v>
      </c>
      <c r="B24" s="757">
        <f>Schema!B21</f>
        <v>0</v>
      </c>
      <c r="C24" s="910" t="str">
        <f>Schema!C21</f>
        <v xml:space="preserve">A.2. Procedure di assunzione di personale a tempo determinato ed indeterminato
</v>
      </c>
      <c r="D24" s="361" t="str">
        <f>Schema!D21</f>
        <v>A.2.1. Predisposizione del Piano dei Fabbisogni di personale, da sottoporre all'approvazione dell'Organo Amministrativo</v>
      </c>
      <c r="E24" s="46" t="str">
        <f>Schema!E21</f>
        <v>GRU</v>
      </c>
      <c r="F24" s="46" t="str">
        <f>Schema!F21</f>
        <v>A</v>
      </c>
      <c r="G24" s="46" t="str">
        <f>Schema!G21</f>
        <v>02</v>
      </c>
      <c r="H24" s="46" t="str">
        <f>Schema!H21</f>
        <v>01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377"/>
      <c r="Y24" s="146" t="str">
        <f>IF(AND('calcolo mitigazione del rischio'!AM17&gt;=tabelle!$P$3,'calcolo mitigazione del rischio'!AM17&lt;tabelle!$Q$3),tabelle!$S$3,IF(AND('calcolo mitigazione del rischio'!AM17&gt;=tabelle!$P$4,'calcolo mitigazione del rischio'!AM17&lt;tabelle!$Q$4),tabelle!$S$4,IF(AND('calcolo mitigazione del rischio'!AM17&gt;=tabelle!$P$5,'calcolo mitigazione del rischio'!AM17&lt;tabelle!$Q$5),tabelle!$S$5,IF(AND('calcolo mitigazione del rischio'!AM17&gt;=tabelle!$P$6,'calcolo mitigazione del rischio'!AM17&lt;tabelle!$Q$6),tabelle!$S$6,IF(AND('calcolo mitigazione del rischio'!AM17&gt;=tabelle!$P$7,'calcolo mitigazione del rischio'!AM17&lt;=tabelle!$Q$7),tabelle!$S$7,"-")))))</f>
        <v>-</v>
      </c>
      <c r="Z24" s="147" t="str">
        <f>IF('calcolo mitigazione del rischio'!AM17="-",tabelle!$U$16,IF('calcolo mitigazione del rischio'!AM17&lt;=tabelle!$V$16,tabelle!$U$16,IF(AND('calcolo mitigazione del rischio'!AM17&gt;tabelle!$W$15,'calcolo mitigazione del rischio'!AM17&lt;=tabelle!$V$15),tabelle!$U$15,IF(AND('calcolo mitigazione del rischio'!AM17&gt;tabelle!$W$14,'calcolo mitigazione del rischio'!AM17&lt;=tabelle!$V$14),tabelle!$U$14))))</f>
        <v>mitigazione soddisfacente</v>
      </c>
    </row>
    <row r="25" spans="1:26" ht="16.5" customHeight="1" x14ac:dyDescent="0.75">
      <c r="A25" s="754">
        <f>Schema!A22</f>
        <v>0</v>
      </c>
      <c r="B25" s="757">
        <f>Schema!B22</f>
        <v>0</v>
      </c>
      <c r="C25" s="910">
        <f>Schema!C22</f>
        <v>0</v>
      </c>
      <c r="D25" s="361" t="str">
        <f>Schema!D22</f>
        <v>A.2.2. Avviso</v>
      </c>
      <c r="E25" s="46" t="str">
        <f>Schema!E22</f>
        <v>GRU</v>
      </c>
      <c r="F25" s="46" t="str">
        <f>Schema!F22</f>
        <v>A</v>
      </c>
      <c r="G25" s="46" t="str">
        <f>Schema!G22</f>
        <v>02</v>
      </c>
      <c r="H25" s="46" t="str">
        <f>Schema!H22</f>
        <v>02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377"/>
      <c r="Y25" s="146" t="str">
        <f>IF(AND('calcolo mitigazione del rischio'!AM18&gt;=tabelle!$P$3,'calcolo mitigazione del rischio'!AM18&lt;tabelle!$Q$3),tabelle!$S$3,IF(AND('calcolo mitigazione del rischio'!AM18&gt;=tabelle!$P$4,'calcolo mitigazione del rischio'!AM18&lt;tabelle!$Q$4),tabelle!$S$4,IF(AND('calcolo mitigazione del rischio'!AM18&gt;=tabelle!$P$5,'calcolo mitigazione del rischio'!AM18&lt;tabelle!$Q$5),tabelle!$S$5,IF(AND('calcolo mitigazione del rischio'!AM18&gt;=tabelle!$P$6,'calcolo mitigazione del rischio'!AM18&lt;tabelle!$Q$6),tabelle!$S$6,IF(AND('calcolo mitigazione del rischio'!AM18&gt;=tabelle!$P$7,'calcolo mitigazione del rischio'!AM18&lt;=tabelle!$Q$7),tabelle!$S$7,"-")))))</f>
        <v>-</v>
      </c>
      <c r="Z25" s="147" t="str">
        <f>IF('calcolo mitigazione del rischio'!AM18="-",tabelle!$U$16,IF('calcolo mitigazione del rischio'!AM18&lt;=tabelle!$V$16,tabelle!$U$16,IF(AND('calcolo mitigazione del rischio'!AM18&gt;tabelle!$W$15,'calcolo mitigazione del rischio'!AM18&lt;=tabelle!$V$15),tabelle!$U$15,IF(AND('calcolo mitigazione del rischio'!AM18&gt;tabelle!$W$14,'calcolo mitigazione del rischio'!AM18&lt;=tabelle!$V$14),tabelle!$U$14))))</f>
        <v>mitigazione soddisfacente</v>
      </c>
    </row>
    <row r="26" spans="1:26" ht="20.5" customHeight="1" x14ac:dyDescent="0.75">
      <c r="A26" s="754">
        <f>Schema!A23</f>
        <v>0</v>
      </c>
      <c r="B26" s="757">
        <f>Schema!B23</f>
        <v>0</v>
      </c>
      <c r="C26" s="910">
        <f>Schema!C23</f>
        <v>0</v>
      </c>
      <c r="D26" s="361" t="str">
        <f>Schema!D23</f>
        <v>A.2.3. Commissione di valutazione o Società specializzata nella ricerca e nella selezione del personale</v>
      </c>
      <c r="E26" s="46" t="str">
        <f>Schema!E23</f>
        <v>GRU</v>
      </c>
      <c r="F26" s="46" t="str">
        <f>Schema!F23</f>
        <v>A</v>
      </c>
      <c r="G26" s="46" t="str">
        <f>Schema!G23</f>
        <v>02</v>
      </c>
      <c r="H26" s="46" t="str">
        <f>Schema!H23</f>
        <v>03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77"/>
      <c r="Y26" s="146" t="str">
        <f>IF(AND('calcolo mitigazione del rischio'!AM19&gt;=tabelle!$P$3,'calcolo mitigazione del rischio'!AM19&lt;tabelle!$Q$3),tabelle!$S$3,IF(AND('calcolo mitigazione del rischio'!AM19&gt;=tabelle!$P$4,'calcolo mitigazione del rischio'!AM19&lt;tabelle!$Q$4),tabelle!$S$4,IF(AND('calcolo mitigazione del rischio'!AM19&gt;=tabelle!$P$5,'calcolo mitigazione del rischio'!AM19&lt;tabelle!$Q$5),tabelle!$S$5,IF(AND('calcolo mitigazione del rischio'!AM19&gt;=tabelle!$P$6,'calcolo mitigazione del rischio'!AM19&lt;tabelle!$Q$6),tabelle!$S$6,IF(AND('calcolo mitigazione del rischio'!AM19&gt;=tabelle!$P$7,'calcolo mitigazione del rischio'!AM19&lt;=tabelle!$Q$7),tabelle!$S$7,"-")))))</f>
        <v>-</v>
      </c>
      <c r="Z26" s="147" t="str">
        <f>IF('calcolo mitigazione del rischio'!AM19="-",tabelle!$U$16,IF('calcolo mitigazione del rischio'!AM19&lt;=tabelle!$V$16,tabelle!$U$16,IF(AND('calcolo mitigazione del rischio'!AM19&gt;tabelle!$W$15,'calcolo mitigazione del rischio'!AM19&lt;=tabelle!$V$15),tabelle!$U$15,IF(AND('calcolo mitigazione del rischio'!AM19&gt;tabelle!$W$14,'calcolo mitigazione del rischio'!AM19&lt;=tabelle!$V$14),tabelle!$U$14))))</f>
        <v>mitigazione soddisfacente</v>
      </c>
    </row>
    <row r="27" spans="1:26" ht="17.5" customHeight="1" x14ac:dyDescent="0.75">
      <c r="A27" s="754">
        <f>Schema!A24</f>
        <v>0</v>
      </c>
      <c r="B27" s="757">
        <f>Schema!B24</f>
        <v>0</v>
      </c>
      <c r="C27" s="910">
        <f>Schema!C24</f>
        <v>0</v>
      </c>
      <c r="D27" s="361" t="str">
        <f>Schema!D24</f>
        <v>A.2.4. Prove selettive</v>
      </c>
      <c r="E27" s="46" t="str">
        <f>Schema!E24</f>
        <v>GRU</v>
      </c>
      <c r="F27" s="46" t="str">
        <f>Schema!F24</f>
        <v>A</v>
      </c>
      <c r="G27" s="46" t="str">
        <f>Schema!G24</f>
        <v>02</v>
      </c>
      <c r="H27" s="46" t="str">
        <f>Schema!H24</f>
        <v>04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377"/>
      <c r="Y27" s="146" t="str">
        <f>IF(AND('calcolo mitigazione del rischio'!AM20&gt;=tabelle!$P$3,'calcolo mitigazione del rischio'!AM20&lt;tabelle!$Q$3),tabelle!$S$3,IF(AND('calcolo mitigazione del rischio'!AM20&gt;=tabelle!$P$4,'calcolo mitigazione del rischio'!AM20&lt;tabelle!$Q$4),tabelle!$S$4,IF(AND('calcolo mitigazione del rischio'!AM20&gt;=tabelle!$P$5,'calcolo mitigazione del rischio'!AM20&lt;tabelle!$Q$5),tabelle!$S$5,IF(AND('calcolo mitigazione del rischio'!AM20&gt;=tabelle!$P$6,'calcolo mitigazione del rischio'!AM20&lt;tabelle!$Q$6),tabelle!$S$6,IF(AND('calcolo mitigazione del rischio'!AM20&gt;=tabelle!$P$7,'calcolo mitigazione del rischio'!AM20&lt;=tabelle!$Q$7),tabelle!$S$7,"-")))))</f>
        <v>-</v>
      </c>
      <c r="Z27" s="147" t="str">
        <f>IF('calcolo mitigazione del rischio'!AM20="-",tabelle!$U$16,IF('calcolo mitigazione del rischio'!AM20&lt;=tabelle!$V$16,tabelle!$U$16,IF(AND('calcolo mitigazione del rischio'!AM20&gt;tabelle!$W$15,'calcolo mitigazione del rischio'!AM20&lt;=tabelle!$V$15),tabelle!$U$15,IF(AND('calcolo mitigazione del rischio'!AM20&gt;tabelle!$W$14,'calcolo mitigazione del rischio'!AM20&lt;=tabelle!$V$14),tabelle!$U$14))))</f>
        <v>mitigazione soddisfacente</v>
      </c>
    </row>
    <row r="28" spans="1:26" ht="16" customHeight="1" x14ac:dyDescent="0.75">
      <c r="A28" s="754">
        <f>Schema!A25</f>
        <v>0</v>
      </c>
      <c r="B28" s="757">
        <f>Schema!B25</f>
        <v>0</v>
      </c>
      <c r="C28" s="910">
        <f>Schema!C25</f>
        <v>0</v>
      </c>
      <c r="D28" s="361" t="str">
        <f>Schema!D25</f>
        <v>A.2.5. Graduatoria</v>
      </c>
      <c r="E28" s="46" t="str">
        <f>Schema!E25</f>
        <v>GRU</v>
      </c>
      <c r="F28" s="46" t="str">
        <f>Schema!F25</f>
        <v>A</v>
      </c>
      <c r="G28" s="46" t="str">
        <f>Schema!G25</f>
        <v>02</v>
      </c>
      <c r="H28" s="46" t="str">
        <f>Schema!H25</f>
        <v>05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377"/>
      <c r="Y28" s="146" t="str">
        <f>IF(AND('calcolo mitigazione del rischio'!AM21&gt;=tabelle!$P$3,'calcolo mitigazione del rischio'!AM21&lt;tabelle!$Q$3),tabelle!$S$3,IF(AND('calcolo mitigazione del rischio'!AM21&gt;=tabelle!$P$4,'calcolo mitigazione del rischio'!AM21&lt;tabelle!$Q$4),tabelle!$S$4,IF(AND('calcolo mitigazione del rischio'!AM21&gt;=tabelle!$P$5,'calcolo mitigazione del rischio'!AM21&lt;tabelle!$Q$5),tabelle!$S$5,IF(AND('calcolo mitigazione del rischio'!AM21&gt;=tabelle!$P$6,'calcolo mitigazione del rischio'!AM21&lt;tabelle!$Q$6),tabelle!$S$6,IF(AND('calcolo mitigazione del rischio'!AM21&gt;=tabelle!$P$7,'calcolo mitigazione del rischio'!AM21&lt;=tabelle!$Q$7),tabelle!$S$7,"-")))))</f>
        <v>-</v>
      </c>
      <c r="Z28" s="147" t="str">
        <f>IF('calcolo mitigazione del rischio'!AM21="-",tabelle!$U$16,IF('calcolo mitigazione del rischio'!AM21&lt;=tabelle!$V$16,tabelle!$U$16,IF(AND('calcolo mitigazione del rischio'!AM21&gt;tabelle!$W$15,'calcolo mitigazione del rischio'!AM21&lt;=tabelle!$V$15),tabelle!$U$15,IF(AND('calcolo mitigazione del rischio'!AM21&gt;tabelle!$W$14,'calcolo mitigazione del rischio'!AM21&lt;=tabelle!$V$14),tabelle!$U$14))))</f>
        <v>mitigazione soddisfacente</v>
      </c>
    </row>
    <row r="29" spans="1:26" ht="20.5" customHeight="1" x14ac:dyDescent="0.75">
      <c r="A29" s="754">
        <f>Schema!A26</f>
        <v>0</v>
      </c>
      <c r="B29" s="757">
        <f>Schema!B26</f>
        <v>0</v>
      </c>
      <c r="C29" s="910">
        <f>Schema!C26</f>
        <v>0</v>
      </c>
      <c r="D29" s="361" t="str">
        <f>Schema!D26</f>
        <v xml:space="preserve">A.2.6. Formalizzazione contratto </v>
      </c>
      <c r="E29" s="46" t="str">
        <f>Schema!E26</f>
        <v>GRU</v>
      </c>
      <c r="F29" s="46" t="str">
        <f>Schema!F26</f>
        <v>A</v>
      </c>
      <c r="G29" s="46" t="str">
        <f>Schema!G26</f>
        <v>02</v>
      </c>
      <c r="H29" s="46" t="str">
        <f>Schema!H26</f>
        <v>06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377"/>
      <c r="Y29" s="146" t="str">
        <f>IF(AND('calcolo mitigazione del rischio'!AM22&gt;=tabelle!$P$3,'calcolo mitigazione del rischio'!AM22&lt;tabelle!$Q$3),tabelle!$S$3,IF(AND('calcolo mitigazione del rischio'!AM22&gt;=tabelle!$P$4,'calcolo mitigazione del rischio'!AM22&lt;tabelle!$Q$4),tabelle!$S$4,IF(AND('calcolo mitigazione del rischio'!AM22&gt;=tabelle!$P$5,'calcolo mitigazione del rischio'!AM22&lt;tabelle!$Q$5),tabelle!$S$5,IF(AND('calcolo mitigazione del rischio'!AM22&gt;=tabelle!$P$6,'calcolo mitigazione del rischio'!AM22&lt;tabelle!$Q$6),tabelle!$S$6,IF(AND('calcolo mitigazione del rischio'!AM22&gt;=tabelle!$P$7,'calcolo mitigazione del rischio'!AM22&lt;=tabelle!$Q$7),tabelle!$S$7,"-")))))</f>
        <v>-</v>
      </c>
      <c r="Z29" s="147" t="str">
        <f>IF('calcolo mitigazione del rischio'!AM22="-",tabelle!$U$16,IF('calcolo mitigazione del rischio'!AM22&lt;=tabelle!$V$16,tabelle!$U$16,IF(AND('calcolo mitigazione del rischio'!AM22&gt;tabelle!$W$15,'calcolo mitigazione del rischio'!AM22&lt;=tabelle!$V$15),tabelle!$U$15,IF(AND('calcolo mitigazione del rischio'!AM22&gt;tabelle!$W$14,'calcolo mitigazione del rischio'!AM22&lt;=tabelle!$V$14),tabelle!$U$14))))</f>
        <v>mitigazione soddisfacente</v>
      </c>
    </row>
    <row r="30" spans="1:26" ht="14.25" customHeight="1" x14ac:dyDescent="0.75">
      <c r="A30" s="754">
        <f>Schema!A27</f>
        <v>0</v>
      </c>
      <c r="B30" s="757" t="str">
        <f>Schema!B27</f>
        <v>B. Trattamento giuridico del personale</v>
      </c>
      <c r="C30" s="361" t="str">
        <f>Schema!C27</f>
        <v xml:space="preserve">B.1. Tenuta fascicoli e stati matricolari
</v>
      </c>
      <c r="D30" s="361" t="str">
        <f>Schema!D27</f>
        <v>B.1.1. Gestione fascicolo di ogni singolo dipendente</v>
      </c>
      <c r="E30" s="46" t="str">
        <f>Schema!E27</f>
        <v>GRU</v>
      </c>
      <c r="F30" s="46" t="str">
        <f>Schema!F27</f>
        <v>B</v>
      </c>
      <c r="G30" s="46" t="str">
        <f>Schema!G27</f>
        <v>01</v>
      </c>
      <c r="H30" s="46" t="str">
        <f>Schema!H27</f>
        <v>01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77"/>
      <c r="Y30" s="146" t="str">
        <f>IF(AND('calcolo mitigazione del rischio'!AM23&gt;=tabelle!$P$3,'calcolo mitigazione del rischio'!AM23&lt;tabelle!$Q$3),tabelle!$S$3,IF(AND('calcolo mitigazione del rischio'!AM23&gt;=tabelle!$P$4,'calcolo mitigazione del rischio'!AM23&lt;tabelle!$Q$4),tabelle!$S$4,IF(AND('calcolo mitigazione del rischio'!AM23&gt;=tabelle!$P$5,'calcolo mitigazione del rischio'!AM23&lt;tabelle!$Q$5),tabelle!$S$5,IF(AND('calcolo mitigazione del rischio'!AM23&gt;=tabelle!$P$6,'calcolo mitigazione del rischio'!AM23&lt;tabelle!$Q$6),tabelle!$S$6,IF(AND('calcolo mitigazione del rischio'!AM23&gt;=tabelle!$P$7,'calcolo mitigazione del rischio'!AM23&lt;=tabelle!$Q$7),tabelle!$S$7,"-")))))</f>
        <v>-</v>
      </c>
      <c r="Z30" s="147" t="str">
        <f>IF('calcolo mitigazione del rischio'!AM23="-",tabelle!$U$16,IF('calcolo mitigazione del rischio'!AM23&lt;=tabelle!$V$16,tabelle!$U$16,IF(AND('calcolo mitigazione del rischio'!AM23&gt;tabelle!$W$15,'calcolo mitigazione del rischio'!AM23&lt;=tabelle!$V$15),tabelle!$U$15,IF(AND('calcolo mitigazione del rischio'!AM23&gt;tabelle!$W$14,'calcolo mitigazione del rischio'!AM23&lt;=tabelle!$V$14),tabelle!$U$14))))</f>
        <v>mitigazione soddisfacente</v>
      </c>
    </row>
    <row r="31" spans="1:26" ht="14.5" customHeight="1" x14ac:dyDescent="0.75">
      <c r="A31" s="754">
        <f>Schema!A28</f>
        <v>0</v>
      </c>
      <c r="B31" s="757">
        <f>Schema!B28</f>
        <v>0</v>
      </c>
      <c r="C31" s="910" t="str">
        <f>Schema!C28</f>
        <v>B.2. Procedimenti concernenti status, diritti e doveri dei dipendenti (aspettative, permessi, trasformazioni del rapporto di lavoro, diritti sindacali …)</v>
      </c>
      <c r="D31" s="361" t="str">
        <f>Schema!D28</f>
        <v>B.2.1. Ricezione istanze e istruttoria</v>
      </c>
      <c r="E31" s="46" t="str">
        <f>Schema!E28</f>
        <v>GRU</v>
      </c>
      <c r="F31" s="46" t="str">
        <f>Schema!F28</f>
        <v>B</v>
      </c>
      <c r="G31" s="46" t="str">
        <f>Schema!G28</f>
        <v>02</v>
      </c>
      <c r="H31" s="46" t="str">
        <f>Schema!H28</f>
        <v>01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377"/>
      <c r="Y31" s="146" t="str">
        <f>IF(AND('calcolo mitigazione del rischio'!AM24&gt;=tabelle!$P$3,'calcolo mitigazione del rischio'!AM24&lt;tabelle!$Q$3),tabelle!$S$3,IF(AND('calcolo mitigazione del rischio'!AM24&gt;=tabelle!$P$4,'calcolo mitigazione del rischio'!AM24&lt;tabelle!$Q$4),tabelle!$S$4,IF(AND('calcolo mitigazione del rischio'!AM24&gt;=tabelle!$P$5,'calcolo mitigazione del rischio'!AM24&lt;tabelle!$Q$5),tabelle!$S$5,IF(AND('calcolo mitigazione del rischio'!AM24&gt;=tabelle!$P$6,'calcolo mitigazione del rischio'!AM24&lt;tabelle!$Q$6),tabelle!$S$6,IF(AND('calcolo mitigazione del rischio'!AM24&gt;=tabelle!$P$7,'calcolo mitigazione del rischio'!AM24&lt;=tabelle!$Q$7),tabelle!$S$7,"-")))))</f>
        <v>-</v>
      </c>
      <c r="Z31" s="147" t="str">
        <f>IF('calcolo mitigazione del rischio'!AM24="-",tabelle!$U$16,IF('calcolo mitigazione del rischio'!AM24&lt;=tabelle!$V$16,tabelle!$U$16,IF(AND('calcolo mitigazione del rischio'!AM24&gt;tabelle!$W$15,'calcolo mitigazione del rischio'!AM24&lt;=tabelle!$V$15),tabelle!$U$15,IF(AND('calcolo mitigazione del rischio'!AM24&gt;tabelle!$W$14,'calcolo mitigazione del rischio'!AM24&lt;=tabelle!$V$14),tabelle!$U$14))))</f>
        <v>mitigazione soddisfacente</v>
      </c>
    </row>
    <row r="32" spans="1:26" ht="18.25" customHeight="1" x14ac:dyDescent="0.75">
      <c r="A32" s="754">
        <f>Schema!A29</f>
        <v>0</v>
      </c>
      <c r="B32" s="757">
        <f>Schema!B29</f>
        <v>0</v>
      </c>
      <c r="C32" s="910">
        <f>Schema!C29</f>
        <v>0</v>
      </c>
      <c r="D32" s="361" t="str">
        <f>Schema!D29</f>
        <v>B.2.2. Valutazione e verifiche su singole richieste</v>
      </c>
      <c r="E32" s="46" t="str">
        <f>Schema!E29</f>
        <v>GRU</v>
      </c>
      <c r="F32" s="46" t="str">
        <f>Schema!F29</f>
        <v>B</v>
      </c>
      <c r="G32" s="46" t="str">
        <f>Schema!G29</f>
        <v>02</v>
      </c>
      <c r="H32" s="46" t="str">
        <f>Schema!H29</f>
        <v>02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77"/>
      <c r="Y32" s="146" t="str">
        <f>IF(AND('calcolo mitigazione del rischio'!AM25&gt;=tabelle!$P$3,'calcolo mitigazione del rischio'!AM25&lt;tabelle!$Q$3),tabelle!$S$3,IF(AND('calcolo mitigazione del rischio'!AM25&gt;=tabelle!$P$4,'calcolo mitigazione del rischio'!AM25&lt;tabelle!$Q$4),tabelle!$S$4,IF(AND('calcolo mitigazione del rischio'!AM25&gt;=tabelle!$P$5,'calcolo mitigazione del rischio'!AM25&lt;tabelle!$Q$5),tabelle!$S$5,IF(AND('calcolo mitigazione del rischio'!AM25&gt;=tabelle!$P$6,'calcolo mitigazione del rischio'!AM25&lt;tabelle!$Q$6),tabelle!$S$6,IF(AND('calcolo mitigazione del rischio'!AM25&gt;=tabelle!$P$7,'calcolo mitigazione del rischio'!AM25&lt;=tabelle!$Q$7),tabelle!$S$7,"-")))))</f>
        <v>-</v>
      </c>
      <c r="Z32" s="147" t="str">
        <f>IF('calcolo mitigazione del rischio'!AM25="-",tabelle!$U$16,IF('calcolo mitigazione del rischio'!AM25&lt;=tabelle!$V$16,tabelle!$U$16,IF(AND('calcolo mitigazione del rischio'!AM25&gt;tabelle!$W$15,'calcolo mitigazione del rischio'!AM25&lt;=tabelle!$V$15),tabelle!$U$15,IF(AND('calcolo mitigazione del rischio'!AM25&gt;tabelle!$W$14,'calcolo mitigazione del rischio'!AM25&lt;=tabelle!$V$14),tabelle!$U$14))))</f>
        <v>mitigazione soddisfacente</v>
      </c>
    </row>
    <row r="33" spans="1:26" ht="14.5" customHeight="1" x14ac:dyDescent="0.75">
      <c r="A33" s="754">
        <f>Schema!A30</f>
        <v>0</v>
      </c>
      <c r="B33" s="757">
        <f>Schema!B30</f>
        <v>0</v>
      </c>
      <c r="C33" s="910">
        <f>Schema!C30</f>
        <v>0</v>
      </c>
      <c r="D33" s="361" t="str">
        <f>Schema!D30</f>
        <v>B.2.3. Conclusione e comunicazione esito</v>
      </c>
      <c r="E33" s="46" t="str">
        <f>Schema!E30</f>
        <v>GRU</v>
      </c>
      <c r="F33" s="46" t="str">
        <f>Schema!F30</f>
        <v>B</v>
      </c>
      <c r="G33" s="46" t="str">
        <f>Schema!G30</f>
        <v>02</v>
      </c>
      <c r="H33" s="46" t="str">
        <f>Schema!H30</f>
        <v>03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77"/>
      <c r="Y33" s="146" t="str">
        <f>IF(AND('calcolo mitigazione del rischio'!AM26&gt;=tabelle!$P$3,'calcolo mitigazione del rischio'!AM26&lt;tabelle!$Q$3),tabelle!$S$3,IF(AND('calcolo mitigazione del rischio'!AM26&gt;=tabelle!$P$4,'calcolo mitigazione del rischio'!AM26&lt;tabelle!$Q$4),tabelle!$S$4,IF(AND('calcolo mitigazione del rischio'!AM26&gt;=tabelle!$P$5,'calcolo mitigazione del rischio'!AM26&lt;tabelle!$Q$5),tabelle!$S$5,IF(AND('calcolo mitigazione del rischio'!AM26&gt;=tabelle!$P$6,'calcolo mitigazione del rischio'!AM26&lt;tabelle!$Q$6),tabelle!$S$6,IF(AND('calcolo mitigazione del rischio'!AM26&gt;=tabelle!$P$7,'calcolo mitigazione del rischio'!AM26&lt;=tabelle!$Q$7),tabelle!$S$7,"-")))))</f>
        <v>-</v>
      </c>
      <c r="Z33" s="147" t="str">
        <f>IF('calcolo mitigazione del rischio'!AM26="-",tabelle!$U$16,IF('calcolo mitigazione del rischio'!AM26&lt;=tabelle!$V$16,tabelle!$U$16,IF(AND('calcolo mitigazione del rischio'!AM26&gt;tabelle!$W$15,'calcolo mitigazione del rischio'!AM26&lt;=tabelle!$V$15),tabelle!$U$15,IF(AND('calcolo mitigazione del rischio'!AM26&gt;tabelle!$W$14,'calcolo mitigazione del rischio'!AM26&lt;=tabelle!$V$14),tabelle!$U$14))))</f>
        <v>mitigazione soddisfacente</v>
      </c>
    </row>
    <row r="34" spans="1:26" ht="17" customHeight="1" x14ac:dyDescent="0.75">
      <c r="A34" s="754">
        <f>Schema!A31</f>
        <v>0</v>
      </c>
      <c r="B34" s="757">
        <f>Schema!B31</f>
        <v>0</v>
      </c>
      <c r="C34" s="910" t="str">
        <f>Schema!C31</f>
        <v xml:space="preserve">B.3. Procedimenti disciplinari 
</v>
      </c>
      <c r="D34" s="361" t="str">
        <f>Schema!D31</f>
        <v>B.3.1. Acquisizione notizia</v>
      </c>
      <c r="E34" s="46" t="str">
        <f>Schema!E31</f>
        <v>GRU</v>
      </c>
      <c r="F34" s="46" t="str">
        <f>Schema!F31</f>
        <v>B</v>
      </c>
      <c r="G34" s="46" t="str">
        <f>Schema!G31</f>
        <v>03</v>
      </c>
      <c r="H34" s="46" t="str">
        <f>Schema!H31</f>
        <v>01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77"/>
      <c r="Y34" s="146" t="str">
        <f>IF(AND('calcolo mitigazione del rischio'!AM27&gt;=tabelle!$P$3,'calcolo mitigazione del rischio'!AM27&lt;tabelle!$Q$3),tabelle!$S$3,IF(AND('calcolo mitigazione del rischio'!AM27&gt;=tabelle!$P$4,'calcolo mitigazione del rischio'!AM27&lt;tabelle!$Q$4),tabelle!$S$4,IF(AND('calcolo mitigazione del rischio'!AM27&gt;=tabelle!$P$5,'calcolo mitigazione del rischio'!AM27&lt;tabelle!$Q$5),tabelle!$S$5,IF(AND('calcolo mitigazione del rischio'!AM27&gt;=tabelle!$P$6,'calcolo mitigazione del rischio'!AM27&lt;tabelle!$Q$6),tabelle!$S$6,IF(AND('calcolo mitigazione del rischio'!AM27&gt;=tabelle!$P$7,'calcolo mitigazione del rischio'!AM27&lt;=tabelle!$Q$7),tabelle!$S$7,"-")))))</f>
        <v>-</v>
      </c>
      <c r="Z34" s="147" t="str">
        <f>IF('calcolo mitigazione del rischio'!AM27="-",tabelle!$U$16,IF('calcolo mitigazione del rischio'!AM27&lt;=tabelle!$V$16,tabelle!$U$16,IF(AND('calcolo mitigazione del rischio'!AM27&gt;tabelle!$W$15,'calcolo mitigazione del rischio'!AM27&lt;=tabelle!$V$15),tabelle!$U$15,IF(AND('calcolo mitigazione del rischio'!AM27&gt;tabelle!$W$14,'calcolo mitigazione del rischio'!AM27&lt;=tabelle!$V$14),tabelle!$U$14))))</f>
        <v>mitigazione soddisfacente</v>
      </c>
    </row>
    <row r="35" spans="1:26" ht="14.25" customHeight="1" x14ac:dyDescent="0.75">
      <c r="A35" s="754">
        <f>Schema!A32</f>
        <v>0</v>
      </c>
      <c r="B35" s="757">
        <f>Schema!B32</f>
        <v>0</v>
      </c>
      <c r="C35" s="910">
        <f>Schema!C32</f>
        <v>0</v>
      </c>
      <c r="D35" s="361" t="str">
        <f>Schema!D32</f>
        <v>B.3.2. Contestazione addebiti</v>
      </c>
      <c r="E35" s="46" t="str">
        <f>Schema!E32</f>
        <v>GRU</v>
      </c>
      <c r="F35" s="46" t="str">
        <f>Schema!F32</f>
        <v>B</v>
      </c>
      <c r="G35" s="46" t="str">
        <f>Schema!G32</f>
        <v>03</v>
      </c>
      <c r="H35" s="46" t="str">
        <f>Schema!H32</f>
        <v>02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77"/>
      <c r="Y35" s="146" t="str">
        <f>IF(AND('calcolo mitigazione del rischio'!AM28&gt;=tabelle!$P$3,'calcolo mitigazione del rischio'!AM28&lt;tabelle!$Q$3),tabelle!$S$3,IF(AND('calcolo mitigazione del rischio'!AM28&gt;=tabelle!$P$4,'calcolo mitigazione del rischio'!AM28&lt;tabelle!$Q$4),tabelle!$S$4,IF(AND('calcolo mitigazione del rischio'!AM28&gt;=tabelle!$P$5,'calcolo mitigazione del rischio'!AM28&lt;tabelle!$Q$5),tabelle!$S$5,IF(AND('calcolo mitigazione del rischio'!AM28&gt;=tabelle!$P$6,'calcolo mitigazione del rischio'!AM28&lt;tabelle!$Q$6),tabelle!$S$6,IF(AND('calcolo mitigazione del rischio'!AM28&gt;=tabelle!$P$7,'calcolo mitigazione del rischio'!AM28&lt;=tabelle!$Q$7),tabelle!$S$7,"-")))))</f>
        <v>-</v>
      </c>
      <c r="Z35" s="147" t="str">
        <f>IF('calcolo mitigazione del rischio'!AM28="-",tabelle!$U$16,IF('calcolo mitigazione del rischio'!AM28&lt;=tabelle!$V$16,tabelle!$U$16,IF(AND('calcolo mitigazione del rischio'!AM28&gt;tabelle!$W$15,'calcolo mitigazione del rischio'!AM28&lt;=tabelle!$V$15),tabelle!$U$15,IF(AND('calcolo mitigazione del rischio'!AM28&gt;tabelle!$W$14,'calcolo mitigazione del rischio'!AM28&lt;=tabelle!$V$14),tabelle!$U$14))))</f>
        <v>mitigazione soddisfacente</v>
      </c>
    </row>
    <row r="36" spans="1:26" ht="13.75" customHeight="1" x14ac:dyDescent="0.75">
      <c r="A36" s="754">
        <f>Schema!A33</f>
        <v>0</v>
      </c>
      <c r="B36" s="757">
        <f>Schema!B33</f>
        <v>0</v>
      </c>
      <c r="C36" s="910">
        <f>Schema!C33</f>
        <v>0</v>
      </c>
      <c r="D36" s="361" t="str">
        <f>Schema!D33</f>
        <v>B.3.3. Audizione del dipendente</v>
      </c>
      <c r="E36" s="46" t="str">
        <f>Schema!E33</f>
        <v>GRU</v>
      </c>
      <c r="F36" s="46" t="str">
        <f>Schema!F33</f>
        <v>B</v>
      </c>
      <c r="G36" s="46" t="str">
        <f>Schema!G33</f>
        <v>03</v>
      </c>
      <c r="H36" s="46" t="str">
        <f>Schema!H33</f>
        <v>03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77"/>
      <c r="Y36" s="146" t="str">
        <f>IF(AND('calcolo mitigazione del rischio'!AM29&gt;=tabelle!$P$3,'calcolo mitigazione del rischio'!AM29&lt;tabelle!$Q$3),tabelle!$S$3,IF(AND('calcolo mitigazione del rischio'!AM29&gt;=tabelle!$P$4,'calcolo mitigazione del rischio'!AM29&lt;tabelle!$Q$4),tabelle!$S$4,IF(AND('calcolo mitigazione del rischio'!AM29&gt;=tabelle!$P$5,'calcolo mitigazione del rischio'!AM29&lt;tabelle!$Q$5),tabelle!$S$5,IF(AND('calcolo mitigazione del rischio'!AM29&gt;=tabelle!$P$6,'calcolo mitigazione del rischio'!AM29&lt;tabelle!$Q$6),tabelle!$S$6,IF(AND('calcolo mitigazione del rischio'!AM29&gt;=tabelle!$P$7,'calcolo mitigazione del rischio'!AM29&lt;=tabelle!$Q$7),tabelle!$S$7,"-")))))</f>
        <v>-</v>
      </c>
      <c r="Z36" s="147" t="str">
        <f>IF('calcolo mitigazione del rischio'!AM29="-",tabelle!$U$16,IF('calcolo mitigazione del rischio'!AM29&lt;=tabelle!$V$16,tabelle!$U$16,IF(AND('calcolo mitigazione del rischio'!AM29&gt;tabelle!$W$15,'calcolo mitigazione del rischio'!AM29&lt;=tabelle!$V$15),tabelle!$U$15,IF(AND('calcolo mitigazione del rischio'!AM29&gt;tabelle!$W$14,'calcolo mitigazione del rischio'!AM29&lt;=tabelle!$V$14),tabelle!$U$14))))</f>
        <v>mitigazione soddisfacente</v>
      </c>
    </row>
    <row r="37" spans="1:26" ht="14.5" customHeight="1" x14ac:dyDescent="0.75">
      <c r="A37" s="754">
        <f>Schema!A34</f>
        <v>0</v>
      </c>
      <c r="B37" s="757">
        <f>Schema!B34</f>
        <v>0</v>
      </c>
      <c r="C37" s="910">
        <f>Schema!C34</f>
        <v>0</v>
      </c>
      <c r="D37" s="361" t="str">
        <f>Schema!D34</f>
        <v>B.3.4. Eventuale ulteriore attività istruttoria</v>
      </c>
      <c r="E37" s="46" t="str">
        <f>Schema!E34</f>
        <v>GRU</v>
      </c>
      <c r="F37" s="46" t="str">
        <f>Schema!F34</f>
        <v>B</v>
      </c>
      <c r="G37" s="46" t="str">
        <f>Schema!G34</f>
        <v>03</v>
      </c>
      <c r="H37" s="46" t="str">
        <f>Schema!H34</f>
        <v>04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77"/>
      <c r="Y37" s="146" t="str">
        <f>IF(AND('calcolo mitigazione del rischio'!AM30&gt;=tabelle!$P$3,'calcolo mitigazione del rischio'!AM30&lt;tabelle!$Q$3),tabelle!$S$3,IF(AND('calcolo mitigazione del rischio'!AM30&gt;=tabelle!$P$4,'calcolo mitigazione del rischio'!AM30&lt;tabelle!$Q$4),tabelle!$S$4,IF(AND('calcolo mitigazione del rischio'!AM30&gt;=tabelle!$P$5,'calcolo mitigazione del rischio'!AM30&lt;tabelle!$Q$5),tabelle!$S$5,IF(AND('calcolo mitigazione del rischio'!AM30&gt;=tabelle!$P$6,'calcolo mitigazione del rischio'!AM30&lt;tabelle!$Q$6),tabelle!$S$6,IF(AND('calcolo mitigazione del rischio'!AM30&gt;=tabelle!$P$7,'calcolo mitigazione del rischio'!AM30&lt;=tabelle!$Q$7),tabelle!$S$7,"-")))))</f>
        <v>-</v>
      </c>
      <c r="Z37" s="147" t="str">
        <f>IF('calcolo mitigazione del rischio'!AM30="-",tabelle!$U$16,IF('calcolo mitigazione del rischio'!AM30&lt;=tabelle!$V$16,tabelle!$U$16,IF(AND('calcolo mitigazione del rischio'!AM30&gt;tabelle!$W$15,'calcolo mitigazione del rischio'!AM30&lt;=tabelle!$V$15),tabelle!$U$15,IF(AND('calcolo mitigazione del rischio'!AM30&gt;tabelle!$W$14,'calcolo mitigazione del rischio'!AM30&lt;=tabelle!$V$14),tabelle!$U$14))))</f>
        <v>mitigazione soddisfacente</v>
      </c>
    </row>
    <row r="38" spans="1:26" ht="12.75" customHeight="1" x14ac:dyDescent="0.75">
      <c r="A38" s="754">
        <f>Schema!A35</f>
        <v>0</v>
      </c>
      <c r="B38" s="757">
        <f>Schema!B35</f>
        <v>0</v>
      </c>
      <c r="C38" s="910">
        <f>Schema!C35</f>
        <v>0</v>
      </c>
      <c r="D38" s="361" t="str">
        <f>Schema!D35</f>
        <v>B.3.5. Conclusione con irrogazione di sanzione o archiviazione</v>
      </c>
      <c r="E38" s="46" t="str">
        <f>Schema!E35</f>
        <v>GRU</v>
      </c>
      <c r="F38" s="46" t="str">
        <f>Schema!F35</f>
        <v>B</v>
      </c>
      <c r="G38" s="46" t="str">
        <f>Schema!G35</f>
        <v>03</v>
      </c>
      <c r="H38" s="46" t="str">
        <f>Schema!H35</f>
        <v>05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77"/>
      <c r="Y38" s="146" t="str">
        <f>IF(AND('calcolo mitigazione del rischio'!AM31&gt;=tabelle!$P$3,'calcolo mitigazione del rischio'!AM31&lt;tabelle!$Q$3),tabelle!$S$3,IF(AND('calcolo mitigazione del rischio'!AM31&gt;=tabelle!$P$4,'calcolo mitigazione del rischio'!AM31&lt;tabelle!$Q$4),tabelle!$S$4,IF(AND('calcolo mitigazione del rischio'!AM31&gt;=tabelle!$P$5,'calcolo mitigazione del rischio'!AM31&lt;tabelle!$Q$5),tabelle!$S$5,IF(AND('calcolo mitigazione del rischio'!AM31&gt;=tabelle!$P$6,'calcolo mitigazione del rischio'!AM31&lt;tabelle!$Q$6),tabelle!$S$6,IF(AND('calcolo mitigazione del rischio'!AM31&gt;=tabelle!$P$7,'calcolo mitigazione del rischio'!AM31&lt;=tabelle!$Q$7),tabelle!$S$7,"-")))))</f>
        <v>-</v>
      </c>
      <c r="Z38" s="147" t="str">
        <f>IF('calcolo mitigazione del rischio'!AM31="-",tabelle!$U$16,IF('calcolo mitigazione del rischio'!AM31&lt;=tabelle!$V$16,tabelle!$U$16,IF(AND('calcolo mitigazione del rischio'!AM31&gt;tabelle!$W$15,'calcolo mitigazione del rischio'!AM31&lt;=tabelle!$V$15),tabelle!$U$15,IF(AND('calcolo mitigazione del rischio'!AM31&gt;tabelle!$W$14,'calcolo mitigazione del rischio'!AM31&lt;=tabelle!$V$14),tabelle!$U$14))))</f>
        <v>mitigazione soddisfacente</v>
      </c>
    </row>
    <row r="39" spans="1:26" ht="20" customHeight="1" x14ac:dyDescent="0.75">
      <c r="A39" s="754">
        <f>Schema!A36</f>
        <v>0</v>
      </c>
      <c r="B39" s="757">
        <f>Schema!B36</f>
        <v>0</v>
      </c>
      <c r="C39" s="910" t="str">
        <f>Schema!C36</f>
        <v xml:space="preserve">B.4. Gestione giornaliera e mensile delle presenze
</v>
      </c>
      <c r="D39" s="361" t="str">
        <f>Schema!D36</f>
        <v>B.4.1. Gestione giornaliera  delle presenze tramite software dedicato</v>
      </c>
      <c r="E39" s="46" t="str">
        <f>Schema!E36</f>
        <v>GRU</v>
      </c>
      <c r="F39" s="46" t="str">
        <f>Schema!F36</f>
        <v>B</v>
      </c>
      <c r="G39" s="46" t="str">
        <f>Schema!G36</f>
        <v>04</v>
      </c>
      <c r="H39" s="46" t="str">
        <f>Schema!H36</f>
        <v>01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77"/>
      <c r="Y39" s="146" t="str">
        <f>IF(AND('calcolo mitigazione del rischio'!AM32&gt;=tabelle!$P$3,'calcolo mitigazione del rischio'!AM32&lt;tabelle!$Q$3),tabelle!$S$3,IF(AND('calcolo mitigazione del rischio'!AM32&gt;=tabelle!$P$4,'calcolo mitigazione del rischio'!AM32&lt;tabelle!$Q$4),tabelle!$S$4,IF(AND('calcolo mitigazione del rischio'!AM32&gt;=tabelle!$P$5,'calcolo mitigazione del rischio'!AM32&lt;tabelle!$Q$5),tabelle!$S$5,IF(AND('calcolo mitigazione del rischio'!AM32&gt;=tabelle!$P$6,'calcolo mitigazione del rischio'!AM32&lt;tabelle!$Q$6),tabelle!$S$6,IF(AND('calcolo mitigazione del rischio'!AM32&gt;=tabelle!$P$7,'calcolo mitigazione del rischio'!AM32&lt;=tabelle!$Q$7),tabelle!$S$7,"-")))))</f>
        <v>-</v>
      </c>
      <c r="Z39" s="147" t="str">
        <f>IF('calcolo mitigazione del rischio'!AM32="-",tabelle!$U$16,IF('calcolo mitigazione del rischio'!AM32&lt;=tabelle!$V$16,tabelle!$U$16,IF(AND('calcolo mitigazione del rischio'!AM32&gt;tabelle!$W$15,'calcolo mitigazione del rischio'!AM32&lt;=tabelle!$V$15),tabelle!$U$15,IF(AND('calcolo mitigazione del rischio'!AM32&gt;tabelle!$W$14,'calcolo mitigazione del rischio'!AM32&lt;=tabelle!$V$14),tabelle!$U$14))))</f>
        <v>mitigazione soddisfacente</v>
      </c>
    </row>
    <row r="40" spans="1:26" ht="21" customHeight="1" x14ac:dyDescent="0.75">
      <c r="A40" s="754">
        <f>Schema!A37</f>
        <v>0</v>
      </c>
      <c r="B40" s="757">
        <f>Schema!B37</f>
        <v>0</v>
      </c>
      <c r="C40" s="910">
        <f>Schema!C37</f>
        <v>0</v>
      </c>
      <c r="D40" s="361" t="str">
        <f>Schema!D37</f>
        <v xml:space="preserve">B.4.2. Verifica dei dati rilevati dal sistema e/o inseriti dal dipendente nel mese di riferimento </v>
      </c>
      <c r="E40" s="46" t="str">
        <f>Schema!E37</f>
        <v>GRU</v>
      </c>
      <c r="F40" s="46" t="str">
        <f>Schema!F37</f>
        <v>B</v>
      </c>
      <c r="G40" s="46" t="str">
        <f>Schema!G37</f>
        <v>04</v>
      </c>
      <c r="H40" s="46" t="str">
        <f>Schema!H37</f>
        <v>02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377"/>
      <c r="Y40" s="146" t="str">
        <f>IF(AND('calcolo mitigazione del rischio'!AM33&gt;=tabelle!$P$3,'calcolo mitigazione del rischio'!AM33&lt;tabelle!$Q$3),tabelle!$S$3,IF(AND('calcolo mitigazione del rischio'!AM33&gt;=tabelle!$P$4,'calcolo mitigazione del rischio'!AM33&lt;tabelle!$Q$4),tabelle!$S$4,IF(AND('calcolo mitigazione del rischio'!AM33&gt;=tabelle!$P$5,'calcolo mitigazione del rischio'!AM33&lt;tabelle!$Q$5),tabelle!$S$5,IF(AND('calcolo mitigazione del rischio'!AM33&gt;=tabelle!$P$6,'calcolo mitigazione del rischio'!AM33&lt;tabelle!$Q$6),tabelle!$S$6,IF(AND('calcolo mitigazione del rischio'!AM33&gt;=tabelle!$P$7,'calcolo mitigazione del rischio'!AM33&lt;=tabelle!$Q$7),tabelle!$S$7,"-")))))</f>
        <v>-</v>
      </c>
      <c r="Z40" s="147" t="str">
        <f>IF('calcolo mitigazione del rischio'!AM33="-",tabelle!$U$16,IF('calcolo mitigazione del rischio'!AM33&lt;=tabelle!$V$16,tabelle!$U$16,IF(AND('calcolo mitigazione del rischio'!AM33&gt;tabelle!$W$15,'calcolo mitigazione del rischio'!AM33&lt;=tabelle!$V$15),tabelle!$U$15,IF(AND('calcolo mitigazione del rischio'!AM33&gt;tabelle!$W$14,'calcolo mitigazione del rischio'!AM33&lt;=tabelle!$V$14),tabelle!$U$14))))</f>
        <v>mitigazione soddisfacente</v>
      </c>
    </row>
    <row r="41" spans="1:26" ht="20.5" customHeight="1" x14ac:dyDescent="0.75">
      <c r="A41" s="754">
        <f>Schema!A38</f>
        <v>0</v>
      </c>
      <c r="B41" s="757">
        <f>Schema!B38</f>
        <v>0</v>
      </c>
      <c r="C41" s="910">
        <f>Schema!C38</f>
        <v>0</v>
      </c>
      <c r="D41" s="361" t="str">
        <f>Schema!D38</f>
        <v>B.4.3. Trasmissione mensile delle presenze all'uffico Paghe e Contributi</v>
      </c>
      <c r="E41" s="46" t="str">
        <f>Schema!E38</f>
        <v>GRU</v>
      </c>
      <c r="F41" s="46" t="str">
        <f>Schema!F38</f>
        <v>B</v>
      </c>
      <c r="G41" s="46" t="str">
        <f>Schema!G38</f>
        <v>04</v>
      </c>
      <c r="H41" s="46" t="str">
        <f>Schema!H38</f>
        <v>03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77"/>
      <c r="Y41" s="146" t="str">
        <f>IF(AND('calcolo mitigazione del rischio'!AM34&gt;=tabelle!$P$3,'calcolo mitigazione del rischio'!AM34&lt;tabelle!$Q$3),tabelle!$S$3,IF(AND('calcolo mitigazione del rischio'!AM34&gt;=tabelle!$P$4,'calcolo mitigazione del rischio'!AM34&lt;tabelle!$Q$4),tabelle!$S$4,IF(AND('calcolo mitigazione del rischio'!AM34&gt;=tabelle!$P$5,'calcolo mitigazione del rischio'!AM34&lt;tabelle!$Q$5),tabelle!$S$5,IF(AND('calcolo mitigazione del rischio'!AM34&gt;=tabelle!$P$6,'calcolo mitigazione del rischio'!AM34&lt;tabelle!$Q$6),tabelle!$S$6,IF(AND('calcolo mitigazione del rischio'!AM34&gt;=tabelle!$P$7,'calcolo mitigazione del rischio'!AM34&lt;=tabelle!$Q$7),tabelle!$S$7,"-")))))</f>
        <v>-</v>
      </c>
      <c r="Z41" s="147" t="str">
        <f>IF('calcolo mitigazione del rischio'!AM34="-",tabelle!$U$16,IF('calcolo mitigazione del rischio'!AM34&lt;=tabelle!$V$16,tabelle!$U$16,IF(AND('calcolo mitigazione del rischio'!AM34&gt;tabelle!$W$15,'calcolo mitigazione del rischio'!AM34&lt;=tabelle!$V$15),tabelle!$U$15,IF(AND('calcolo mitigazione del rischio'!AM34&gt;tabelle!$W$14,'calcolo mitigazione del rischio'!AM34&lt;=tabelle!$V$14),tabelle!$U$14))))</f>
        <v>mitigazione soddisfacente</v>
      </c>
    </row>
    <row r="42" spans="1:26" ht="20" customHeight="1" x14ac:dyDescent="0.75">
      <c r="A42" s="754">
        <f>Schema!A39</f>
        <v>0</v>
      </c>
      <c r="B42" s="757">
        <f>Schema!B39</f>
        <v>0</v>
      </c>
      <c r="C42" s="901" t="str">
        <f>Schema!C39</f>
        <v xml:space="preserve">B.5. Gestione malattie
</v>
      </c>
      <c r="D42" s="362" t="str">
        <f>Schema!D39</f>
        <v xml:space="preserve">B.5.1. Inserimento dell’assenza per malattia sul sistema  di gestione delle presenze </v>
      </c>
      <c r="E42" s="46" t="str">
        <f>Schema!E39</f>
        <v>GRU</v>
      </c>
      <c r="F42" s="46" t="str">
        <f>Schema!F39</f>
        <v>B</v>
      </c>
      <c r="G42" s="46" t="str">
        <f>Schema!G39</f>
        <v>05</v>
      </c>
      <c r="H42" s="46" t="str">
        <f>Schema!H39</f>
        <v>01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77"/>
      <c r="Y42" s="146" t="str">
        <f>IF(AND('calcolo mitigazione del rischio'!AM35&gt;=tabelle!$P$3,'calcolo mitigazione del rischio'!AM35&lt;tabelle!$Q$3),tabelle!$S$3,IF(AND('calcolo mitigazione del rischio'!AM35&gt;=tabelle!$P$4,'calcolo mitigazione del rischio'!AM35&lt;tabelle!$Q$4),tabelle!$S$4,IF(AND('calcolo mitigazione del rischio'!AM35&gt;=tabelle!$P$5,'calcolo mitigazione del rischio'!AM35&lt;tabelle!$Q$5),tabelle!$S$5,IF(AND('calcolo mitigazione del rischio'!AM35&gt;=tabelle!$P$6,'calcolo mitigazione del rischio'!AM35&lt;tabelle!$Q$6),tabelle!$S$6,IF(AND('calcolo mitigazione del rischio'!AM35&gt;=tabelle!$P$7,'calcolo mitigazione del rischio'!AM35&lt;=tabelle!$Q$7),tabelle!$S$7,"-")))))</f>
        <v>-</v>
      </c>
      <c r="Z42" s="147" t="str">
        <f>IF('calcolo mitigazione del rischio'!AM35="-",tabelle!$U$16,IF('calcolo mitigazione del rischio'!AM35&lt;=tabelle!$V$16,tabelle!$U$16,IF(AND('calcolo mitigazione del rischio'!AM35&gt;tabelle!$W$15,'calcolo mitigazione del rischio'!AM35&lt;=tabelle!$V$15),tabelle!$U$15,IF(AND('calcolo mitigazione del rischio'!AM35&gt;tabelle!$W$14,'calcolo mitigazione del rischio'!AM35&lt;=tabelle!$V$14),tabelle!$U$14))))</f>
        <v>mitigazione soddisfacente</v>
      </c>
    </row>
    <row r="43" spans="1:26" ht="19" customHeight="1" x14ac:dyDescent="0.75">
      <c r="A43" s="754">
        <f>Schema!A40</f>
        <v>0</v>
      </c>
      <c r="B43" s="757">
        <f>Schema!B40</f>
        <v>0</v>
      </c>
      <c r="C43" s="901">
        <f>Schema!C40</f>
        <v>0</v>
      </c>
      <c r="D43" s="362" t="str">
        <f>Schema!D40</f>
        <v>B.5.2. Ricezione e verifica del certificato medico</v>
      </c>
      <c r="E43" s="46" t="str">
        <f>Schema!E40</f>
        <v>GRU</v>
      </c>
      <c r="F43" s="46" t="str">
        <f>Schema!F40</f>
        <v>B</v>
      </c>
      <c r="G43" s="46" t="str">
        <f>Schema!G40</f>
        <v>05</v>
      </c>
      <c r="H43" s="46" t="str">
        <f>Schema!H40</f>
        <v>02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377"/>
      <c r="Y43" s="146" t="str">
        <f>IF(AND('calcolo mitigazione del rischio'!AM36&gt;=tabelle!$P$3,'calcolo mitigazione del rischio'!AM36&lt;tabelle!$Q$3),tabelle!$S$3,IF(AND('calcolo mitigazione del rischio'!AM36&gt;=tabelle!$P$4,'calcolo mitigazione del rischio'!AM36&lt;tabelle!$Q$4),tabelle!$S$4,IF(AND('calcolo mitigazione del rischio'!AM36&gt;=tabelle!$P$5,'calcolo mitigazione del rischio'!AM36&lt;tabelle!$Q$5),tabelle!$S$5,IF(AND('calcolo mitigazione del rischio'!AM36&gt;=tabelle!$P$6,'calcolo mitigazione del rischio'!AM36&lt;tabelle!$Q$6),tabelle!$S$6,IF(AND('calcolo mitigazione del rischio'!AM36&gt;=tabelle!$P$7,'calcolo mitigazione del rischio'!AM36&lt;=tabelle!$Q$7),tabelle!$S$7,"-")))))</f>
        <v>-</v>
      </c>
      <c r="Z43" s="147" t="str">
        <f>IF('calcolo mitigazione del rischio'!AM36="-",tabelle!$U$16,IF('calcolo mitigazione del rischio'!AM36&lt;=tabelle!$V$16,tabelle!$U$16,IF(AND('calcolo mitigazione del rischio'!AM36&gt;tabelle!$W$15,'calcolo mitigazione del rischio'!AM36&lt;=tabelle!$V$15),tabelle!$U$15,IF(AND('calcolo mitigazione del rischio'!AM36&gt;tabelle!$W$14,'calcolo mitigazione del rischio'!AM36&lt;=tabelle!$V$14),tabelle!$U$14))))</f>
        <v>mitigazione soddisfacente</v>
      </c>
    </row>
    <row r="44" spans="1:26" ht="15" customHeight="1" x14ac:dyDescent="0.75">
      <c r="A44" s="754">
        <f>Schema!A41</f>
        <v>0</v>
      </c>
      <c r="B44" s="757">
        <f>Schema!B41</f>
        <v>0</v>
      </c>
      <c r="C44" s="901">
        <f>Schema!C41</f>
        <v>0</v>
      </c>
      <c r="D44" s="362" t="str">
        <f>Schema!D41</f>
        <v>B.5.3. Eventuale richiesta di visita domiciliare per il controllo dello stato di malattia</v>
      </c>
      <c r="E44" s="46" t="str">
        <f>Schema!E41</f>
        <v>GRU</v>
      </c>
      <c r="F44" s="46" t="str">
        <f>Schema!F41</f>
        <v>B</v>
      </c>
      <c r="G44" s="46" t="str">
        <f>Schema!G41</f>
        <v>05</v>
      </c>
      <c r="H44" s="46" t="str">
        <f>Schema!H41</f>
        <v>03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77"/>
      <c r="Y44" s="146" t="str">
        <f>IF(AND('calcolo mitigazione del rischio'!AM37&gt;=tabelle!$P$3,'calcolo mitigazione del rischio'!AM37&lt;tabelle!$Q$3),tabelle!$S$3,IF(AND('calcolo mitigazione del rischio'!AM37&gt;=tabelle!$P$4,'calcolo mitigazione del rischio'!AM37&lt;tabelle!$Q$4),tabelle!$S$4,IF(AND('calcolo mitigazione del rischio'!AM37&gt;=tabelle!$P$5,'calcolo mitigazione del rischio'!AM37&lt;tabelle!$Q$5),tabelle!$S$5,IF(AND('calcolo mitigazione del rischio'!AM37&gt;=tabelle!$P$6,'calcolo mitigazione del rischio'!AM37&lt;tabelle!$Q$6),tabelle!$S$6,IF(AND('calcolo mitigazione del rischio'!AM37&gt;=tabelle!$P$7,'calcolo mitigazione del rischio'!AM37&lt;=tabelle!$Q$7),tabelle!$S$7,"-")))))</f>
        <v>-</v>
      </c>
      <c r="Z44" s="147" t="str">
        <f>IF('calcolo mitigazione del rischio'!AM37="-",tabelle!$U$16,IF('calcolo mitigazione del rischio'!AM37&lt;=tabelle!$V$16,tabelle!$U$16,IF(AND('calcolo mitigazione del rischio'!AM37&gt;tabelle!$W$15,'calcolo mitigazione del rischio'!AM37&lt;=tabelle!$V$15),tabelle!$U$15,IF(AND('calcolo mitigazione del rischio'!AM37&gt;tabelle!$W$14,'calcolo mitigazione del rischio'!AM37&lt;=tabelle!$V$14),tabelle!$U$14))))</f>
        <v>mitigazione soddisfacente</v>
      </c>
    </row>
    <row r="45" spans="1:26" ht="29" customHeight="1" x14ac:dyDescent="0.75">
      <c r="A45" s="754">
        <f>Schema!A42</f>
        <v>0</v>
      </c>
      <c r="B45" s="757">
        <f>Schema!B42</f>
        <v>0</v>
      </c>
      <c r="C45" s="901">
        <f>Schema!C42</f>
        <v>0</v>
      </c>
      <c r="D45" s="362" t="str">
        <f>Schema!D42</f>
        <v>B.5.4. Ricezione e verifica del referto medico legale inviato dall’Azienda sanitaria locale che ha effettuato il controllo domiciliare</v>
      </c>
      <c r="E45" s="46" t="str">
        <f>Schema!E42</f>
        <v>GRU</v>
      </c>
      <c r="F45" s="46" t="str">
        <f>Schema!F42</f>
        <v>B</v>
      </c>
      <c r="G45" s="46" t="str">
        <f>Schema!G42</f>
        <v>05</v>
      </c>
      <c r="H45" s="46" t="str">
        <f>Schema!H42</f>
        <v>04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77"/>
      <c r="Y45" s="146" t="str">
        <f>IF(AND('calcolo mitigazione del rischio'!AM38&gt;=tabelle!$P$3,'calcolo mitigazione del rischio'!AM38&lt;tabelle!$Q$3),tabelle!$S$3,IF(AND('calcolo mitigazione del rischio'!AM38&gt;=tabelle!$P$4,'calcolo mitigazione del rischio'!AM38&lt;tabelle!$Q$4),tabelle!$S$4,IF(AND('calcolo mitigazione del rischio'!AM38&gt;=tabelle!$P$5,'calcolo mitigazione del rischio'!AM38&lt;tabelle!$Q$5),tabelle!$S$5,IF(AND('calcolo mitigazione del rischio'!AM38&gt;=tabelle!$P$6,'calcolo mitigazione del rischio'!AM38&lt;tabelle!$Q$6),tabelle!$S$6,IF(AND('calcolo mitigazione del rischio'!AM38&gt;=tabelle!$P$7,'calcolo mitigazione del rischio'!AM38&lt;=tabelle!$Q$7),tabelle!$S$7,"-")))))</f>
        <v>-</v>
      </c>
      <c r="Z45" s="147" t="str">
        <f>IF('calcolo mitigazione del rischio'!AM38="-",tabelle!$U$16,IF('calcolo mitigazione del rischio'!AM38&lt;=tabelle!$V$16,tabelle!$U$16,IF(AND('calcolo mitigazione del rischio'!AM38&gt;tabelle!$W$15,'calcolo mitigazione del rischio'!AM38&lt;=tabelle!$V$15),tabelle!$U$15,IF(AND('calcolo mitigazione del rischio'!AM38&gt;tabelle!$W$14,'calcolo mitigazione del rischio'!AM38&lt;=tabelle!$V$14),tabelle!$U$14))))</f>
        <v>mitigazione soddisfacente</v>
      </c>
    </row>
    <row r="46" spans="1:26" ht="29.5" customHeight="1" x14ac:dyDescent="0.75">
      <c r="A46" s="754">
        <f>Schema!A43</f>
        <v>0</v>
      </c>
      <c r="B46" s="757">
        <f>Schema!B43</f>
        <v>0</v>
      </c>
      <c r="C46" s="901">
        <f>Schema!C43</f>
        <v>0</v>
      </c>
      <c r="D46" s="362" t="str">
        <f>Schema!D43</f>
        <v>B.5.5. Nel caso in cui il dipendente sia stato sottoposto al controllo, si procede all’archiviazione del referto medico legale</v>
      </c>
      <c r="E46" s="46" t="str">
        <f>Schema!E43</f>
        <v>GRU</v>
      </c>
      <c r="F46" s="46" t="str">
        <f>Schema!F43</f>
        <v>B</v>
      </c>
      <c r="G46" s="46" t="str">
        <f>Schema!G43</f>
        <v>05</v>
      </c>
      <c r="H46" s="46" t="str">
        <f>Schema!H43</f>
        <v>05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77"/>
      <c r="Y46" s="146" t="str">
        <f>IF(AND('calcolo mitigazione del rischio'!AM39&gt;=tabelle!$P$3,'calcolo mitigazione del rischio'!AM39&lt;tabelle!$Q$3),tabelle!$S$3,IF(AND('calcolo mitigazione del rischio'!AM39&gt;=tabelle!$P$4,'calcolo mitigazione del rischio'!AM39&lt;tabelle!$Q$4),tabelle!$S$4,IF(AND('calcolo mitigazione del rischio'!AM39&gt;=tabelle!$P$5,'calcolo mitigazione del rischio'!AM39&lt;tabelle!$Q$5),tabelle!$S$5,IF(AND('calcolo mitigazione del rischio'!AM39&gt;=tabelle!$P$6,'calcolo mitigazione del rischio'!AM39&lt;tabelle!$Q$6),tabelle!$S$6,IF(AND('calcolo mitigazione del rischio'!AM39&gt;=tabelle!$P$7,'calcolo mitigazione del rischio'!AM39&lt;=tabelle!$Q$7),tabelle!$S$7,"-")))))</f>
        <v>-</v>
      </c>
      <c r="Z46" s="147" t="str">
        <f>IF('calcolo mitigazione del rischio'!AM39="-",tabelle!$U$16,IF('calcolo mitigazione del rischio'!AM39&lt;=tabelle!$V$16,tabelle!$U$16,IF(AND('calcolo mitigazione del rischio'!AM39&gt;tabelle!$W$15,'calcolo mitigazione del rischio'!AM39&lt;=tabelle!$V$15),tabelle!$U$15,IF(AND('calcolo mitigazione del rischio'!AM39&gt;tabelle!$W$14,'calcolo mitigazione del rischio'!AM39&lt;=tabelle!$V$14),tabelle!$U$14))))</f>
        <v>mitigazione soddisfacente</v>
      </c>
    </row>
    <row r="47" spans="1:26" ht="27.5" customHeight="1" x14ac:dyDescent="0.75">
      <c r="A47" s="754">
        <f>Schema!A44</f>
        <v>0</v>
      </c>
      <c r="B47" s="757">
        <f>Schema!B44</f>
        <v>0</v>
      </c>
      <c r="C47" s="901">
        <f>Schema!C44</f>
        <v>0</v>
      </c>
      <c r="D47" s="362" t="str">
        <f>Schema!D44</f>
        <v xml:space="preserve">B.5.6. Nel caso in cui il dipendente non sia stato reperito presso il proprio domicilio, si trasmette la pratica al personale, per i conseguenti adempimenti </v>
      </c>
      <c r="E47" s="46" t="str">
        <f>Schema!E44</f>
        <v>GRU</v>
      </c>
      <c r="F47" s="46" t="str">
        <f>Schema!F44</f>
        <v>B</v>
      </c>
      <c r="G47" s="46" t="str">
        <f>Schema!G44</f>
        <v>05</v>
      </c>
      <c r="H47" s="46" t="str">
        <f>Schema!H44</f>
        <v>06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77"/>
      <c r="Y47" s="146" t="str">
        <f>IF(AND('calcolo mitigazione del rischio'!AM40&gt;=tabelle!$P$3,'calcolo mitigazione del rischio'!AM40&lt;tabelle!$Q$3),tabelle!$S$3,IF(AND('calcolo mitigazione del rischio'!AM40&gt;=tabelle!$P$4,'calcolo mitigazione del rischio'!AM40&lt;tabelle!$Q$4),tabelle!$S$4,IF(AND('calcolo mitigazione del rischio'!AM40&gt;=tabelle!$P$5,'calcolo mitigazione del rischio'!AM40&lt;tabelle!$Q$5),tabelle!$S$5,IF(AND('calcolo mitigazione del rischio'!AM40&gt;=tabelle!$P$6,'calcolo mitigazione del rischio'!AM40&lt;tabelle!$Q$6),tabelle!$S$6,IF(AND('calcolo mitigazione del rischio'!AM40&gt;=tabelle!$P$7,'calcolo mitigazione del rischio'!AM40&lt;=tabelle!$Q$7),tabelle!$S$7,"-")))))</f>
        <v>-</v>
      </c>
      <c r="Z47" s="147" t="str">
        <f>IF('calcolo mitigazione del rischio'!AM40="-",tabelle!$U$16,IF('calcolo mitigazione del rischio'!AM40&lt;=tabelle!$V$16,tabelle!$U$16,IF(AND('calcolo mitigazione del rischio'!AM40&gt;tabelle!$W$15,'calcolo mitigazione del rischio'!AM40&lt;=tabelle!$V$15),tabelle!$U$15,IF(AND('calcolo mitigazione del rischio'!AM40&gt;tabelle!$W$14,'calcolo mitigazione del rischio'!AM40&lt;=tabelle!$V$14),tabelle!$U$14))))</f>
        <v>mitigazione soddisfacente</v>
      </c>
    </row>
    <row r="48" spans="1:26" ht="20.5" customHeight="1" x14ac:dyDescent="0.75">
      <c r="A48" s="754">
        <f>Schema!A45</f>
        <v>0</v>
      </c>
      <c r="B48" s="757">
        <f>Schema!B45</f>
        <v>0</v>
      </c>
      <c r="C48" s="901" t="str">
        <f>Schema!C45</f>
        <v xml:space="preserve">B.6. Gestione relazioni sindacali
</v>
      </c>
      <c r="D48" s="362" t="str">
        <f>Schema!D45</f>
        <v xml:space="preserve">B.6.1. Gestione dei tavoli sindacali </v>
      </c>
      <c r="E48" s="46" t="str">
        <f>Schema!E45</f>
        <v>GRU</v>
      </c>
      <c r="F48" s="46" t="str">
        <f>Schema!F45</f>
        <v>B</v>
      </c>
      <c r="G48" s="46" t="str">
        <f>Schema!G45</f>
        <v>06</v>
      </c>
      <c r="H48" s="46" t="str">
        <f>Schema!H45</f>
        <v>01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77"/>
      <c r="Y48" s="146" t="str">
        <f>IF(AND('calcolo mitigazione del rischio'!AM41&gt;=tabelle!$P$3,'calcolo mitigazione del rischio'!AM41&lt;tabelle!$Q$3),tabelle!$S$3,IF(AND('calcolo mitigazione del rischio'!AM41&gt;=tabelle!$P$4,'calcolo mitigazione del rischio'!AM41&lt;tabelle!$Q$4),tabelle!$S$4,IF(AND('calcolo mitigazione del rischio'!AM41&gt;=tabelle!$P$5,'calcolo mitigazione del rischio'!AM41&lt;tabelle!$Q$5),tabelle!$S$5,IF(AND('calcolo mitigazione del rischio'!AM41&gt;=tabelle!$P$6,'calcolo mitigazione del rischio'!AM41&lt;tabelle!$Q$6),tabelle!$S$6,IF(AND('calcolo mitigazione del rischio'!AM41&gt;=tabelle!$P$7,'calcolo mitigazione del rischio'!AM41&lt;=tabelle!$Q$7),tabelle!$S$7,"-")))))</f>
        <v>-</v>
      </c>
      <c r="Z48" s="147" t="str">
        <f>IF('calcolo mitigazione del rischio'!AM41="-",tabelle!$U$16,IF('calcolo mitigazione del rischio'!AM41&lt;=tabelle!$V$16,tabelle!$U$16,IF(AND('calcolo mitigazione del rischio'!AM41&gt;tabelle!$W$15,'calcolo mitigazione del rischio'!AM41&lt;=tabelle!$V$15),tabelle!$U$15,IF(AND('calcolo mitigazione del rischio'!AM41&gt;tabelle!$W$14,'calcolo mitigazione del rischio'!AM41&lt;=tabelle!$V$14),tabelle!$U$14))))</f>
        <v>mitigazione soddisfacente</v>
      </c>
    </row>
    <row r="49" spans="1:26" ht="21" customHeight="1" x14ac:dyDescent="0.75">
      <c r="A49" s="754">
        <f>Schema!A46</f>
        <v>0</v>
      </c>
      <c r="B49" s="757">
        <f>Schema!B46</f>
        <v>0</v>
      </c>
      <c r="C49" s="901">
        <f>Schema!C46</f>
        <v>0</v>
      </c>
      <c r="D49" s="362" t="str">
        <f>Schema!D46</f>
        <v xml:space="preserve">B.6.2. Predisposizione documentazione </v>
      </c>
      <c r="E49" s="46" t="str">
        <f>Schema!E46</f>
        <v>GRU</v>
      </c>
      <c r="F49" s="46" t="str">
        <f>Schema!F46</f>
        <v>B</v>
      </c>
      <c r="G49" s="46" t="str">
        <f>Schema!G46</f>
        <v>06</v>
      </c>
      <c r="H49" s="46" t="str">
        <f>Schema!H46</f>
        <v>02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377"/>
      <c r="Y49" s="146" t="str">
        <f>IF(AND('calcolo mitigazione del rischio'!AM42&gt;=tabelle!$P$3,'calcolo mitigazione del rischio'!AM42&lt;tabelle!$Q$3),tabelle!$S$3,IF(AND('calcolo mitigazione del rischio'!AM42&gt;=tabelle!$P$4,'calcolo mitigazione del rischio'!AM42&lt;tabelle!$Q$4),tabelle!$S$4,IF(AND('calcolo mitigazione del rischio'!AM42&gt;=tabelle!$P$5,'calcolo mitigazione del rischio'!AM42&lt;tabelle!$Q$5),tabelle!$S$5,IF(AND('calcolo mitigazione del rischio'!AM42&gt;=tabelle!$P$6,'calcolo mitigazione del rischio'!AM42&lt;tabelle!$Q$6),tabelle!$S$6,IF(AND('calcolo mitigazione del rischio'!AM42&gt;=tabelle!$P$7,'calcolo mitigazione del rischio'!AM42&lt;=tabelle!$Q$7),tabelle!$S$7,"-")))))</f>
        <v>-</v>
      </c>
      <c r="Z49" s="147" t="str">
        <f>IF('calcolo mitigazione del rischio'!AM42="-",tabelle!$U$16,IF('calcolo mitigazione del rischio'!AM42&lt;=tabelle!$V$16,tabelle!$U$16,IF(AND('calcolo mitigazione del rischio'!AM42&gt;tabelle!$W$15,'calcolo mitigazione del rischio'!AM42&lt;=tabelle!$V$15),tabelle!$U$15,IF(AND('calcolo mitigazione del rischio'!AM42&gt;tabelle!$W$14,'calcolo mitigazione del rischio'!AM42&lt;=tabelle!$V$14),tabelle!$U$14))))</f>
        <v>mitigazione soddisfacente</v>
      </c>
    </row>
    <row r="50" spans="1:26" ht="18.5" customHeight="1" x14ac:dyDescent="0.75">
      <c r="A50" s="754">
        <f>Schema!A47</f>
        <v>0</v>
      </c>
      <c r="B50" s="757">
        <f>Schema!B47</f>
        <v>0</v>
      </c>
      <c r="C50" s="901" t="str">
        <f>Schema!C47</f>
        <v xml:space="preserve">B.7. Formazione del personale interno
</v>
      </c>
      <c r="D50" s="362" t="str">
        <f>Schema!D47</f>
        <v>B.7.1. Individuazione dei fabbisogni formativi</v>
      </c>
      <c r="E50" s="46" t="str">
        <f>Schema!E47</f>
        <v>GRU</v>
      </c>
      <c r="F50" s="46" t="str">
        <f>Schema!F47</f>
        <v>B</v>
      </c>
      <c r="G50" s="46" t="str">
        <f>Schema!G47</f>
        <v>07</v>
      </c>
      <c r="H50" s="46" t="str">
        <f>Schema!H47</f>
        <v>01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377"/>
      <c r="Y50" s="146" t="str">
        <f>IF(AND('calcolo mitigazione del rischio'!AM43&gt;=tabelle!$P$3,'calcolo mitigazione del rischio'!AM43&lt;tabelle!$Q$3),tabelle!$S$3,IF(AND('calcolo mitigazione del rischio'!AM43&gt;=tabelle!$P$4,'calcolo mitigazione del rischio'!AM43&lt;tabelle!$Q$4),tabelle!$S$4,IF(AND('calcolo mitigazione del rischio'!AM43&gt;=tabelle!$P$5,'calcolo mitigazione del rischio'!AM43&lt;tabelle!$Q$5),tabelle!$S$5,IF(AND('calcolo mitigazione del rischio'!AM43&gt;=tabelle!$P$6,'calcolo mitigazione del rischio'!AM43&lt;tabelle!$Q$6),tabelle!$S$6,IF(AND('calcolo mitigazione del rischio'!AM43&gt;=tabelle!$P$7,'calcolo mitigazione del rischio'!AM43&lt;=tabelle!$Q$7),tabelle!$S$7,"-")))))</f>
        <v>-</v>
      </c>
      <c r="Z50" s="147" t="str">
        <f>IF('calcolo mitigazione del rischio'!AM43="-",tabelle!$U$16,IF('calcolo mitigazione del rischio'!AM43&lt;=tabelle!$V$16,tabelle!$U$16,IF(AND('calcolo mitigazione del rischio'!AM43&gt;tabelle!$W$15,'calcolo mitigazione del rischio'!AM43&lt;=tabelle!$V$15),tabelle!$U$15,IF(AND('calcolo mitigazione del rischio'!AM43&gt;tabelle!$W$14,'calcolo mitigazione del rischio'!AM43&lt;=tabelle!$V$14),tabelle!$U$14))))</f>
        <v>mitigazione soddisfacente</v>
      </c>
    </row>
    <row r="51" spans="1:26" ht="25.5" customHeight="1" x14ac:dyDescent="0.75">
      <c r="A51" s="754">
        <f>Schema!A48</f>
        <v>0</v>
      </c>
      <c r="B51" s="757">
        <f>Schema!B48</f>
        <v>0</v>
      </c>
      <c r="C51" s="901">
        <f>Schema!C48</f>
        <v>0</v>
      </c>
      <c r="D51" s="362" t="str">
        <f>Schema!D48</f>
        <v>B.7.2. Predisposizione Piano di formazione</v>
      </c>
      <c r="E51" s="46" t="str">
        <f>Schema!E48</f>
        <v>GRU</v>
      </c>
      <c r="F51" s="46" t="str">
        <f>Schema!F48</f>
        <v>B</v>
      </c>
      <c r="G51" s="46" t="str">
        <f>Schema!G48</f>
        <v>07</v>
      </c>
      <c r="H51" s="46" t="str">
        <f>Schema!H48</f>
        <v>02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77"/>
      <c r="Y51" s="146" t="str">
        <f>IF(AND('calcolo mitigazione del rischio'!AM44&gt;=tabelle!$P$3,'calcolo mitigazione del rischio'!AM44&lt;tabelle!$Q$3),tabelle!$S$3,IF(AND('calcolo mitigazione del rischio'!AM44&gt;=tabelle!$P$4,'calcolo mitigazione del rischio'!AM44&lt;tabelle!$Q$4),tabelle!$S$4,IF(AND('calcolo mitigazione del rischio'!AM44&gt;=tabelle!$P$5,'calcolo mitigazione del rischio'!AM44&lt;tabelle!$Q$5),tabelle!$S$5,IF(AND('calcolo mitigazione del rischio'!AM44&gt;=tabelle!$P$6,'calcolo mitigazione del rischio'!AM44&lt;tabelle!$Q$6),tabelle!$S$6,IF(AND('calcolo mitigazione del rischio'!AM44&gt;=tabelle!$P$7,'calcolo mitigazione del rischio'!AM44&lt;=tabelle!$Q$7),tabelle!$S$7,"-")))))</f>
        <v>-</v>
      </c>
      <c r="Z51" s="147" t="str">
        <f>IF('calcolo mitigazione del rischio'!AM44="-",tabelle!$U$16,IF('calcolo mitigazione del rischio'!AM44&lt;=tabelle!$V$16,tabelle!$U$16,IF(AND('calcolo mitigazione del rischio'!AM44&gt;tabelle!$W$15,'calcolo mitigazione del rischio'!AM44&lt;=tabelle!$V$15),tabelle!$U$15,IF(AND('calcolo mitigazione del rischio'!AM44&gt;tabelle!$W$14,'calcolo mitigazione del rischio'!AM44&lt;=tabelle!$V$14),tabelle!$U$14))))</f>
        <v>mitigazione soddisfacente</v>
      </c>
    </row>
    <row r="52" spans="1:26" ht="22" customHeight="1" x14ac:dyDescent="0.75">
      <c r="A52" s="754">
        <f>Schema!A49</f>
        <v>0</v>
      </c>
      <c r="B52" s="757">
        <f>Schema!B49</f>
        <v>0</v>
      </c>
      <c r="C52" s="901">
        <f>Schema!C49</f>
        <v>0</v>
      </c>
      <c r="D52" s="362" t="str">
        <f>Schema!D49</f>
        <v>B.7.3. Attivazione corsi formativi</v>
      </c>
      <c r="E52" s="46" t="str">
        <f>Schema!E49</f>
        <v>GRU</v>
      </c>
      <c r="F52" s="46" t="str">
        <f>Schema!F49</f>
        <v>B</v>
      </c>
      <c r="G52" s="46" t="str">
        <f>Schema!G49</f>
        <v>07</v>
      </c>
      <c r="H52" s="46" t="str">
        <f>Schema!H49</f>
        <v>03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377"/>
      <c r="Y52" s="146" t="str">
        <f>IF(AND('calcolo mitigazione del rischio'!AM45&gt;=tabelle!$P$3,'calcolo mitigazione del rischio'!AM45&lt;tabelle!$Q$3),tabelle!$S$3,IF(AND('calcolo mitigazione del rischio'!AM45&gt;=tabelle!$P$4,'calcolo mitigazione del rischio'!AM45&lt;tabelle!$Q$4),tabelle!$S$4,IF(AND('calcolo mitigazione del rischio'!AM45&gt;=tabelle!$P$5,'calcolo mitigazione del rischio'!AM45&lt;tabelle!$Q$5),tabelle!$S$5,IF(AND('calcolo mitigazione del rischio'!AM45&gt;=tabelle!$P$6,'calcolo mitigazione del rischio'!AM45&lt;tabelle!$Q$6),tabelle!$S$6,IF(AND('calcolo mitigazione del rischio'!AM45&gt;=tabelle!$P$7,'calcolo mitigazione del rischio'!AM45&lt;=tabelle!$Q$7),tabelle!$S$7,"-")))))</f>
        <v>-</v>
      </c>
      <c r="Z52" s="147" t="str">
        <f>IF('calcolo mitigazione del rischio'!AM45="-",tabelle!$U$16,IF('calcolo mitigazione del rischio'!AM45&lt;=tabelle!$V$16,tabelle!$U$16,IF(AND('calcolo mitigazione del rischio'!AM45&gt;tabelle!$W$15,'calcolo mitigazione del rischio'!AM45&lt;=tabelle!$V$15),tabelle!$U$15,IF(AND('calcolo mitigazione del rischio'!AM45&gt;tabelle!$W$14,'calcolo mitigazione del rischio'!AM45&lt;=tabelle!$V$14),tabelle!$U$14))))</f>
        <v>mitigazione soddisfacente</v>
      </c>
    </row>
    <row r="53" spans="1:26" ht="15.5" customHeight="1" x14ac:dyDescent="0.75">
      <c r="A53" s="754">
        <f>Schema!A50</f>
        <v>0</v>
      </c>
      <c r="B53" s="757">
        <f>Schema!B50</f>
        <v>0</v>
      </c>
      <c r="C53" s="901">
        <f>Schema!C50</f>
        <v>0</v>
      </c>
      <c r="D53" s="362" t="str">
        <f>Schema!D50</f>
        <v>B.7.4. Individuazione del personale da formare</v>
      </c>
      <c r="E53" s="46" t="str">
        <f>Schema!E50</f>
        <v>GRU</v>
      </c>
      <c r="F53" s="46" t="str">
        <f>Schema!F50</f>
        <v>B</v>
      </c>
      <c r="G53" s="46" t="str">
        <f>Schema!G50</f>
        <v>07</v>
      </c>
      <c r="H53" s="46" t="str">
        <f>Schema!H50</f>
        <v>04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77"/>
      <c r="Y53" s="146" t="str">
        <f>IF(AND('calcolo mitigazione del rischio'!AM46&gt;=tabelle!$P$3,'calcolo mitigazione del rischio'!AM46&lt;tabelle!$Q$3),tabelle!$S$3,IF(AND('calcolo mitigazione del rischio'!AM46&gt;=tabelle!$P$4,'calcolo mitigazione del rischio'!AM46&lt;tabelle!$Q$4),tabelle!$S$4,IF(AND('calcolo mitigazione del rischio'!AM46&gt;=tabelle!$P$5,'calcolo mitigazione del rischio'!AM46&lt;tabelle!$Q$5),tabelle!$S$5,IF(AND('calcolo mitigazione del rischio'!AM46&gt;=tabelle!$P$6,'calcolo mitigazione del rischio'!AM46&lt;tabelle!$Q$6),tabelle!$S$6,IF(AND('calcolo mitigazione del rischio'!AM46&gt;=tabelle!$P$7,'calcolo mitigazione del rischio'!AM46&lt;=tabelle!$Q$7),tabelle!$S$7,"-")))))</f>
        <v>-</v>
      </c>
      <c r="Z53" s="147" t="str">
        <f>IF('calcolo mitigazione del rischio'!AM46="-",tabelle!$U$16,IF('calcolo mitigazione del rischio'!AM46&lt;=tabelle!$V$16,tabelle!$U$16,IF(AND('calcolo mitigazione del rischio'!AM46&gt;tabelle!$W$15,'calcolo mitigazione del rischio'!AM46&lt;=tabelle!$V$15),tabelle!$U$15,IF(AND('calcolo mitigazione del rischio'!AM46&gt;tabelle!$W$14,'calcolo mitigazione del rischio'!AM46&lt;=tabelle!$V$14),tabelle!$U$14))))</f>
        <v>mitigazione soddisfacente</v>
      </c>
    </row>
    <row r="54" spans="1:26" ht="22.5" customHeight="1" x14ac:dyDescent="0.75">
      <c r="A54" s="754">
        <f>Schema!A51</f>
        <v>0</v>
      </c>
      <c r="B54" s="757">
        <f>Schema!B51</f>
        <v>0</v>
      </c>
      <c r="C54" s="901">
        <f>Schema!C51</f>
        <v>0</v>
      </c>
      <c r="D54" s="362" t="str">
        <f>Schema!D51</f>
        <v>B.7.5. Gestione della procedura amministrativa di attivazione del corso</v>
      </c>
      <c r="E54" s="46" t="str">
        <f>Schema!E51</f>
        <v>GRU</v>
      </c>
      <c r="F54" s="46" t="str">
        <f>Schema!F51</f>
        <v>B</v>
      </c>
      <c r="G54" s="46" t="str">
        <f>Schema!G51</f>
        <v>07</v>
      </c>
      <c r="H54" s="46" t="str">
        <f>Schema!H51</f>
        <v>05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77"/>
      <c r="Y54" s="146" t="str">
        <f>IF(AND('calcolo mitigazione del rischio'!AM47&gt;=tabelle!$P$3,'calcolo mitigazione del rischio'!AM47&lt;tabelle!$Q$3),tabelle!$S$3,IF(AND('calcolo mitigazione del rischio'!AM47&gt;=tabelle!$P$4,'calcolo mitigazione del rischio'!AM47&lt;tabelle!$Q$4),tabelle!$S$4,IF(AND('calcolo mitigazione del rischio'!AM47&gt;=tabelle!$P$5,'calcolo mitigazione del rischio'!AM47&lt;tabelle!$Q$5),tabelle!$S$5,IF(AND('calcolo mitigazione del rischio'!AM47&gt;=tabelle!$P$6,'calcolo mitigazione del rischio'!AM47&lt;tabelle!$Q$6),tabelle!$S$6,IF(AND('calcolo mitigazione del rischio'!AM47&gt;=tabelle!$P$7,'calcolo mitigazione del rischio'!AM47&lt;=tabelle!$Q$7),tabelle!$S$7,"-")))))</f>
        <v>-</v>
      </c>
      <c r="Z54" s="147" t="str">
        <f>IF('calcolo mitigazione del rischio'!AM47="-",tabelle!$U$16,IF('calcolo mitigazione del rischio'!AM47&lt;=tabelle!$V$16,tabelle!$U$16,IF(AND('calcolo mitigazione del rischio'!AM47&gt;tabelle!$W$15,'calcolo mitigazione del rischio'!AM47&lt;=tabelle!$V$15),tabelle!$U$15,IF(AND('calcolo mitigazione del rischio'!AM47&gt;tabelle!$W$14,'calcolo mitigazione del rischio'!AM47&lt;=tabelle!$V$14),tabelle!$U$14))))</f>
        <v>mitigazione soddisfacente</v>
      </c>
    </row>
    <row r="55" spans="1:26" ht="19.5" customHeight="1" x14ac:dyDescent="0.75">
      <c r="A55" s="754">
        <f>Schema!A52</f>
        <v>0</v>
      </c>
      <c r="B55" s="774" t="str">
        <f>Schema!B52</f>
        <v xml:space="preserve">C. Trattamento economico del personale 
</v>
      </c>
      <c r="C55" s="901" t="str">
        <f>Schema!C52</f>
        <v xml:space="preserve">C.1. Gestione economica del personale
</v>
      </c>
      <c r="D55" s="362" t="str">
        <f>Schema!D52</f>
        <v>C.1.1. Aggiornamento mensile dei dati anagrafici, fiscali e previdenziali dei dipendenti</v>
      </c>
      <c r="E55" s="46" t="str">
        <f>Schema!E52</f>
        <v>GRU</v>
      </c>
      <c r="F55" s="46" t="str">
        <f>Schema!F52</f>
        <v>C</v>
      </c>
      <c r="G55" s="46" t="str">
        <f>Schema!G52</f>
        <v>01</v>
      </c>
      <c r="H55" s="46" t="str">
        <f>Schema!H52</f>
        <v>01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377"/>
      <c r="Y55" s="146" t="str">
        <f>IF(AND('calcolo mitigazione del rischio'!AM48&gt;=tabelle!$P$3,'calcolo mitigazione del rischio'!AM48&lt;tabelle!$Q$3),tabelle!$S$3,IF(AND('calcolo mitigazione del rischio'!AM48&gt;=tabelle!$P$4,'calcolo mitigazione del rischio'!AM48&lt;tabelle!$Q$4),tabelle!$S$4,IF(AND('calcolo mitigazione del rischio'!AM48&gt;=tabelle!$P$5,'calcolo mitigazione del rischio'!AM48&lt;tabelle!$Q$5),tabelle!$S$5,IF(AND('calcolo mitigazione del rischio'!AM48&gt;=tabelle!$P$6,'calcolo mitigazione del rischio'!AM48&lt;tabelle!$Q$6),tabelle!$S$6,IF(AND('calcolo mitigazione del rischio'!AM48&gt;=tabelle!$P$7,'calcolo mitigazione del rischio'!AM48&lt;=tabelle!$Q$7),tabelle!$S$7,"-")))))</f>
        <v>-</v>
      </c>
      <c r="Z55" s="147" t="str">
        <f>IF('calcolo mitigazione del rischio'!AM48="-",tabelle!$U$16,IF('calcolo mitigazione del rischio'!AM48&lt;=tabelle!$V$16,tabelle!$U$16,IF(AND('calcolo mitigazione del rischio'!AM48&gt;tabelle!$W$15,'calcolo mitigazione del rischio'!AM48&lt;=tabelle!$V$15),tabelle!$U$15,IF(AND('calcolo mitigazione del rischio'!AM48&gt;tabelle!$W$14,'calcolo mitigazione del rischio'!AM48&lt;=tabelle!$V$14),tabelle!$U$14))))</f>
        <v>mitigazione soddisfacente</v>
      </c>
    </row>
    <row r="56" spans="1:26" ht="19" customHeight="1" x14ac:dyDescent="0.75">
      <c r="A56" s="754">
        <f>Schema!A53</f>
        <v>0</v>
      </c>
      <c r="B56" s="774">
        <f>Schema!B53</f>
        <v>0</v>
      </c>
      <c r="C56" s="901">
        <f>Schema!C53</f>
        <v>0</v>
      </c>
      <c r="D56" s="362" t="str">
        <f>Schema!D53</f>
        <v>C.1.2. Predisposizione cedolini paga</v>
      </c>
      <c r="E56" s="46" t="str">
        <f>Schema!E53</f>
        <v>GRU</v>
      </c>
      <c r="F56" s="46" t="str">
        <f>Schema!F53</f>
        <v>C</v>
      </c>
      <c r="G56" s="46" t="str">
        <f>Schema!G53</f>
        <v>01</v>
      </c>
      <c r="H56" s="46" t="str">
        <f>Schema!H53</f>
        <v>02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377"/>
      <c r="Y56" s="146" t="str">
        <f>IF(AND('calcolo mitigazione del rischio'!AM49&gt;=tabelle!$P$3,'calcolo mitigazione del rischio'!AM49&lt;tabelle!$Q$3),tabelle!$S$3,IF(AND('calcolo mitigazione del rischio'!AM49&gt;=tabelle!$P$4,'calcolo mitigazione del rischio'!AM49&lt;tabelle!$Q$4),tabelle!$S$4,IF(AND('calcolo mitigazione del rischio'!AM49&gt;=tabelle!$P$5,'calcolo mitigazione del rischio'!AM49&lt;tabelle!$Q$5),tabelle!$S$5,IF(AND('calcolo mitigazione del rischio'!AM49&gt;=tabelle!$P$6,'calcolo mitigazione del rischio'!AM49&lt;tabelle!$Q$6),tabelle!$S$6,IF(AND('calcolo mitigazione del rischio'!AM49&gt;=tabelle!$P$7,'calcolo mitigazione del rischio'!AM49&lt;=tabelle!$Q$7),tabelle!$S$7,"-")))))</f>
        <v>-</v>
      </c>
      <c r="Z56" s="147" t="str">
        <f>IF('calcolo mitigazione del rischio'!AM49="-",tabelle!$U$16,IF('calcolo mitigazione del rischio'!AM49&lt;=tabelle!$V$16,tabelle!$U$16,IF(AND('calcolo mitigazione del rischio'!AM49&gt;tabelle!$W$15,'calcolo mitigazione del rischio'!AM49&lt;=tabelle!$V$15),tabelle!$U$15,IF(AND('calcolo mitigazione del rischio'!AM49&gt;tabelle!$W$14,'calcolo mitigazione del rischio'!AM49&lt;=tabelle!$V$14),tabelle!$U$14))))</f>
        <v>mitigazione soddisfacente</v>
      </c>
    </row>
    <row r="57" spans="1:26" ht="27.5" customHeight="1" x14ac:dyDescent="0.75">
      <c r="A57" s="754">
        <f>Schema!A54</f>
        <v>0</v>
      </c>
      <c r="B57" s="774">
        <f>Schema!B54</f>
        <v>0</v>
      </c>
      <c r="C57" s="901">
        <f>Schema!C54</f>
        <v>0</v>
      </c>
      <c r="D57" s="362" t="str">
        <f>Schema!D54</f>
        <v>C.1.3. Quadratura e controllo cedolini paga</v>
      </c>
      <c r="E57" s="46" t="str">
        <f>Schema!E54</f>
        <v>GRU</v>
      </c>
      <c r="F57" s="46" t="str">
        <f>Schema!F54</f>
        <v>C</v>
      </c>
      <c r="G57" s="46" t="str">
        <f>Schema!G54</f>
        <v>01</v>
      </c>
      <c r="H57" s="46" t="str">
        <f>Schema!H54</f>
        <v>03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377"/>
      <c r="Y57" s="146" t="str">
        <f>IF(AND('calcolo mitigazione del rischio'!AM50&gt;=tabelle!$P$3,'calcolo mitigazione del rischio'!AM50&lt;tabelle!$Q$3),tabelle!$S$3,IF(AND('calcolo mitigazione del rischio'!AM50&gt;=tabelle!$P$4,'calcolo mitigazione del rischio'!AM50&lt;tabelle!$Q$4),tabelle!$S$4,IF(AND('calcolo mitigazione del rischio'!AM50&gt;=tabelle!$P$5,'calcolo mitigazione del rischio'!AM50&lt;tabelle!$Q$5),tabelle!$S$5,IF(AND('calcolo mitigazione del rischio'!AM50&gt;=tabelle!$P$6,'calcolo mitigazione del rischio'!AM50&lt;tabelle!$Q$6),tabelle!$S$6,IF(AND('calcolo mitigazione del rischio'!AM50&gt;=tabelle!$P$7,'calcolo mitigazione del rischio'!AM50&lt;=tabelle!$Q$7),tabelle!$S$7,"-")))))</f>
        <v>-</v>
      </c>
      <c r="Z57" s="147" t="str">
        <f>IF('calcolo mitigazione del rischio'!AM50="-",tabelle!$U$16,IF('calcolo mitigazione del rischio'!AM50&lt;=tabelle!$V$16,tabelle!$U$16,IF(AND('calcolo mitigazione del rischio'!AM50&gt;tabelle!$W$15,'calcolo mitigazione del rischio'!AM50&lt;=tabelle!$V$15),tabelle!$U$15,IF(AND('calcolo mitigazione del rischio'!AM50&gt;tabelle!$W$14,'calcolo mitigazione del rischio'!AM50&lt;=tabelle!$V$14),tabelle!$U$14))))</f>
        <v>mitigazione soddisfacente</v>
      </c>
    </row>
    <row r="58" spans="1:26" ht="35.15" customHeight="1" x14ac:dyDescent="0.75">
      <c r="A58" s="754">
        <f>Schema!A55</f>
        <v>0</v>
      </c>
      <c r="B58" s="774">
        <f>Schema!B55</f>
        <v>0</v>
      </c>
      <c r="C58" s="901">
        <f>Schema!C55</f>
        <v>0</v>
      </c>
      <c r="D58" s="362" t="str">
        <f>Schema!D55</f>
        <v>C.1.4. Predisposizone bonifico per saldo stipendio</v>
      </c>
      <c r="E58" s="46" t="str">
        <f>Schema!E55</f>
        <v>GRU</v>
      </c>
      <c r="F58" s="46" t="str">
        <f>Schema!F55</f>
        <v>C</v>
      </c>
      <c r="G58" s="46" t="str">
        <f>Schema!G55</f>
        <v>01</v>
      </c>
      <c r="H58" s="46" t="str">
        <f>Schema!H55</f>
        <v>04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377"/>
      <c r="Y58" s="146" t="str">
        <f>IF(AND('calcolo mitigazione del rischio'!AM51&gt;=tabelle!$P$3,'calcolo mitigazione del rischio'!AM51&lt;tabelle!$Q$3),tabelle!$S$3,IF(AND('calcolo mitigazione del rischio'!AM51&gt;=tabelle!$P$4,'calcolo mitigazione del rischio'!AM51&lt;tabelle!$Q$4),tabelle!$S$4,IF(AND('calcolo mitigazione del rischio'!AM51&gt;=tabelle!$P$5,'calcolo mitigazione del rischio'!AM51&lt;tabelle!$Q$5),tabelle!$S$5,IF(AND('calcolo mitigazione del rischio'!AM51&gt;=tabelle!$P$6,'calcolo mitigazione del rischio'!AM51&lt;tabelle!$Q$6),tabelle!$S$6,IF(AND('calcolo mitigazione del rischio'!AM51&gt;=tabelle!$P$7,'calcolo mitigazione del rischio'!AM51&lt;=tabelle!$Q$7),tabelle!$S$7,"-")))))</f>
        <v>-</v>
      </c>
      <c r="Z58" s="147" t="str">
        <f>IF('calcolo mitigazione del rischio'!AM51="-",tabelle!$U$16,IF('calcolo mitigazione del rischio'!AM51&lt;=tabelle!$V$16,tabelle!$U$16,IF(AND('calcolo mitigazione del rischio'!AM51&gt;tabelle!$W$15,'calcolo mitigazione del rischio'!AM51&lt;=tabelle!$V$15),tabelle!$U$15,IF(AND('calcolo mitigazione del rischio'!AM51&gt;tabelle!$W$14,'calcolo mitigazione del rischio'!AM51&lt;=tabelle!$V$14),tabelle!$U$14))))</f>
        <v>mitigazione soddisfacente</v>
      </c>
    </row>
    <row r="59" spans="1:26" ht="35.15" customHeight="1" x14ac:dyDescent="0.75">
      <c r="A59" s="754">
        <f>Schema!A56</f>
        <v>0</v>
      </c>
      <c r="B59" s="774">
        <f>Schema!B56</f>
        <v>0</v>
      </c>
      <c r="C59" s="901" t="str">
        <f>Schema!C56</f>
        <v xml:space="preserve">C.2. Gestione missioni
</v>
      </c>
      <c r="D59" s="362" t="str">
        <f>Schema!D56</f>
        <v>C.2.1. Ricezione dell’autorizzazione del Responsabile all’effettuazione della trasferta e della eventuale documentazione necessaria per ottenere il rimborso delle spese sostenute</v>
      </c>
      <c r="E59" s="46" t="str">
        <f>Schema!E56</f>
        <v>GRU</v>
      </c>
      <c r="F59" s="46" t="str">
        <f>Schema!F56</f>
        <v>C</v>
      </c>
      <c r="G59" s="46" t="str">
        <f>Schema!G56</f>
        <v>02</v>
      </c>
      <c r="H59" s="46" t="str">
        <f>Schema!H56</f>
        <v>01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377"/>
      <c r="Y59" s="146" t="str">
        <f>IF(AND('calcolo mitigazione del rischio'!AM52&gt;=tabelle!$P$3,'calcolo mitigazione del rischio'!AM52&lt;tabelle!$Q$3),tabelle!$S$3,IF(AND('calcolo mitigazione del rischio'!AM52&gt;=tabelle!$P$4,'calcolo mitigazione del rischio'!AM52&lt;tabelle!$Q$4),tabelle!$S$4,IF(AND('calcolo mitigazione del rischio'!AM52&gt;=tabelle!$P$5,'calcolo mitigazione del rischio'!AM52&lt;tabelle!$Q$5),tabelle!$S$5,IF(AND('calcolo mitigazione del rischio'!AM52&gt;=tabelle!$P$6,'calcolo mitigazione del rischio'!AM52&lt;tabelle!$Q$6),tabelle!$S$6,IF(AND('calcolo mitigazione del rischio'!AM52&gt;=tabelle!$P$7,'calcolo mitigazione del rischio'!AM52&lt;=tabelle!$Q$7),tabelle!$S$7,"-")))))</f>
        <v>-</v>
      </c>
      <c r="Z59" s="147" t="str">
        <f>IF('calcolo mitigazione del rischio'!AM52="-",tabelle!$U$16,IF('calcolo mitigazione del rischio'!AM52&lt;=tabelle!$V$16,tabelle!$U$16,IF(AND('calcolo mitigazione del rischio'!AM52&gt;tabelle!$W$15,'calcolo mitigazione del rischio'!AM52&lt;=tabelle!$V$15),tabelle!$U$15,IF(AND('calcolo mitigazione del rischio'!AM52&gt;tabelle!$W$14,'calcolo mitigazione del rischio'!AM52&lt;=tabelle!$V$14),tabelle!$U$14))))</f>
        <v>mitigazione soddisfacente</v>
      </c>
    </row>
    <row r="60" spans="1:26" ht="35.15" customHeight="1" x14ac:dyDescent="0.75">
      <c r="A60" s="754">
        <f>Schema!A57</f>
        <v>0</v>
      </c>
      <c r="B60" s="774">
        <f>Schema!B57</f>
        <v>0</v>
      </c>
      <c r="C60" s="901">
        <f>Schema!C57</f>
        <v>0</v>
      </c>
      <c r="D60" s="362" t="str">
        <f>Schema!D57</f>
        <v xml:space="preserve"> C.2.2. Registrazione delle trasferte e istruttoria sulle richieste di rimborso spese </v>
      </c>
      <c r="E60" s="46" t="str">
        <f>Schema!E57</f>
        <v>GRU</v>
      </c>
      <c r="F60" s="46" t="str">
        <f>Schema!F57</f>
        <v>C</v>
      </c>
      <c r="G60" s="46" t="str">
        <f>Schema!G57</f>
        <v>02</v>
      </c>
      <c r="H60" s="46" t="str">
        <f>Schema!H57</f>
        <v>02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377"/>
      <c r="Y60" s="146" t="str">
        <f>IF(AND('calcolo mitigazione del rischio'!AM53&gt;=tabelle!$P$3,'calcolo mitigazione del rischio'!AM53&lt;tabelle!$Q$3),tabelle!$S$3,IF(AND('calcolo mitigazione del rischio'!AM53&gt;=tabelle!$P$4,'calcolo mitigazione del rischio'!AM53&lt;tabelle!$Q$4),tabelle!$S$4,IF(AND('calcolo mitigazione del rischio'!AM53&gt;=tabelle!$P$5,'calcolo mitigazione del rischio'!AM53&lt;tabelle!$Q$5),tabelle!$S$5,IF(AND('calcolo mitigazione del rischio'!AM53&gt;=tabelle!$P$6,'calcolo mitigazione del rischio'!AM53&lt;tabelle!$Q$6),tabelle!$S$6,IF(AND('calcolo mitigazione del rischio'!AM53&gt;=tabelle!$P$7,'calcolo mitigazione del rischio'!AM53&lt;=tabelle!$Q$7),tabelle!$S$7,"-")))))</f>
        <v>-</v>
      </c>
      <c r="Z60" s="147" t="str">
        <f>IF('calcolo mitigazione del rischio'!AM53="-",tabelle!$U$16,IF('calcolo mitigazione del rischio'!AM53&lt;=tabelle!$V$16,tabelle!$U$16,IF(AND('calcolo mitigazione del rischio'!AM53&gt;tabelle!$W$15,'calcolo mitigazione del rischio'!AM53&lt;=tabelle!$V$15),tabelle!$U$15,IF(AND('calcolo mitigazione del rischio'!AM53&gt;tabelle!$W$14,'calcolo mitigazione del rischio'!AM53&lt;=tabelle!$V$14),tabelle!$U$14))))</f>
        <v>mitigazione soddisfacente</v>
      </c>
    </row>
    <row r="61" spans="1:26" ht="35.15" customHeight="1" x14ac:dyDescent="0.75">
      <c r="A61" s="754">
        <f>Schema!A58</f>
        <v>0</v>
      </c>
      <c r="B61" s="774">
        <f>Schema!B58</f>
        <v>0</v>
      </c>
      <c r="C61" s="901" t="str">
        <f>Schema!C58</f>
        <v xml:space="preserve">C.3. Gestione degli adempimenti fiscali
</v>
      </c>
      <c r="D61" s="362" t="str">
        <f>Schema!D58</f>
        <v>C.3.1. Quadratura e controllo delle trattenute fiscali/versamenti dovuti</v>
      </c>
      <c r="E61" s="46" t="str">
        <f>Schema!E58</f>
        <v>GRU</v>
      </c>
      <c r="F61" s="46" t="str">
        <f>Schema!F58</f>
        <v>C</v>
      </c>
      <c r="G61" s="46" t="str">
        <f>Schema!G58</f>
        <v>03</v>
      </c>
      <c r="H61" s="46" t="str">
        <f>Schema!H58</f>
        <v>01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377"/>
      <c r="Y61" s="146" t="str">
        <f>IF(AND('calcolo mitigazione del rischio'!AM54&gt;=tabelle!$P$3,'calcolo mitigazione del rischio'!AM54&lt;tabelle!$Q$3),tabelle!$S$3,IF(AND('calcolo mitigazione del rischio'!AM54&gt;=tabelle!$P$4,'calcolo mitigazione del rischio'!AM54&lt;tabelle!$Q$4),tabelle!$S$4,IF(AND('calcolo mitigazione del rischio'!AM54&gt;=tabelle!$P$5,'calcolo mitigazione del rischio'!AM54&lt;tabelle!$Q$5),tabelle!$S$5,IF(AND('calcolo mitigazione del rischio'!AM54&gt;=tabelle!$P$6,'calcolo mitigazione del rischio'!AM54&lt;tabelle!$Q$6),tabelle!$S$6,IF(AND('calcolo mitigazione del rischio'!AM54&gt;=tabelle!$P$7,'calcolo mitigazione del rischio'!AM54&lt;=tabelle!$Q$7),tabelle!$S$7,"-")))))</f>
        <v>-</v>
      </c>
      <c r="Z61" s="147" t="str">
        <f>IF('calcolo mitigazione del rischio'!AM54="-",tabelle!$U$16,IF('calcolo mitigazione del rischio'!AM54&lt;=tabelle!$V$16,tabelle!$U$16,IF(AND('calcolo mitigazione del rischio'!AM54&gt;tabelle!$W$15,'calcolo mitigazione del rischio'!AM54&lt;=tabelle!$V$15),tabelle!$U$15,IF(AND('calcolo mitigazione del rischio'!AM54&gt;tabelle!$W$14,'calcolo mitigazione del rischio'!AM54&lt;=tabelle!$V$14),tabelle!$U$14))))</f>
        <v>mitigazione soddisfacente</v>
      </c>
    </row>
    <row r="62" spans="1:26" ht="35.15" customHeight="1" x14ac:dyDescent="0.75">
      <c r="A62" s="754">
        <f>Schema!A59</f>
        <v>0</v>
      </c>
      <c r="B62" s="774">
        <f>Schema!B59</f>
        <v>0</v>
      </c>
      <c r="C62" s="901">
        <f>Schema!C59</f>
        <v>0</v>
      </c>
      <c r="D62" s="362" t="str">
        <f>Schema!D59</f>
        <v xml:space="preserve">C.3.2. Adempenti conseguenti </v>
      </c>
      <c r="E62" s="46" t="str">
        <f>Schema!E59</f>
        <v>GRU</v>
      </c>
      <c r="F62" s="46" t="str">
        <f>Schema!F59</f>
        <v>C</v>
      </c>
      <c r="G62" s="46" t="str">
        <f>Schema!G59</f>
        <v>03</v>
      </c>
      <c r="H62" s="46" t="str">
        <f>Schema!H59</f>
        <v>02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377"/>
      <c r="Y62" s="146" t="str">
        <f>IF(AND('calcolo mitigazione del rischio'!AM55&gt;=tabelle!$P$3,'calcolo mitigazione del rischio'!AM55&lt;tabelle!$Q$3),tabelle!$S$3,IF(AND('calcolo mitigazione del rischio'!AM55&gt;=tabelle!$P$4,'calcolo mitigazione del rischio'!AM55&lt;tabelle!$Q$4),tabelle!$S$4,IF(AND('calcolo mitigazione del rischio'!AM55&gt;=tabelle!$P$5,'calcolo mitigazione del rischio'!AM55&lt;tabelle!$Q$5),tabelle!$S$5,IF(AND('calcolo mitigazione del rischio'!AM55&gt;=tabelle!$P$6,'calcolo mitigazione del rischio'!AM55&lt;tabelle!$Q$6),tabelle!$S$6,IF(AND('calcolo mitigazione del rischio'!AM55&gt;=tabelle!$P$7,'calcolo mitigazione del rischio'!AM55&lt;=tabelle!$Q$7),tabelle!$S$7,"-")))))</f>
        <v>-</v>
      </c>
      <c r="Z62" s="147" t="str">
        <f>IF('calcolo mitigazione del rischio'!AM55="-",tabelle!$U$16,IF('calcolo mitigazione del rischio'!AM55&lt;=tabelle!$V$16,tabelle!$U$16,IF(AND('calcolo mitigazione del rischio'!AM55&gt;tabelle!$W$15,'calcolo mitigazione del rischio'!AM55&lt;=tabelle!$V$15),tabelle!$U$15,IF(AND('calcolo mitigazione del rischio'!AM55&gt;tabelle!$W$14,'calcolo mitigazione del rischio'!AM55&lt;=tabelle!$V$14),tabelle!$U$14))))</f>
        <v>mitigazione soddisfacente</v>
      </c>
    </row>
    <row r="63" spans="1:26" ht="35.15" customHeight="1" x14ac:dyDescent="0.75">
      <c r="A63" s="754">
        <f>Schema!A60</f>
        <v>0</v>
      </c>
      <c r="B63" s="774" t="str">
        <f>Schema!B60</f>
        <v xml:space="preserve">D. Trattamento previdenziale e prestazioni di fine servizio
</v>
      </c>
      <c r="C63" s="901" t="str">
        <f>Schema!C60</f>
        <v xml:space="preserve">D.1. Gestione del trattamento di fine rapporto (TFR)
</v>
      </c>
      <c r="D63" s="362" t="str">
        <f>Schema!D60</f>
        <v>D.1.1. Verifica del prospetto di TFR dei dati del personale cessato</v>
      </c>
      <c r="E63" s="46" t="str">
        <f>Schema!E60</f>
        <v>GRU</v>
      </c>
      <c r="F63" s="46" t="str">
        <f>Schema!F60</f>
        <v>D</v>
      </c>
      <c r="G63" s="46" t="str">
        <f>Schema!G60</f>
        <v>01</v>
      </c>
      <c r="H63" s="46" t="str">
        <f>Schema!H60</f>
        <v>01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377"/>
      <c r="Y63" s="146" t="str">
        <f>IF(AND('calcolo mitigazione del rischio'!AM56&gt;=tabelle!$P$3,'calcolo mitigazione del rischio'!AM56&lt;tabelle!$Q$3),tabelle!$S$3,IF(AND('calcolo mitigazione del rischio'!AM56&gt;=tabelle!$P$4,'calcolo mitigazione del rischio'!AM56&lt;tabelle!$Q$4),tabelle!$S$4,IF(AND('calcolo mitigazione del rischio'!AM56&gt;=tabelle!$P$5,'calcolo mitigazione del rischio'!AM56&lt;tabelle!$Q$5),tabelle!$S$5,IF(AND('calcolo mitigazione del rischio'!AM56&gt;=tabelle!$P$6,'calcolo mitigazione del rischio'!AM56&lt;tabelle!$Q$6),tabelle!$S$6,IF(AND('calcolo mitigazione del rischio'!AM56&gt;=tabelle!$P$7,'calcolo mitigazione del rischio'!AM56&lt;=tabelle!$Q$7),tabelle!$S$7,"-")))))</f>
        <v>-</v>
      </c>
      <c r="Z63" s="147" t="str">
        <f>IF('calcolo mitigazione del rischio'!AM56="-",tabelle!$U$16,IF('calcolo mitigazione del rischio'!AM56&lt;=tabelle!$V$16,tabelle!$U$16,IF(AND('calcolo mitigazione del rischio'!AM56&gt;tabelle!$W$15,'calcolo mitigazione del rischio'!AM56&lt;=tabelle!$V$15),tabelle!$U$15,IF(AND('calcolo mitigazione del rischio'!AM56&gt;tabelle!$W$14,'calcolo mitigazione del rischio'!AM56&lt;=tabelle!$V$14),tabelle!$U$14))))</f>
        <v>mitigazione soddisfacente</v>
      </c>
    </row>
    <row r="64" spans="1:26" ht="35.15" customHeight="1" thickBot="1" x14ac:dyDescent="0.9">
      <c r="A64" s="929">
        <f>Schema!A61</f>
        <v>0</v>
      </c>
      <c r="B64" s="891">
        <f>Schema!B61</f>
        <v>0</v>
      </c>
      <c r="C64" s="911">
        <f>Schema!C61</f>
        <v>0</v>
      </c>
      <c r="D64" s="351" t="str">
        <f>Schema!D61</f>
        <v>D.1.2. Verifica del prospetto TFR dei dati giuridici ed economici dell'interessato</v>
      </c>
      <c r="E64" s="380" t="str">
        <f>Schema!E61</f>
        <v>GRU</v>
      </c>
      <c r="F64" s="380" t="str">
        <f>Schema!F61</f>
        <v>D</v>
      </c>
      <c r="G64" s="380" t="str">
        <f>Schema!G61</f>
        <v>01</v>
      </c>
      <c r="H64" s="380" t="str">
        <f>Schema!H61</f>
        <v>02</v>
      </c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2"/>
      <c r="Y64" s="152" t="str">
        <f>IF(AND('calcolo mitigazione del rischio'!AM57&gt;=tabelle!$P$3,'calcolo mitigazione del rischio'!AM57&lt;tabelle!$Q$3),tabelle!$S$3,IF(AND('calcolo mitigazione del rischio'!AM57&gt;=tabelle!$P$4,'calcolo mitigazione del rischio'!AM57&lt;tabelle!$Q$4),tabelle!$S$4,IF(AND('calcolo mitigazione del rischio'!AM57&gt;=tabelle!$P$5,'calcolo mitigazione del rischio'!AM57&lt;tabelle!$Q$5),tabelle!$S$5,IF(AND('calcolo mitigazione del rischio'!AM57&gt;=tabelle!$P$6,'calcolo mitigazione del rischio'!AM57&lt;tabelle!$Q$6),tabelle!$S$6,IF(AND('calcolo mitigazione del rischio'!AM57&gt;=tabelle!$P$7,'calcolo mitigazione del rischio'!AM57&lt;=tabelle!$Q$7),tabelle!$S$7,"-")))))</f>
        <v>-</v>
      </c>
      <c r="Z64" s="374" t="str">
        <f>IF('calcolo mitigazione del rischio'!AM57="-",tabelle!$U$16,IF('calcolo mitigazione del rischio'!AM57&lt;=tabelle!$V$16,tabelle!$U$16,IF(AND('calcolo mitigazione del rischio'!AM57&gt;tabelle!$W$15,'calcolo mitigazione del rischio'!AM57&lt;=tabelle!$V$15),tabelle!$U$15,IF(AND('calcolo mitigazione del rischio'!AM57&gt;tabelle!$W$14,'calcolo mitigazione del rischio'!AM57&lt;=tabelle!$V$14),tabelle!$U$14))))</f>
        <v>mitigazione soddisfacente</v>
      </c>
    </row>
    <row r="65" spans="1:26" ht="23" customHeight="1" x14ac:dyDescent="0.75">
      <c r="A65" s="921" t="str">
        <f>Schema!A62</f>
        <v>APPROVVIGIONAMENTI DI BENI, SERVIZI E LAVORI (ABS)</v>
      </c>
      <c r="B65" s="919" t="str">
        <f>Schema!B62</f>
        <v>A. Pianificazione degli approvvigionamenti</v>
      </c>
      <c r="C65" s="936" t="str">
        <f>Schema!C62</f>
        <v>A.1. Individuazione dei fabbisogni</v>
      </c>
      <c r="D65" s="358" t="str">
        <f>Schema!D62</f>
        <v>A.1.1. I Responsabili definiscono il budget e la programmazione degli acquisti</v>
      </c>
      <c r="E65" s="49" t="str">
        <f>Schema!E62</f>
        <v>ABS</v>
      </c>
      <c r="F65" s="49" t="str">
        <f>Schema!F62</f>
        <v>A</v>
      </c>
      <c r="G65" s="49" t="str">
        <f>Schema!G62</f>
        <v>01</v>
      </c>
      <c r="H65" s="49" t="str">
        <f>Schema!H62</f>
        <v>01</v>
      </c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9"/>
      <c r="Y65" s="144" t="str">
        <f>IF(AND('calcolo mitigazione del rischio'!AM58&gt;=tabelle!$P$3,'calcolo mitigazione del rischio'!AM58&lt;tabelle!$Q$3),tabelle!$S$3,IF(AND('calcolo mitigazione del rischio'!AM58&gt;=tabelle!$P$4,'calcolo mitigazione del rischio'!AM58&lt;tabelle!$Q$4),tabelle!$S$4,IF(AND('calcolo mitigazione del rischio'!AM58&gt;=tabelle!$P$5,'calcolo mitigazione del rischio'!AM58&lt;tabelle!$Q$5),tabelle!$S$5,IF(AND('calcolo mitigazione del rischio'!AM58&gt;=tabelle!$P$6,'calcolo mitigazione del rischio'!AM58&lt;tabelle!$Q$6),tabelle!$S$6,IF(AND('calcolo mitigazione del rischio'!AM58&gt;=tabelle!$P$7,'calcolo mitigazione del rischio'!AM58&lt;=tabelle!$Q$7),tabelle!$S$7,"-")))))</f>
        <v>-</v>
      </c>
      <c r="Z65" s="145" t="str">
        <f>IF('calcolo mitigazione del rischio'!AM58="-",tabelle!$U$16,IF('calcolo mitigazione del rischio'!AM58&lt;=tabelle!$V$16,tabelle!$U$16,IF(AND('calcolo mitigazione del rischio'!AM58&gt;tabelle!$W$15,'calcolo mitigazione del rischio'!AM58&lt;=tabelle!$V$15),tabelle!$U$15,IF(AND('calcolo mitigazione del rischio'!AM58&gt;tabelle!$W$14,'calcolo mitigazione del rischio'!AM58&lt;=tabelle!$V$14),tabelle!$U$14))))</f>
        <v>mitigazione soddisfacente</v>
      </c>
    </row>
    <row r="66" spans="1:26" ht="20.5" customHeight="1" x14ac:dyDescent="0.75">
      <c r="A66" s="922"/>
      <c r="B66" s="920">
        <f>Schema!B63</f>
        <v>0</v>
      </c>
      <c r="C66" s="907">
        <f>Schema!C63</f>
        <v>0</v>
      </c>
      <c r="D66" s="359" t="str">
        <f>Schema!D63</f>
        <v>A.1.2. Eleborazione e predisposizione del "documento di rilevazione dei fabbisogni"</v>
      </c>
      <c r="E66" s="51" t="str">
        <f>Schema!E63</f>
        <v>ABS</v>
      </c>
      <c r="F66" s="51" t="str">
        <f>Schema!F63</f>
        <v>A</v>
      </c>
      <c r="G66" s="51" t="str">
        <f>Schema!G63</f>
        <v>01</v>
      </c>
      <c r="H66" s="51" t="str">
        <f>Schema!H63</f>
        <v>02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77"/>
      <c r="Y66" s="146" t="str">
        <f>IF(AND('calcolo mitigazione del rischio'!AM59&gt;=tabelle!$P$3,'calcolo mitigazione del rischio'!AM59&lt;tabelle!$Q$3),tabelle!$S$3,IF(AND('calcolo mitigazione del rischio'!AM59&gt;=tabelle!$P$4,'calcolo mitigazione del rischio'!AM59&lt;tabelle!$Q$4),tabelle!$S$4,IF(AND('calcolo mitigazione del rischio'!AM59&gt;=tabelle!$P$5,'calcolo mitigazione del rischio'!AM59&lt;tabelle!$Q$5),tabelle!$S$5,IF(AND('calcolo mitigazione del rischio'!AM59&gt;=tabelle!$P$6,'calcolo mitigazione del rischio'!AM59&lt;tabelle!$Q$6),tabelle!$S$6,IF(AND('calcolo mitigazione del rischio'!AM59&gt;=tabelle!$P$7,'calcolo mitigazione del rischio'!AM59&lt;=tabelle!$Q$7),tabelle!$S$7,"-")))))</f>
        <v>-</v>
      </c>
      <c r="Z66" s="147" t="str">
        <f>IF('calcolo mitigazione del rischio'!AM59="-",tabelle!$U$16,IF('calcolo mitigazione del rischio'!AM59&lt;=tabelle!$V$16,tabelle!$U$16,IF(AND('calcolo mitigazione del rischio'!AM59&gt;tabelle!$W$15,'calcolo mitigazione del rischio'!AM59&lt;=tabelle!$V$15),tabelle!$U$15,IF(AND('calcolo mitigazione del rischio'!AM59&gt;tabelle!$W$14,'calcolo mitigazione del rischio'!AM59&lt;=tabelle!$V$14),tabelle!$U$14))))</f>
        <v>mitigazione soddisfacente</v>
      </c>
    </row>
    <row r="67" spans="1:26" ht="22" customHeight="1" x14ac:dyDescent="0.75">
      <c r="A67" s="922"/>
      <c r="B67" s="920">
        <f>Schema!B64</f>
        <v>0</v>
      </c>
      <c r="C67" s="907">
        <f>Schema!C64</f>
        <v>0</v>
      </c>
      <c r="D67" s="359" t="str">
        <f>Schema!D64</f>
        <v>A.1.3. Verifica della fattibilità e della regolarità contabile e finanziaria</v>
      </c>
      <c r="E67" s="51" t="str">
        <f>Schema!E64</f>
        <v>ABS</v>
      </c>
      <c r="F67" s="51" t="str">
        <f>Schema!F64</f>
        <v>A</v>
      </c>
      <c r="G67" s="51" t="str">
        <f>Schema!G64</f>
        <v>01</v>
      </c>
      <c r="H67" s="51" t="str">
        <f>Schema!H64</f>
        <v>03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77"/>
      <c r="Y67" s="146" t="str">
        <f>IF(AND('calcolo mitigazione del rischio'!AM60&gt;=tabelle!$P$3,'calcolo mitigazione del rischio'!AM60&lt;tabelle!$Q$3),tabelle!$S$3,IF(AND('calcolo mitigazione del rischio'!AM60&gt;=tabelle!$P$4,'calcolo mitigazione del rischio'!AM60&lt;tabelle!$Q$4),tabelle!$S$4,IF(AND('calcolo mitigazione del rischio'!AM60&gt;=tabelle!$P$5,'calcolo mitigazione del rischio'!AM60&lt;tabelle!$Q$5),tabelle!$S$5,IF(AND('calcolo mitigazione del rischio'!AM60&gt;=tabelle!$P$6,'calcolo mitigazione del rischio'!AM60&lt;tabelle!$Q$6),tabelle!$S$6,IF(AND('calcolo mitigazione del rischio'!AM60&gt;=tabelle!$P$7,'calcolo mitigazione del rischio'!AM60&lt;=tabelle!$Q$7),tabelle!$S$7,"-")))))</f>
        <v>-</v>
      </c>
      <c r="Z67" s="147" t="str">
        <f>IF('calcolo mitigazione del rischio'!AM60="-",tabelle!$U$16,IF('calcolo mitigazione del rischio'!AM60&lt;=tabelle!$V$16,tabelle!$U$16,IF(AND('calcolo mitigazione del rischio'!AM60&gt;tabelle!$W$15,'calcolo mitigazione del rischio'!AM60&lt;=tabelle!$V$15),tabelle!$U$15,IF(AND('calcolo mitigazione del rischio'!AM60&gt;tabelle!$W$14,'calcolo mitigazione del rischio'!AM60&lt;=tabelle!$V$14),tabelle!$U$14))))</f>
        <v>mitigazione soddisfacente</v>
      </c>
    </row>
    <row r="68" spans="1:26" ht="17" customHeight="1" x14ac:dyDescent="0.75">
      <c r="A68" s="922"/>
      <c r="B68" s="920">
        <f>Schema!B65</f>
        <v>0</v>
      </c>
      <c r="C68" s="907">
        <f>Schema!C65</f>
        <v>0</v>
      </c>
      <c r="D68" s="359" t="str">
        <f>Schema!D65</f>
        <v>A.1.4. Stesura definitiva del Programma degli acquisti di beni e servizi</v>
      </c>
      <c r="E68" s="51" t="str">
        <f>Schema!E65</f>
        <v>ABS</v>
      </c>
      <c r="F68" s="51" t="str">
        <f>Schema!F65</f>
        <v>A</v>
      </c>
      <c r="G68" s="51" t="str">
        <f>Schema!G65</f>
        <v>01</v>
      </c>
      <c r="H68" s="51" t="str">
        <f>Schema!H65</f>
        <v>04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77"/>
      <c r="Y68" s="146" t="str">
        <f>IF(AND('calcolo mitigazione del rischio'!AM61&gt;=tabelle!$P$3,'calcolo mitigazione del rischio'!AM61&lt;tabelle!$Q$3),tabelle!$S$3,IF(AND('calcolo mitigazione del rischio'!AM61&gt;=tabelle!$P$4,'calcolo mitigazione del rischio'!AM61&lt;tabelle!$Q$4),tabelle!$S$4,IF(AND('calcolo mitigazione del rischio'!AM61&gt;=tabelle!$P$5,'calcolo mitigazione del rischio'!AM61&lt;tabelle!$Q$5),tabelle!$S$5,IF(AND('calcolo mitigazione del rischio'!AM61&gt;=tabelle!$P$6,'calcolo mitigazione del rischio'!AM61&lt;tabelle!$Q$6),tabelle!$S$6,IF(AND('calcolo mitigazione del rischio'!AM61&gt;=tabelle!$P$7,'calcolo mitigazione del rischio'!AM61&lt;=tabelle!$Q$7),tabelle!$S$7,"-")))))</f>
        <v>-</v>
      </c>
      <c r="Z68" s="147" t="str">
        <f>IF('calcolo mitigazione del rischio'!AM61="-",tabelle!$U$16,IF('calcolo mitigazione del rischio'!AM61&lt;=tabelle!$V$16,tabelle!$U$16,IF(AND('calcolo mitigazione del rischio'!AM61&gt;tabelle!$W$15,'calcolo mitigazione del rischio'!AM61&lt;=tabelle!$V$15),tabelle!$U$15,IF(AND('calcolo mitigazione del rischio'!AM61&gt;tabelle!$W$14,'calcolo mitigazione del rischio'!AM61&lt;=tabelle!$V$14),tabelle!$U$14))))</f>
        <v>mitigazione soddisfacente</v>
      </c>
    </row>
    <row r="69" spans="1:26" ht="21.5" customHeight="1" x14ac:dyDescent="0.75">
      <c r="A69" s="922"/>
      <c r="B69" s="920" t="str">
        <f>Schema!B66</f>
        <v xml:space="preserve">B. Procedimenti per gli acquisti di beni, servizi e lavori </v>
      </c>
      <c r="C69" s="907" t="str">
        <f>Schema!C66</f>
        <v>B.1. Acquisti di beni, servizi e lavori</v>
      </c>
      <c r="D69" s="359" t="str">
        <f>Schema!D66</f>
        <v>B.1.1. Comunicazione del fabbisogno a mezzo mail al Responsabile Acquisti</v>
      </c>
      <c r="E69" s="51" t="str">
        <f>Schema!E66</f>
        <v>ABS</v>
      </c>
      <c r="F69" s="51" t="str">
        <f>Schema!F66</f>
        <v>B</v>
      </c>
      <c r="G69" s="51" t="str">
        <f>Schema!G66</f>
        <v>01</v>
      </c>
      <c r="H69" s="51" t="str">
        <f>Schema!H66</f>
        <v>01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377"/>
      <c r="Y69" s="146" t="str">
        <f>IF(AND('calcolo mitigazione del rischio'!AM62&gt;=tabelle!$P$3,'calcolo mitigazione del rischio'!AM62&lt;tabelle!$Q$3),tabelle!$S$3,IF(AND('calcolo mitigazione del rischio'!AM62&gt;=tabelle!$P$4,'calcolo mitigazione del rischio'!AM62&lt;tabelle!$Q$4),tabelle!$S$4,IF(AND('calcolo mitigazione del rischio'!AM62&gt;=tabelle!$P$5,'calcolo mitigazione del rischio'!AM62&lt;tabelle!$Q$5),tabelle!$S$5,IF(AND('calcolo mitigazione del rischio'!AM62&gt;=tabelle!$P$6,'calcolo mitigazione del rischio'!AM62&lt;tabelle!$Q$6),tabelle!$S$6,IF(AND('calcolo mitigazione del rischio'!AM62&gt;=tabelle!$P$7,'calcolo mitigazione del rischio'!AM62&lt;=tabelle!$Q$7),tabelle!$S$7,"-")))))</f>
        <v>-</v>
      </c>
      <c r="Z69" s="147" t="str">
        <f>IF('calcolo mitigazione del rischio'!AM62="-",tabelle!$U$16,IF('calcolo mitigazione del rischio'!AM62&lt;=tabelle!$V$16,tabelle!$U$16,IF(AND('calcolo mitigazione del rischio'!AM62&gt;tabelle!$W$15,'calcolo mitigazione del rischio'!AM62&lt;=tabelle!$V$15),tabelle!$U$15,IF(AND('calcolo mitigazione del rischio'!AM62&gt;tabelle!$W$14,'calcolo mitigazione del rischio'!AM62&lt;=tabelle!$V$14),tabelle!$U$14))))</f>
        <v>mitigazione soddisfacente</v>
      </c>
    </row>
    <row r="70" spans="1:26" ht="18.5" customHeight="1" x14ac:dyDescent="0.75">
      <c r="A70" s="922"/>
      <c r="B70" s="920"/>
      <c r="C70" s="907">
        <f>Schema!C67</f>
        <v>0</v>
      </c>
      <c r="D70" s="359" t="str">
        <f>Schema!D67</f>
        <v>B.1.2. Approvazione dell'Oedine d'Acquisti</v>
      </c>
      <c r="E70" s="51" t="str">
        <f>Schema!E67</f>
        <v>ABS</v>
      </c>
      <c r="F70" s="51" t="str">
        <f>Schema!F67</f>
        <v>B</v>
      </c>
      <c r="G70" s="51" t="str">
        <f>Schema!G67</f>
        <v>01</v>
      </c>
      <c r="H70" s="51" t="str">
        <f>Schema!H67</f>
        <v>02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377"/>
      <c r="Y70" s="146" t="str">
        <f>IF(AND('calcolo mitigazione del rischio'!AM63&gt;=tabelle!$P$3,'calcolo mitigazione del rischio'!AM63&lt;tabelle!$Q$3),tabelle!$S$3,IF(AND('calcolo mitigazione del rischio'!AM63&gt;=tabelle!$P$4,'calcolo mitigazione del rischio'!AM63&lt;tabelle!$Q$4),tabelle!$S$4,IF(AND('calcolo mitigazione del rischio'!AM63&gt;=tabelle!$P$5,'calcolo mitigazione del rischio'!AM63&lt;tabelle!$Q$5),tabelle!$S$5,IF(AND('calcolo mitigazione del rischio'!AM63&gt;=tabelle!$P$6,'calcolo mitigazione del rischio'!AM63&lt;tabelle!$Q$6),tabelle!$S$6,IF(AND('calcolo mitigazione del rischio'!AM63&gt;=tabelle!$P$7,'calcolo mitigazione del rischio'!AM63&lt;=tabelle!$Q$7),tabelle!$S$7,"-")))))</f>
        <v>-</v>
      </c>
      <c r="Z70" s="147" t="str">
        <f>IF('calcolo mitigazione del rischio'!AM63="-",tabelle!$U$16,IF('calcolo mitigazione del rischio'!AM63&lt;=tabelle!$V$16,tabelle!$U$16,IF(AND('calcolo mitigazione del rischio'!AM63&gt;tabelle!$W$15,'calcolo mitigazione del rischio'!AM63&lt;=tabelle!$V$15),tabelle!$U$15,IF(AND('calcolo mitigazione del rischio'!AM63&gt;tabelle!$W$14,'calcolo mitigazione del rischio'!AM63&lt;=tabelle!$V$14),tabelle!$U$14))))</f>
        <v>mitigazione soddisfacente</v>
      </c>
    </row>
    <row r="71" spans="1:26" ht="16" customHeight="1" x14ac:dyDescent="0.75">
      <c r="A71" s="922"/>
      <c r="B71" s="920"/>
      <c r="C71" s="907">
        <f>Schema!C68</f>
        <v>0</v>
      </c>
      <c r="D71" s="359" t="str">
        <f>Schema!D68</f>
        <v>B.1.3. Emissione ordine d'acquisto</v>
      </c>
      <c r="E71" s="51" t="str">
        <f>Schema!E68</f>
        <v>ABS</v>
      </c>
      <c r="F71" s="51" t="str">
        <f>Schema!F68</f>
        <v>B</v>
      </c>
      <c r="G71" s="51" t="str">
        <f>Schema!G68</f>
        <v>01</v>
      </c>
      <c r="H71" s="51" t="str">
        <f>Schema!H68</f>
        <v>03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377"/>
      <c r="Y71" s="146" t="str">
        <f>IF(AND('calcolo mitigazione del rischio'!AM64&gt;=tabelle!$P$3,'calcolo mitigazione del rischio'!AM64&lt;tabelle!$Q$3),tabelle!$S$3,IF(AND('calcolo mitigazione del rischio'!AM64&gt;=tabelle!$P$4,'calcolo mitigazione del rischio'!AM64&lt;tabelle!$Q$4),tabelle!$S$4,IF(AND('calcolo mitigazione del rischio'!AM64&gt;=tabelle!$P$5,'calcolo mitigazione del rischio'!AM64&lt;tabelle!$Q$5),tabelle!$S$5,IF(AND('calcolo mitigazione del rischio'!AM64&gt;=tabelle!$P$6,'calcolo mitigazione del rischio'!AM64&lt;tabelle!$Q$6),tabelle!$S$6,IF(AND('calcolo mitigazione del rischio'!AM64&gt;=tabelle!$P$7,'calcolo mitigazione del rischio'!AM64&lt;=tabelle!$Q$7),tabelle!$S$7,"-")))))</f>
        <v>-</v>
      </c>
      <c r="Z71" s="147" t="str">
        <f>IF('calcolo mitigazione del rischio'!AM64="-",tabelle!$U$16,IF('calcolo mitigazione del rischio'!AM64&lt;=tabelle!$V$16,tabelle!$U$16,IF(AND('calcolo mitigazione del rischio'!AM64&gt;tabelle!$W$15,'calcolo mitigazione del rischio'!AM64&lt;=tabelle!$V$15),tabelle!$U$15,IF(AND('calcolo mitigazione del rischio'!AM64&gt;tabelle!$W$14,'calcolo mitigazione del rischio'!AM64&lt;=tabelle!$V$14),tabelle!$U$14))))</f>
        <v>mitigazione soddisfacente</v>
      </c>
    </row>
    <row r="72" spans="1:26" ht="19.5" customHeight="1" x14ac:dyDescent="0.75">
      <c r="A72" s="922"/>
      <c r="B72" s="920"/>
      <c r="C72" s="907" t="str">
        <f>Schema!C69</f>
        <v>B.2. Conferimento di incarichi professionali a soggetti esterni</v>
      </c>
      <c r="D72" s="431" t="str">
        <f>Schema!D69</f>
        <v>B.2.1.  Manifestazione del fabbisogno di incaricare un soggetto esterno alla Società</v>
      </c>
      <c r="E72" s="51" t="str">
        <f>Schema!E69</f>
        <v>ABS</v>
      </c>
      <c r="F72" s="51" t="str">
        <f>Schema!F69</f>
        <v>B</v>
      </c>
      <c r="G72" s="51" t="str">
        <f>Schema!G69</f>
        <v>06</v>
      </c>
      <c r="H72" s="51" t="str">
        <f>Schema!H69</f>
        <v>01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377"/>
      <c r="Y72" s="146" t="str">
        <f>IF(AND('calcolo mitigazione del rischio'!AM65&gt;=tabelle!$P$3,'calcolo mitigazione del rischio'!AM65&lt;tabelle!$Q$3),tabelle!$S$3,IF(AND('calcolo mitigazione del rischio'!AM65&gt;=tabelle!$P$4,'calcolo mitigazione del rischio'!AM65&lt;tabelle!$Q$4),tabelle!$S$4,IF(AND('calcolo mitigazione del rischio'!AM65&gt;=tabelle!$P$5,'calcolo mitigazione del rischio'!AM65&lt;tabelle!$Q$5),tabelle!$S$5,IF(AND('calcolo mitigazione del rischio'!AM65&gt;=tabelle!$P$6,'calcolo mitigazione del rischio'!AM65&lt;tabelle!$Q$6),tabelle!$S$6,IF(AND('calcolo mitigazione del rischio'!AM65&gt;=tabelle!$P$7,'calcolo mitigazione del rischio'!AM65&lt;=tabelle!$Q$7),tabelle!$S$7,"-")))))</f>
        <v>-</v>
      </c>
      <c r="Z72" s="147" t="str">
        <f>IF('calcolo mitigazione del rischio'!AM65="-",tabelle!$U$16,IF('calcolo mitigazione del rischio'!AM65&lt;=tabelle!$V$16,tabelle!$U$16,IF(AND('calcolo mitigazione del rischio'!AM65&gt;tabelle!$W$15,'calcolo mitigazione del rischio'!AM65&lt;=tabelle!$V$15),tabelle!$U$15,IF(AND('calcolo mitigazione del rischio'!AM65&gt;tabelle!$W$14,'calcolo mitigazione del rischio'!AM65&lt;=tabelle!$V$14),tabelle!$U$14))))</f>
        <v>mitigazione soddisfacente</v>
      </c>
    </row>
    <row r="73" spans="1:26" ht="11.5" customHeight="1" x14ac:dyDescent="0.75">
      <c r="A73" s="922"/>
      <c r="B73" s="920"/>
      <c r="C73" s="907">
        <f>Schema!C70</f>
        <v>0</v>
      </c>
      <c r="D73" s="431" t="str">
        <f>Schema!D70</f>
        <v>B.2.2. Verifica delle offerte e dei requisiti dei soggetti esterni</v>
      </c>
      <c r="E73" s="51" t="str">
        <f>Schema!E70</f>
        <v>ABS</v>
      </c>
      <c r="F73" s="51" t="str">
        <f>Schema!F70</f>
        <v>B</v>
      </c>
      <c r="G73" s="51" t="str">
        <f>Schema!G70</f>
        <v>06</v>
      </c>
      <c r="H73" s="51" t="str">
        <f>Schema!H70</f>
        <v>02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377"/>
      <c r="Y73" s="146" t="str">
        <f>IF(AND('calcolo mitigazione del rischio'!AM66&gt;=tabelle!$P$3,'calcolo mitigazione del rischio'!AM66&lt;tabelle!$Q$3),tabelle!$S$3,IF(AND('calcolo mitigazione del rischio'!AM66&gt;=tabelle!$P$4,'calcolo mitigazione del rischio'!AM66&lt;tabelle!$Q$4),tabelle!$S$4,IF(AND('calcolo mitigazione del rischio'!AM66&gt;=tabelle!$P$5,'calcolo mitigazione del rischio'!AM66&lt;tabelle!$Q$5),tabelle!$S$5,IF(AND('calcolo mitigazione del rischio'!AM66&gt;=tabelle!$P$6,'calcolo mitigazione del rischio'!AM66&lt;tabelle!$Q$6),tabelle!$S$6,IF(AND('calcolo mitigazione del rischio'!AM66&gt;=tabelle!$P$7,'calcolo mitigazione del rischio'!AM66&lt;=tabelle!$Q$7),tabelle!$S$7,"-")))))</f>
        <v>-</v>
      </c>
      <c r="Z73" s="147" t="str">
        <f>IF('calcolo mitigazione del rischio'!AM66="-",tabelle!$U$16,IF('calcolo mitigazione del rischio'!AM66&lt;=tabelle!$V$16,tabelle!$U$16,IF(AND('calcolo mitigazione del rischio'!AM66&gt;tabelle!$W$15,'calcolo mitigazione del rischio'!AM66&lt;=tabelle!$V$15),tabelle!$U$15,IF(AND('calcolo mitigazione del rischio'!AM66&gt;tabelle!$W$14,'calcolo mitigazione del rischio'!AM66&lt;=tabelle!$V$14),tabelle!$U$14))))</f>
        <v>mitigazione soddisfacente</v>
      </c>
    </row>
    <row r="74" spans="1:26" ht="22.5" customHeight="1" thickBot="1" x14ac:dyDescent="0.9">
      <c r="A74" s="923"/>
      <c r="B74" s="748"/>
      <c r="C74" s="908">
        <f>Schema!C71</f>
        <v>0</v>
      </c>
      <c r="D74" s="430" t="str">
        <f>Schema!D71</f>
        <v>B.2.3. Formalizzazione incarico</v>
      </c>
      <c r="E74" s="432" t="str">
        <f>Schema!E71</f>
        <v>ABS</v>
      </c>
      <c r="F74" s="432" t="str">
        <f>Schema!F71</f>
        <v>B</v>
      </c>
      <c r="G74" s="432" t="str">
        <f>Schema!G71</f>
        <v>06</v>
      </c>
      <c r="H74" s="432" t="str">
        <f>Schema!H71</f>
        <v>03</v>
      </c>
      <c r="I74" s="381"/>
      <c r="J74" s="381"/>
      <c r="K74" s="381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  <c r="W74" s="381"/>
      <c r="X74" s="382"/>
      <c r="Y74" s="152" t="str">
        <f>IF(AND('calcolo mitigazione del rischio'!AM67&gt;=tabelle!$P$3,'calcolo mitigazione del rischio'!AM67&lt;tabelle!$Q$3),tabelle!$S$3,IF(AND('calcolo mitigazione del rischio'!AM67&gt;=tabelle!$P$4,'calcolo mitigazione del rischio'!AM67&lt;tabelle!$Q$4),tabelle!$S$4,IF(AND('calcolo mitigazione del rischio'!AM67&gt;=tabelle!$P$5,'calcolo mitigazione del rischio'!AM67&lt;tabelle!$Q$5),tabelle!$S$5,IF(AND('calcolo mitigazione del rischio'!AM67&gt;=tabelle!$P$6,'calcolo mitigazione del rischio'!AM67&lt;tabelle!$Q$6),tabelle!$S$6,IF(AND('calcolo mitigazione del rischio'!AM67&gt;=tabelle!$P$7,'calcolo mitigazione del rischio'!AM67&lt;=tabelle!$Q$7),tabelle!$S$7,"-")))))</f>
        <v>-</v>
      </c>
      <c r="Z74" s="374" t="str">
        <f>IF('calcolo mitigazione del rischio'!AM67="-",tabelle!$U$16,IF('calcolo mitigazione del rischio'!AM67&lt;=tabelle!$V$16,tabelle!$U$16,IF(AND('calcolo mitigazione del rischio'!AM67&gt;tabelle!$W$15,'calcolo mitigazione del rischio'!AM67&lt;=tabelle!$V$15),tabelle!$U$15,IF(AND('calcolo mitigazione del rischio'!AM67&gt;tabelle!$W$14,'calcolo mitigazione del rischio'!AM67&lt;=tabelle!$V$14),tabelle!$U$14))))</f>
        <v>mitigazione soddisfacente</v>
      </c>
    </row>
    <row r="75" spans="1:26" ht="17.5" customHeight="1" x14ac:dyDescent="0.75">
      <c r="A75" s="742" t="str">
        <f>Schema!A72</f>
        <v>BUDGET, BILANCIO E FINANZA (BBF)</v>
      </c>
      <c r="B75" s="732" t="str">
        <f>Schema!B72</f>
        <v>A. Budget</v>
      </c>
      <c r="C75" s="874" t="str">
        <f>Schema!C72</f>
        <v>A.1. Formazione budget funzionamento</v>
      </c>
      <c r="D75" s="364" t="str">
        <f>Schema!D72</f>
        <v>A1.1. Richiesta alle singole strutture di inviare previsioni di budget per il funzionamento</v>
      </c>
      <c r="E75" s="89" t="str">
        <f>Schema!E72</f>
        <v>BBF</v>
      </c>
      <c r="F75" s="89" t="str">
        <f>Schema!F72</f>
        <v>A</v>
      </c>
      <c r="G75" s="89" t="str">
        <f>Schema!G72</f>
        <v>01</v>
      </c>
      <c r="H75" s="89" t="str">
        <f>Schema!H72</f>
        <v>01</v>
      </c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9"/>
      <c r="Y75" s="144" t="str">
        <f>IF(AND('calcolo mitigazione del rischio'!AM68&gt;=tabelle!$P$3,'calcolo mitigazione del rischio'!AM68&lt;tabelle!$Q$3),tabelle!$S$3,IF(AND('calcolo mitigazione del rischio'!AM68&gt;=tabelle!$P$4,'calcolo mitigazione del rischio'!AM68&lt;tabelle!$Q$4),tabelle!$S$4,IF(AND('calcolo mitigazione del rischio'!AM68&gt;=tabelle!$P$5,'calcolo mitigazione del rischio'!AM68&lt;tabelle!$Q$5),tabelle!$S$5,IF(AND('calcolo mitigazione del rischio'!AM68&gt;=tabelle!$P$6,'calcolo mitigazione del rischio'!AM68&lt;tabelle!$Q$6),tabelle!$S$6,IF(AND('calcolo mitigazione del rischio'!AM68&gt;=tabelle!$P$7,'calcolo mitigazione del rischio'!AM68&lt;=tabelle!$Q$7),tabelle!$S$7,"-")))))</f>
        <v>-</v>
      </c>
      <c r="Z75" s="145" t="str">
        <f>IF('calcolo mitigazione del rischio'!AM68="-",tabelle!$U$16,IF('calcolo mitigazione del rischio'!AM68&lt;=tabelle!$V$16,tabelle!$U$16,IF(AND('calcolo mitigazione del rischio'!AM68&gt;tabelle!$W$15,'calcolo mitigazione del rischio'!AM68&lt;=tabelle!$V$15),tabelle!$U$15,IF(AND('calcolo mitigazione del rischio'!AM68&gt;tabelle!$W$14,'calcolo mitigazione del rischio'!AM68&lt;=tabelle!$V$14),tabelle!$U$14))))</f>
        <v>mitigazione soddisfacente</v>
      </c>
    </row>
    <row r="76" spans="1:26" ht="11.25" customHeight="1" x14ac:dyDescent="0.75">
      <c r="A76" s="743">
        <f>Schema!A73</f>
        <v>0</v>
      </c>
      <c r="B76" s="724">
        <f>Schema!B73</f>
        <v>0</v>
      </c>
      <c r="C76" s="873">
        <f>Schema!C73</f>
        <v>0</v>
      </c>
      <c r="D76" s="365" t="str">
        <f>Schema!D73</f>
        <v>A.1.2. Verifica dei dati ricevuti</v>
      </c>
      <c r="E76" s="90" t="str">
        <f>Schema!E73</f>
        <v>BBF</v>
      </c>
      <c r="F76" s="90" t="str">
        <f>Schema!F73</f>
        <v>A</v>
      </c>
      <c r="G76" s="90" t="str">
        <f>Schema!G73</f>
        <v>01</v>
      </c>
      <c r="H76" s="90" t="str">
        <f>Schema!H73</f>
        <v>02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377"/>
      <c r="Y76" s="146" t="str">
        <f>IF(AND('calcolo mitigazione del rischio'!AM69&gt;=tabelle!$P$3,'calcolo mitigazione del rischio'!AM69&lt;tabelle!$Q$3),tabelle!$S$3,IF(AND('calcolo mitigazione del rischio'!AM69&gt;=tabelle!$P$4,'calcolo mitigazione del rischio'!AM69&lt;tabelle!$Q$4),tabelle!$S$4,IF(AND('calcolo mitigazione del rischio'!AM69&gt;=tabelle!$P$5,'calcolo mitigazione del rischio'!AM69&lt;tabelle!$Q$5),tabelle!$S$5,IF(AND('calcolo mitigazione del rischio'!AM69&gt;=tabelle!$P$6,'calcolo mitigazione del rischio'!AM69&lt;tabelle!$Q$6),tabelle!$S$6,IF(AND('calcolo mitigazione del rischio'!AM69&gt;=tabelle!$P$7,'calcolo mitigazione del rischio'!AM69&lt;=tabelle!$Q$7),tabelle!$S$7,"-")))))</f>
        <v>-</v>
      </c>
      <c r="Z76" s="147" t="str">
        <f>IF('calcolo mitigazione del rischio'!AM69="-",tabelle!$U$16,IF('calcolo mitigazione del rischio'!AM69&lt;=tabelle!$V$16,tabelle!$U$16,IF(AND('calcolo mitigazione del rischio'!AM69&gt;tabelle!$W$15,'calcolo mitigazione del rischio'!AM69&lt;=tabelle!$V$15),tabelle!$U$15,IF(AND('calcolo mitigazione del rischio'!AM69&gt;tabelle!$W$14,'calcolo mitigazione del rischio'!AM69&lt;=tabelle!$V$14),tabelle!$U$14))))</f>
        <v>mitigazione soddisfacente</v>
      </c>
    </row>
    <row r="77" spans="1:26" ht="17.75" customHeight="1" x14ac:dyDescent="0.75">
      <c r="A77" s="743">
        <f>Schema!A74</f>
        <v>0</v>
      </c>
      <c r="B77" s="724">
        <f>Schema!B74</f>
        <v>0</v>
      </c>
      <c r="C77" s="873">
        <f>Schema!C74</f>
        <v>0</v>
      </c>
      <c r="D77" s="365" t="str">
        <f>Schema!D74</f>
        <v>A.1.3, Stesura schede di budget per le singole strutture al fine di condividerle con il vertice aziendale</v>
      </c>
      <c r="E77" s="90" t="str">
        <f>Schema!E74</f>
        <v>BBF</v>
      </c>
      <c r="F77" s="90" t="str">
        <f>Schema!F74</f>
        <v>A</v>
      </c>
      <c r="G77" s="90" t="str">
        <f>Schema!G74</f>
        <v>01</v>
      </c>
      <c r="H77" s="90" t="str">
        <f>Schema!H74</f>
        <v>03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377"/>
      <c r="Y77" s="146" t="str">
        <f>IF(AND('calcolo mitigazione del rischio'!AM70&gt;=tabelle!$P$3,'calcolo mitigazione del rischio'!AM70&lt;tabelle!$Q$3),tabelle!$S$3,IF(AND('calcolo mitigazione del rischio'!AM70&gt;=tabelle!$P$4,'calcolo mitigazione del rischio'!AM70&lt;tabelle!$Q$4),tabelle!$S$4,IF(AND('calcolo mitigazione del rischio'!AM70&gt;=tabelle!$P$5,'calcolo mitigazione del rischio'!AM70&lt;tabelle!$Q$5),tabelle!$S$5,IF(AND('calcolo mitigazione del rischio'!AM70&gt;=tabelle!$P$6,'calcolo mitigazione del rischio'!AM70&lt;tabelle!$Q$6),tabelle!$S$6,IF(AND('calcolo mitigazione del rischio'!AM70&gt;=tabelle!$P$7,'calcolo mitigazione del rischio'!AM70&lt;=tabelle!$Q$7),tabelle!$S$7,"-")))))</f>
        <v>-</v>
      </c>
      <c r="Z77" s="147" t="str">
        <f>IF('calcolo mitigazione del rischio'!AM70="-",tabelle!$U$16,IF('calcolo mitigazione del rischio'!AM70&lt;=tabelle!$V$16,tabelle!$U$16,IF(AND('calcolo mitigazione del rischio'!AM70&gt;tabelle!$W$15,'calcolo mitigazione del rischio'!AM70&lt;=tabelle!$V$15),tabelle!$U$15,IF(AND('calcolo mitigazione del rischio'!AM70&gt;tabelle!$W$14,'calcolo mitigazione del rischio'!AM70&lt;=tabelle!$V$14),tabelle!$U$14))))</f>
        <v>mitigazione soddisfacente</v>
      </c>
    </row>
    <row r="78" spans="1:26" ht="12.25" customHeight="1" x14ac:dyDescent="0.75">
      <c r="A78" s="743">
        <f>Schema!A75</f>
        <v>0</v>
      </c>
      <c r="B78" s="724">
        <f>Schema!B75</f>
        <v>0</v>
      </c>
      <c r="C78" s="873">
        <f>Schema!C75</f>
        <v>0</v>
      </c>
      <c r="D78" s="365" t="str">
        <f>Schema!D75</f>
        <v>A.1.4. Stesura budget funzionamento complessivo</v>
      </c>
      <c r="E78" s="90" t="str">
        <f>Schema!E75</f>
        <v>BBF</v>
      </c>
      <c r="F78" s="90" t="str">
        <f>Schema!F75</f>
        <v>A</v>
      </c>
      <c r="G78" s="90" t="str">
        <f>Schema!G75</f>
        <v>01</v>
      </c>
      <c r="H78" s="90" t="str">
        <f>Schema!H75</f>
        <v>04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377"/>
      <c r="Y78" s="146" t="str">
        <f>IF(AND('calcolo mitigazione del rischio'!AM71&gt;=tabelle!$P$3,'calcolo mitigazione del rischio'!AM71&lt;tabelle!$Q$3),tabelle!$S$3,IF(AND('calcolo mitigazione del rischio'!AM71&gt;=tabelle!$P$4,'calcolo mitigazione del rischio'!AM71&lt;tabelle!$Q$4),tabelle!$S$4,IF(AND('calcolo mitigazione del rischio'!AM71&gt;=tabelle!$P$5,'calcolo mitigazione del rischio'!AM71&lt;tabelle!$Q$5),tabelle!$S$5,IF(AND('calcolo mitigazione del rischio'!AM71&gt;=tabelle!$P$6,'calcolo mitigazione del rischio'!AM71&lt;tabelle!$Q$6),tabelle!$S$6,IF(AND('calcolo mitigazione del rischio'!AM71&gt;=tabelle!$P$7,'calcolo mitigazione del rischio'!AM71&lt;=tabelle!$Q$7),tabelle!$S$7,"-")))))</f>
        <v>-</v>
      </c>
      <c r="Z78" s="147" t="str">
        <f>IF('calcolo mitigazione del rischio'!AM71="-",tabelle!$U$16,IF('calcolo mitigazione del rischio'!AM71&lt;=tabelle!$V$16,tabelle!$U$16,IF(AND('calcolo mitigazione del rischio'!AM71&gt;tabelle!$W$15,'calcolo mitigazione del rischio'!AM71&lt;=tabelle!$V$15),tabelle!$U$15,IF(AND('calcolo mitigazione del rischio'!AM71&gt;tabelle!$W$14,'calcolo mitigazione del rischio'!AM71&lt;=tabelle!$V$14),tabelle!$U$14))))</f>
        <v>mitigazione soddisfacente</v>
      </c>
    </row>
    <row r="79" spans="1:26" ht="14" customHeight="1" x14ac:dyDescent="0.75">
      <c r="A79" s="743">
        <f>Schema!A76</f>
        <v>0</v>
      </c>
      <c r="B79" s="724">
        <f>Schema!B76</f>
        <v>0</v>
      </c>
      <c r="C79" s="873">
        <f>Schema!C76</f>
        <v>0</v>
      </c>
      <c r="D79" s="365" t="str">
        <f>Schema!D76</f>
        <v>A.1.5. Approvazione CdA del budget di funzionamento</v>
      </c>
      <c r="E79" s="90" t="str">
        <f>Schema!E76</f>
        <v>BBF</v>
      </c>
      <c r="F79" s="90" t="str">
        <f>Schema!F76</f>
        <v>A</v>
      </c>
      <c r="G79" s="90" t="str">
        <f>Schema!G76</f>
        <v>01</v>
      </c>
      <c r="H79" s="90" t="str">
        <f>Schema!H76</f>
        <v>05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377"/>
      <c r="Y79" s="146" t="str">
        <f>IF(AND('calcolo mitigazione del rischio'!AM72&gt;=tabelle!$P$3,'calcolo mitigazione del rischio'!AM72&lt;tabelle!$Q$3),tabelle!$S$3,IF(AND('calcolo mitigazione del rischio'!AM72&gt;=tabelle!$P$4,'calcolo mitigazione del rischio'!AM72&lt;tabelle!$Q$4),tabelle!$S$4,IF(AND('calcolo mitigazione del rischio'!AM72&gt;=tabelle!$P$5,'calcolo mitigazione del rischio'!AM72&lt;tabelle!$Q$5),tabelle!$S$5,IF(AND('calcolo mitigazione del rischio'!AM72&gt;=tabelle!$P$6,'calcolo mitigazione del rischio'!AM72&lt;tabelle!$Q$6),tabelle!$S$6,IF(AND('calcolo mitigazione del rischio'!AM72&gt;=tabelle!$P$7,'calcolo mitigazione del rischio'!AM72&lt;=tabelle!$Q$7),tabelle!$S$7,"-")))))</f>
        <v>-</v>
      </c>
      <c r="Z79" s="147" t="str">
        <f>IF('calcolo mitigazione del rischio'!AM72="-",tabelle!$U$16,IF('calcolo mitigazione del rischio'!AM72&lt;=tabelle!$V$16,tabelle!$U$16,IF(AND('calcolo mitigazione del rischio'!AM72&gt;tabelle!$W$15,'calcolo mitigazione del rischio'!AM72&lt;=tabelle!$V$15),tabelle!$U$15,IF(AND('calcolo mitigazione del rischio'!AM72&gt;tabelle!$W$14,'calcolo mitigazione del rischio'!AM72&lt;=tabelle!$V$14),tabelle!$U$14))))</f>
        <v>mitigazione soddisfacente</v>
      </c>
    </row>
    <row r="80" spans="1:26" ht="13" customHeight="1" x14ac:dyDescent="0.75">
      <c r="A80" s="743">
        <f>Schema!A77</f>
        <v>0</v>
      </c>
      <c r="B80" s="724">
        <f>Schema!B77</f>
        <v>0</v>
      </c>
      <c r="C80" s="873" t="str">
        <f>Schema!C77</f>
        <v>A.2. Formazione budget progetti</v>
      </c>
      <c r="D80" s="365" t="str">
        <f>Schema!D77</f>
        <v>A.2.1. Richiesta alle singole strutture di inviare previsioni di budget relativo ai progetti</v>
      </c>
      <c r="E80" s="90" t="str">
        <f>Schema!E77</f>
        <v>BBF</v>
      </c>
      <c r="F80" s="90" t="str">
        <f>Schema!F77</f>
        <v>A</v>
      </c>
      <c r="G80" s="90" t="str">
        <f>Schema!G77</f>
        <v>02</v>
      </c>
      <c r="H80" s="90" t="str">
        <f>Schema!H77</f>
        <v>01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377"/>
      <c r="Y80" s="146" t="str">
        <f>IF(AND('calcolo mitigazione del rischio'!AM73&gt;=tabelle!$P$3,'calcolo mitigazione del rischio'!AM73&lt;tabelle!$Q$3),tabelle!$S$3,IF(AND('calcolo mitigazione del rischio'!AM73&gt;=tabelle!$P$4,'calcolo mitigazione del rischio'!AM73&lt;tabelle!$Q$4),tabelle!$S$4,IF(AND('calcolo mitigazione del rischio'!AM73&gt;=tabelle!$P$5,'calcolo mitigazione del rischio'!AM73&lt;tabelle!$Q$5),tabelle!$S$5,IF(AND('calcolo mitigazione del rischio'!AM73&gt;=tabelle!$P$6,'calcolo mitigazione del rischio'!AM73&lt;tabelle!$Q$6),tabelle!$S$6,IF(AND('calcolo mitigazione del rischio'!AM73&gt;=tabelle!$P$7,'calcolo mitigazione del rischio'!AM73&lt;=tabelle!$Q$7),tabelle!$S$7,"-")))))</f>
        <v>-</v>
      </c>
      <c r="Z80" s="147" t="str">
        <f>IF('calcolo mitigazione del rischio'!AM73="-",tabelle!$U$16,IF('calcolo mitigazione del rischio'!AM73&lt;=tabelle!$V$16,tabelle!$U$16,IF(AND('calcolo mitigazione del rischio'!AM73&gt;tabelle!$W$15,'calcolo mitigazione del rischio'!AM73&lt;=tabelle!$V$15),tabelle!$U$15,IF(AND('calcolo mitigazione del rischio'!AM73&gt;tabelle!$W$14,'calcolo mitigazione del rischio'!AM73&lt;=tabelle!$V$14),tabelle!$U$14))))</f>
        <v>mitigazione soddisfacente</v>
      </c>
    </row>
    <row r="81" spans="1:26" ht="13.5" customHeight="1" x14ac:dyDescent="0.75">
      <c r="A81" s="743">
        <f>Schema!A78</f>
        <v>0</v>
      </c>
      <c r="B81" s="724">
        <f>Schema!B78</f>
        <v>0</v>
      </c>
      <c r="C81" s="873">
        <f>Schema!C78</f>
        <v>0</v>
      </c>
      <c r="D81" s="365" t="str">
        <f>Schema!D78</f>
        <v>A.2.2. Verifica dei dati ricevuti</v>
      </c>
      <c r="E81" s="90" t="str">
        <f>Schema!E78</f>
        <v>BBF</v>
      </c>
      <c r="F81" s="90" t="str">
        <f>Schema!F78</f>
        <v>A</v>
      </c>
      <c r="G81" s="90" t="str">
        <f>Schema!G78</f>
        <v>02</v>
      </c>
      <c r="H81" s="90" t="str">
        <f>Schema!H78</f>
        <v>02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377"/>
      <c r="Y81" s="146" t="str">
        <f>IF(AND('calcolo mitigazione del rischio'!AM74&gt;=tabelle!$P$3,'calcolo mitigazione del rischio'!AM74&lt;tabelle!$Q$3),tabelle!$S$3,IF(AND('calcolo mitigazione del rischio'!AM74&gt;=tabelle!$P$4,'calcolo mitigazione del rischio'!AM74&lt;tabelle!$Q$4),tabelle!$S$4,IF(AND('calcolo mitigazione del rischio'!AM74&gt;=tabelle!$P$5,'calcolo mitigazione del rischio'!AM74&lt;tabelle!$Q$5),tabelle!$S$5,IF(AND('calcolo mitigazione del rischio'!AM74&gt;=tabelle!$P$6,'calcolo mitigazione del rischio'!AM74&lt;tabelle!$Q$6),tabelle!$S$6,IF(AND('calcolo mitigazione del rischio'!AM74&gt;=tabelle!$P$7,'calcolo mitigazione del rischio'!AM74&lt;=tabelle!$Q$7),tabelle!$S$7,"-")))))</f>
        <v>-</v>
      </c>
      <c r="Z81" s="147" t="str">
        <f>IF('calcolo mitigazione del rischio'!AM74="-",tabelle!$U$16,IF('calcolo mitigazione del rischio'!AM74&lt;=tabelle!$V$16,tabelle!$U$16,IF(AND('calcolo mitigazione del rischio'!AM74&gt;tabelle!$W$15,'calcolo mitigazione del rischio'!AM74&lt;=tabelle!$V$15),tabelle!$U$15,IF(AND('calcolo mitigazione del rischio'!AM74&gt;tabelle!$W$14,'calcolo mitigazione del rischio'!AM74&lt;=tabelle!$V$14),tabelle!$U$14))))</f>
        <v>mitigazione soddisfacente</v>
      </c>
    </row>
    <row r="82" spans="1:26" ht="13" customHeight="1" x14ac:dyDescent="0.75">
      <c r="A82" s="743">
        <f>Schema!A79</f>
        <v>0</v>
      </c>
      <c r="B82" s="724">
        <f>Schema!B79</f>
        <v>0</v>
      </c>
      <c r="C82" s="873">
        <f>Schema!C79</f>
        <v>0</v>
      </c>
      <c r="D82" s="365" t="str">
        <f>Schema!D79</f>
        <v>A.2.3, Stesura schede di budget per le singole strutture al fine di condividerle con il vertice aziendale</v>
      </c>
      <c r="E82" s="90" t="str">
        <f>Schema!E79</f>
        <v>BBF</v>
      </c>
      <c r="F82" s="90" t="str">
        <f>Schema!F79</f>
        <v>A</v>
      </c>
      <c r="G82" s="90" t="str">
        <f>Schema!G79</f>
        <v>02</v>
      </c>
      <c r="H82" s="90" t="str">
        <f>Schema!H79</f>
        <v>03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377"/>
      <c r="Y82" s="146" t="str">
        <f>IF(AND('calcolo mitigazione del rischio'!AM75&gt;=tabelle!$P$3,'calcolo mitigazione del rischio'!AM75&lt;tabelle!$Q$3),tabelle!$S$3,IF(AND('calcolo mitigazione del rischio'!AM75&gt;=tabelle!$P$4,'calcolo mitigazione del rischio'!AM75&lt;tabelle!$Q$4),tabelle!$S$4,IF(AND('calcolo mitigazione del rischio'!AM75&gt;=tabelle!$P$5,'calcolo mitigazione del rischio'!AM75&lt;tabelle!$Q$5),tabelle!$S$5,IF(AND('calcolo mitigazione del rischio'!AM75&gt;=tabelle!$P$6,'calcolo mitigazione del rischio'!AM75&lt;tabelle!$Q$6),tabelle!$S$6,IF(AND('calcolo mitigazione del rischio'!AM75&gt;=tabelle!$P$7,'calcolo mitigazione del rischio'!AM75&lt;=tabelle!$Q$7),tabelle!$S$7,"-")))))</f>
        <v>-</v>
      </c>
      <c r="Z82" s="147" t="str">
        <f>IF('calcolo mitigazione del rischio'!AM75="-",tabelle!$U$16,IF('calcolo mitigazione del rischio'!AM75&lt;=tabelle!$V$16,tabelle!$U$16,IF(AND('calcolo mitigazione del rischio'!AM75&gt;tabelle!$W$15,'calcolo mitigazione del rischio'!AM75&lt;=tabelle!$V$15),tabelle!$U$15,IF(AND('calcolo mitigazione del rischio'!AM75&gt;tabelle!$W$14,'calcolo mitigazione del rischio'!AM75&lt;=tabelle!$V$14),tabelle!$U$14))))</f>
        <v>mitigazione soddisfacente</v>
      </c>
    </row>
    <row r="83" spans="1:26" ht="17" customHeight="1" x14ac:dyDescent="0.75">
      <c r="A83" s="743">
        <f>Schema!A80</f>
        <v>0</v>
      </c>
      <c r="B83" s="724">
        <f>Schema!B80</f>
        <v>0</v>
      </c>
      <c r="C83" s="873">
        <f>Schema!C80</f>
        <v>0</v>
      </c>
      <c r="D83" s="365" t="str">
        <f>Schema!D80</f>
        <v>A.2.4. Stesura budget progetti complessivo</v>
      </c>
      <c r="E83" s="90" t="str">
        <f>Schema!E80</f>
        <v>BBF</v>
      </c>
      <c r="F83" s="90" t="str">
        <f>Schema!F80</f>
        <v>A</v>
      </c>
      <c r="G83" s="90" t="str">
        <f>Schema!G80</f>
        <v>02</v>
      </c>
      <c r="H83" s="90" t="str">
        <f>Schema!H80</f>
        <v>04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377"/>
      <c r="Y83" s="146" t="str">
        <f>IF(AND('calcolo mitigazione del rischio'!AM76&gt;=tabelle!$P$3,'calcolo mitigazione del rischio'!AM76&lt;tabelle!$Q$3),tabelle!$S$3,IF(AND('calcolo mitigazione del rischio'!AM76&gt;=tabelle!$P$4,'calcolo mitigazione del rischio'!AM76&lt;tabelle!$Q$4),tabelle!$S$4,IF(AND('calcolo mitigazione del rischio'!AM76&gt;=tabelle!$P$5,'calcolo mitigazione del rischio'!AM76&lt;tabelle!$Q$5),tabelle!$S$5,IF(AND('calcolo mitigazione del rischio'!AM76&gt;=tabelle!$P$6,'calcolo mitigazione del rischio'!AM76&lt;tabelle!$Q$6),tabelle!$S$6,IF(AND('calcolo mitigazione del rischio'!AM76&gt;=tabelle!$P$7,'calcolo mitigazione del rischio'!AM76&lt;=tabelle!$Q$7),tabelle!$S$7,"-")))))</f>
        <v>-</v>
      </c>
      <c r="Z83" s="147" t="str">
        <f>IF('calcolo mitigazione del rischio'!AM76="-",tabelle!$U$16,IF('calcolo mitigazione del rischio'!AM76&lt;=tabelle!$V$16,tabelle!$U$16,IF(AND('calcolo mitigazione del rischio'!AM76&gt;tabelle!$W$15,'calcolo mitigazione del rischio'!AM76&lt;=tabelle!$V$15),tabelle!$U$15,IF(AND('calcolo mitigazione del rischio'!AM76&gt;tabelle!$W$14,'calcolo mitigazione del rischio'!AM76&lt;=tabelle!$V$14),tabelle!$U$14))))</f>
        <v>mitigazione soddisfacente</v>
      </c>
    </row>
    <row r="84" spans="1:26" ht="11.25" customHeight="1" x14ac:dyDescent="0.75">
      <c r="A84" s="743">
        <f>Schema!A81</f>
        <v>0</v>
      </c>
      <c r="B84" s="724">
        <f>Schema!B81</f>
        <v>0</v>
      </c>
      <c r="C84" s="873">
        <f>Schema!C81</f>
        <v>0</v>
      </c>
      <c r="D84" s="365" t="str">
        <f>Schema!D81</f>
        <v>A.2.5. Approvazione CdA del budget relativo ai progetti</v>
      </c>
      <c r="E84" s="90" t="str">
        <f>Schema!E81</f>
        <v>BBF</v>
      </c>
      <c r="F84" s="90" t="str">
        <f>Schema!F81</f>
        <v>A</v>
      </c>
      <c r="G84" s="90" t="str">
        <f>Schema!G81</f>
        <v>02</v>
      </c>
      <c r="H84" s="90" t="str">
        <f>Schema!H81</f>
        <v>05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377"/>
      <c r="Y84" s="146" t="str">
        <f>IF(AND('calcolo mitigazione del rischio'!AM77&gt;=tabelle!$P$3,'calcolo mitigazione del rischio'!AM77&lt;tabelle!$Q$3),tabelle!$S$3,IF(AND('calcolo mitigazione del rischio'!AM77&gt;=tabelle!$P$4,'calcolo mitigazione del rischio'!AM77&lt;tabelle!$Q$4),tabelle!$S$4,IF(AND('calcolo mitigazione del rischio'!AM77&gt;=tabelle!$P$5,'calcolo mitigazione del rischio'!AM77&lt;tabelle!$Q$5),tabelle!$S$5,IF(AND('calcolo mitigazione del rischio'!AM77&gt;=tabelle!$P$6,'calcolo mitigazione del rischio'!AM77&lt;tabelle!$Q$6),tabelle!$S$6,IF(AND('calcolo mitigazione del rischio'!AM77&gt;=tabelle!$P$7,'calcolo mitigazione del rischio'!AM77&lt;=tabelle!$Q$7),tabelle!$S$7,"-")))))</f>
        <v>-</v>
      </c>
      <c r="Z84" s="147" t="str">
        <f>IF('calcolo mitigazione del rischio'!AM77="-",tabelle!$U$16,IF('calcolo mitigazione del rischio'!AM77&lt;=tabelle!$V$16,tabelle!$U$16,IF(AND('calcolo mitigazione del rischio'!AM77&gt;tabelle!$W$15,'calcolo mitigazione del rischio'!AM77&lt;=tabelle!$V$15),tabelle!$U$15,IF(AND('calcolo mitigazione del rischio'!AM77&gt;tabelle!$W$14,'calcolo mitigazione del rischio'!AM77&lt;=tabelle!$V$14),tabelle!$U$14))))</f>
        <v>mitigazione soddisfacente</v>
      </c>
    </row>
    <row r="85" spans="1:26" ht="17.5" customHeight="1" x14ac:dyDescent="0.75">
      <c r="A85" s="743">
        <f>Schema!A82</f>
        <v>0</v>
      </c>
      <c r="B85" s="724">
        <f>Schema!B82</f>
        <v>0</v>
      </c>
      <c r="C85" s="873" t="str">
        <f>Schema!C82</f>
        <v>A.5. Revisioni periodiche budget funzionamento/progetti</v>
      </c>
      <c r="D85" s="365" t="str">
        <f>Schema!D82</f>
        <v>A.5.1. Rilevamento diretto e attraverso comunicazioni da parte delle strutture di eventuali scostamenti</v>
      </c>
      <c r="E85" s="90" t="str">
        <f>Schema!E82</f>
        <v>BBF</v>
      </c>
      <c r="F85" s="90" t="str">
        <f>Schema!F82</f>
        <v>A</v>
      </c>
      <c r="G85" s="90" t="str">
        <f>Schema!G82</f>
        <v>05</v>
      </c>
      <c r="H85" s="90" t="str">
        <f>Schema!H82</f>
        <v>01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377"/>
      <c r="Y85" s="146" t="str">
        <f>IF(AND('calcolo mitigazione del rischio'!AM78&gt;=tabelle!$P$3,'calcolo mitigazione del rischio'!AM78&lt;tabelle!$Q$3),tabelle!$S$3,IF(AND('calcolo mitigazione del rischio'!AM78&gt;=tabelle!$P$4,'calcolo mitigazione del rischio'!AM78&lt;tabelle!$Q$4),tabelle!$S$4,IF(AND('calcolo mitigazione del rischio'!AM78&gt;=tabelle!$P$5,'calcolo mitigazione del rischio'!AM78&lt;tabelle!$Q$5),tabelle!$S$5,IF(AND('calcolo mitigazione del rischio'!AM78&gt;=tabelle!$P$6,'calcolo mitigazione del rischio'!AM78&lt;tabelle!$Q$6),tabelle!$S$6,IF(AND('calcolo mitigazione del rischio'!AM78&gt;=tabelle!$P$7,'calcolo mitigazione del rischio'!AM78&lt;=tabelle!$Q$7),tabelle!$S$7,"-")))))</f>
        <v>-</v>
      </c>
      <c r="Z85" s="147" t="str">
        <f>IF('calcolo mitigazione del rischio'!AM78="-",tabelle!$U$16,IF('calcolo mitigazione del rischio'!AM78&lt;=tabelle!$V$16,tabelle!$U$16,IF(AND('calcolo mitigazione del rischio'!AM78&gt;tabelle!$W$15,'calcolo mitigazione del rischio'!AM78&lt;=tabelle!$V$15),tabelle!$U$15,IF(AND('calcolo mitigazione del rischio'!AM78&gt;tabelle!$W$14,'calcolo mitigazione del rischio'!AM78&lt;=tabelle!$V$14),tabelle!$U$14))))</f>
        <v>mitigazione soddisfacente</v>
      </c>
    </row>
    <row r="86" spans="1:26" ht="17.5" customHeight="1" x14ac:dyDescent="0.75">
      <c r="A86" s="743">
        <f>Schema!A83</f>
        <v>0</v>
      </c>
      <c r="B86" s="724">
        <f>Schema!B83</f>
        <v>0</v>
      </c>
      <c r="C86" s="873">
        <f>Schema!C83</f>
        <v>0</v>
      </c>
      <c r="D86" s="365" t="str">
        <f>Schema!D83</f>
        <v>A.5.2. Approvazione CdA delle variazioni</v>
      </c>
      <c r="E86" s="90" t="str">
        <f>Schema!E83</f>
        <v>BBF</v>
      </c>
      <c r="F86" s="90" t="str">
        <f>Schema!F83</f>
        <v>A</v>
      </c>
      <c r="G86" s="90" t="str">
        <f>Schema!G83</f>
        <v>05</v>
      </c>
      <c r="H86" s="90" t="str">
        <f>Schema!H83</f>
        <v>02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377"/>
      <c r="Y86" s="146" t="str">
        <f>IF(AND('calcolo mitigazione del rischio'!AM79&gt;=tabelle!$P$3,'calcolo mitigazione del rischio'!AM79&lt;tabelle!$Q$3),tabelle!$S$3,IF(AND('calcolo mitigazione del rischio'!AM79&gt;=tabelle!$P$4,'calcolo mitigazione del rischio'!AM79&lt;tabelle!$Q$4),tabelle!$S$4,IF(AND('calcolo mitigazione del rischio'!AM79&gt;=tabelle!$P$5,'calcolo mitigazione del rischio'!AM79&lt;tabelle!$Q$5),tabelle!$S$5,IF(AND('calcolo mitigazione del rischio'!AM79&gt;=tabelle!$P$6,'calcolo mitigazione del rischio'!AM79&lt;tabelle!$Q$6),tabelle!$S$6,IF(AND('calcolo mitigazione del rischio'!AM79&gt;=tabelle!$P$7,'calcolo mitigazione del rischio'!AM79&lt;=tabelle!$Q$7),tabelle!$S$7,"-")))))</f>
        <v>-</v>
      </c>
      <c r="Z86" s="147" t="str">
        <f>IF('calcolo mitigazione del rischio'!AM79="-",tabelle!$U$16,IF('calcolo mitigazione del rischio'!AM79&lt;=tabelle!$V$16,tabelle!$U$16,IF(AND('calcolo mitigazione del rischio'!AM79&gt;tabelle!$W$15,'calcolo mitigazione del rischio'!AM79&lt;=tabelle!$V$15),tabelle!$U$15,IF(AND('calcolo mitigazione del rischio'!AM79&gt;tabelle!$W$14,'calcolo mitigazione del rischio'!AM79&lt;=tabelle!$V$14),tabelle!$U$14))))</f>
        <v>mitigazione soddisfacente</v>
      </c>
    </row>
    <row r="87" spans="1:26" ht="19.5" customHeight="1" x14ac:dyDescent="0.75">
      <c r="A87" s="743">
        <f>Schema!A84</f>
        <v>0</v>
      </c>
      <c r="B87" s="724" t="str">
        <f>Schema!B84</f>
        <v>B. Monitoraggio</v>
      </c>
      <c r="C87" s="873" t="str">
        <f>Schema!C84</f>
        <v>B.1. Monitoraggio quadrimestrale scostamenti budget/consuntivo</v>
      </c>
      <c r="D87" s="365" t="str">
        <f>Schema!D84</f>
        <v xml:space="preserve">B.1.1. Verifica quadrimestrale degli scostamenti </v>
      </c>
      <c r="E87" s="90" t="str">
        <f>Schema!E84</f>
        <v>BBF</v>
      </c>
      <c r="F87" s="90" t="str">
        <f>Schema!F84</f>
        <v>B</v>
      </c>
      <c r="G87" s="90" t="str">
        <f>Schema!G84</f>
        <v>01</v>
      </c>
      <c r="H87" s="90" t="str">
        <f>Schema!H84</f>
        <v>01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377"/>
      <c r="Y87" s="146" t="str">
        <f>IF(AND('calcolo mitigazione del rischio'!AM80&gt;=tabelle!$P$3,'calcolo mitigazione del rischio'!AM80&lt;tabelle!$Q$3),tabelle!$S$3,IF(AND('calcolo mitigazione del rischio'!AM80&gt;=tabelle!$P$4,'calcolo mitigazione del rischio'!AM80&lt;tabelle!$Q$4),tabelle!$S$4,IF(AND('calcolo mitigazione del rischio'!AM80&gt;=tabelle!$P$5,'calcolo mitigazione del rischio'!AM80&lt;tabelle!$Q$5),tabelle!$S$5,IF(AND('calcolo mitigazione del rischio'!AM80&gt;=tabelle!$P$6,'calcolo mitigazione del rischio'!AM80&lt;tabelle!$Q$6),tabelle!$S$6,IF(AND('calcolo mitigazione del rischio'!AM80&gt;=tabelle!$P$7,'calcolo mitigazione del rischio'!AM80&lt;=tabelle!$Q$7),tabelle!$S$7,"-")))))</f>
        <v>-</v>
      </c>
      <c r="Z87" s="147" t="str">
        <f>IF('calcolo mitigazione del rischio'!AM80="-",tabelle!$U$16,IF('calcolo mitigazione del rischio'!AM80&lt;=tabelle!$V$16,tabelle!$U$16,IF(AND('calcolo mitigazione del rischio'!AM80&gt;tabelle!$W$15,'calcolo mitigazione del rischio'!AM80&lt;=tabelle!$V$15),tabelle!$U$15,IF(AND('calcolo mitigazione del rischio'!AM80&gt;tabelle!$W$14,'calcolo mitigazione del rischio'!AM80&lt;=tabelle!$V$14),tabelle!$U$14))))</f>
        <v>mitigazione soddisfacente</v>
      </c>
    </row>
    <row r="88" spans="1:26" ht="22" customHeight="1" x14ac:dyDescent="0.75">
      <c r="A88" s="743">
        <f>Schema!A85</f>
        <v>0</v>
      </c>
      <c r="B88" s="724">
        <f>Schema!B85</f>
        <v>0</v>
      </c>
      <c r="C88" s="873">
        <f>Schema!C85</f>
        <v>0</v>
      </c>
      <c r="D88" s="365" t="str">
        <f>Schema!D85</f>
        <v>B.1.2. Trasmissione informativa al vertice aziendale</v>
      </c>
      <c r="E88" s="90" t="str">
        <f>Schema!E85</f>
        <v>BBF</v>
      </c>
      <c r="F88" s="90" t="str">
        <f>Schema!F85</f>
        <v>B</v>
      </c>
      <c r="G88" s="90" t="str">
        <f>Schema!G85</f>
        <v>01</v>
      </c>
      <c r="H88" s="90" t="str">
        <f>Schema!H85</f>
        <v>02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377"/>
      <c r="Y88" s="146" t="str">
        <f>IF(AND('calcolo mitigazione del rischio'!AM81&gt;=tabelle!$P$3,'calcolo mitigazione del rischio'!AM81&lt;tabelle!$Q$3),tabelle!$S$3,IF(AND('calcolo mitigazione del rischio'!AM81&gt;=tabelle!$P$4,'calcolo mitigazione del rischio'!AM81&lt;tabelle!$Q$4),tabelle!$S$4,IF(AND('calcolo mitigazione del rischio'!AM81&gt;=tabelle!$P$5,'calcolo mitigazione del rischio'!AM81&lt;tabelle!$Q$5),tabelle!$S$5,IF(AND('calcolo mitigazione del rischio'!AM81&gt;=tabelle!$P$6,'calcolo mitigazione del rischio'!AM81&lt;tabelle!$Q$6),tabelle!$S$6,IF(AND('calcolo mitigazione del rischio'!AM81&gt;=tabelle!$P$7,'calcolo mitigazione del rischio'!AM81&lt;=tabelle!$Q$7),tabelle!$S$7,"-")))))</f>
        <v>-</v>
      </c>
      <c r="Z88" s="147" t="str">
        <f>IF('calcolo mitigazione del rischio'!AM81="-",tabelle!$U$16,IF('calcolo mitigazione del rischio'!AM81&lt;=tabelle!$V$16,tabelle!$U$16,IF(AND('calcolo mitigazione del rischio'!AM81&gt;tabelle!$W$15,'calcolo mitigazione del rischio'!AM81&lt;=tabelle!$V$15),tabelle!$U$15,IF(AND('calcolo mitigazione del rischio'!AM81&gt;tabelle!$W$14,'calcolo mitigazione del rischio'!AM81&lt;=tabelle!$V$14),tabelle!$U$14))))</f>
        <v>mitigazione soddisfacente</v>
      </c>
    </row>
    <row r="89" spans="1:26" ht="19.5" customHeight="1" x14ac:dyDescent="0.75">
      <c r="A89" s="743">
        <f>Schema!A86</f>
        <v>0</v>
      </c>
      <c r="B89" s="724" t="str">
        <f>Schema!B86</f>
        <v>C. Ciclo passivo</v>
      </c>
      <c r="C89" s="873" t="str">
        <f>Schema!C86</f>
        <v>C.1. Attività di gestione delle fatture passive</v>
      </c>
      <c r="D89" s="365" t="str">
        <f>Schema!D86</f>
        <v>C.1.1. Verifica presenza nel sistema contabile dell'ordine/contratto di riferimento</v>
      </c>
      <c r="E89" s="90" t="str">
        <f>Schema!E86</f>
        <v>BBF</v>
      </c>
      <c r="F89" s="90" t="str">
        <f>Schema!F86</f>
        <v>C</v>
      </c>
      <c r="G89" s="90" t="str">
        <f>Schema!G86</f>
        <v>01</v>
      </c>
      <c r="H89" s="90" t="str">
        <f>Schema!H86</f>
        <v>01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377"/>
      <c r="Y89" s="146" t="str">
        <f>IF(AND('calcolo mitigazione del rischio'!AM82&gt;=tabelle!$P$3,'calcolo mitigazione del rischio'!AM82&lt;tabelle!$Q$3),tabelle!$S$3,IF(AND('calcolo mitigazione del rischio'!AM82&gt;=tabelle!$P$4,'calcolo mitigazione del rischio'!AM82&lt;tabelle!$Q$4),tabelle!$S$4,IF(AND('calcolo mitigazione del rischio'!AM82&gt;=tabelle!$P$5,'calcolo mitigazione del rischio'!AM82&lt;tabelle!$Q$5),tabelle!$S$5,IF(AND('calcolo mitigazione del rischio'!AM82&gt;=tabelle!$P$6,'calcolo mitigazione del rischio'!AM82&lt;tabelle!$Q$6),tabelle!$S$6,IF(AND('calcolo mitigazione del rischio'!AM82&gt;=tabelle!$P$7,'calcolo mitigazione del rischio'!AM82&lt;=tabelle!$Q$7),tabelle!$S$7,"-")))))</f>
        <v>-</v>
      </c>
      <c r="Z89" s="147" t="str">
        <f>IF('calcolo mitigazione del rischio'!AM82="-",tabelle!$U$16,IF('calcolo mitigazione del rischio'!AM82&lt;=tabelle!$V$16,tabelle!$U$16,IF(AND('calcolo mitigazione del rischio'!AM82&gt;tabelle!$W$15,'calcolo mitigazione del rischio'!AM82&lt;=tabelle!$V$15),tabelle!$U$15,IF(AND('calcolo mitigazione del rischio'!AM82&gt;tabelle!$W$14,'calcolo mitigazione del rischio'!AM82&lt;=tabelle!$V$14),tabelle!$U$14))))</f>
        <v>mitigazione soddisfacente</v>
      </c>
    </row>
    <row r="90" spans="1:26" ht="17.5" customHeight="1" x14ac:dyDescent="0.75">
      <c r="A90" s="743">
        <f>Schema!A87</f>
        <v>0</v>
      </c>
      <c r="B90" s="724">
        <f>Schema!B87</f>
        <v>0</v>
      </c>
      <c r="C90" s="873">
        <f>Schema!C87</f>
        <v>0</v>
      </c>
      <c r="D90" s="365" t="str">
        <f>Schema!D87</f>
        <v>C.1.2. Verifica conformità della fattura alle normative vigenti</v>
      </c>
      <c r="E90" s="90" t="str">
        <f>Schema!E87</f>
        <v>BBF</v>
      </c>
      <c r="F90" s="90" t="str">
        <f>Schema!F87</f>
        <v>C</v>
      </c>
      <c r="G90" s="90" t="str">
        <f>Schema!G87</f>
        <v>01</v>
      </c>
      <c r="H90" s="90" t="str">
        <f>Schema!H87</f>
        <v>02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377"/>
      <c r="Y90" s="146" t="str">
        <f>IF(AND('calcolo mitigazione del rischio'!AM83&gt;=tabelle!$P$3,'calcolo mitigazione del rischio'!AM83&lt;tabelle!$Q$3),tabelle!$S$3,IF(AND('calcolo mitigazione del rischio'!AM83&gt;=tabelle!$P$4,'calcolo mitigazione del rischio'!AM83&lt;tabelle!$Q$4),tabelle!$S$4,IF(AND('calcolo mitigazione del rischio'!AM83&gt;=tabelle!$P$5,'calcolo mitigazione del rischio'!AM83&lt;tabelle!$Q$5),tabelle!$S$5,IF(AND('calcolo mitigazione del rischio'!AM83&gt;=tabelle!$P$6,'calcolo mitigazione del rischio'!AM83&lt;tabelle!$Q$6),tabelle!$S$6,IF(AND('calcolo mitigazione del rischio'!AM83&gt;=tabelle!$P$7,'calcolo mitigazione del rischio'!AM83&lt;=tabelle!$Q$7),tabelle!$S$7,"-")))))</f>
        <v>-</v>
      </c>
      <c r="Z90" s="147" t="str">
        <f>IF('calcolo mitigazione del rischio'!AM83="-",tabelle!$U$16,IF('calcolo mitigazione del rischio'!AM83&lt;=tabelle!$V$16,tabelle!$U$16,IF(AND('calcolo mitigazione del rischio'!AM83&gt;tabelle!$W$15,'calcolo mitigazione del rischio'!AM83&lt;=tabelle!$V$15),tabelle!$U$15,IF(AND('calcolo mitigazione del rischio'!AM83&gt;tabelle!$W$14,'calcolo mitigazione del rischio'!AM83&lt;=tabelle!$V$14),tabelle!$U$14))))</f>
        <v>mitigazione soddisfacente</v>
      </c>
    </row>
    <row r="91" spans="1:26" ht="20" customHeight="1" x14ac:dyDescent="0.75">
      <c r="A91" s="743">
        <f>Schema!A88</f>
        <v>0</v>
      </c>
      <c r="B91" s="724">
        <f>Schema!B88</f>
        <v>0</v>
      </c>
      <c r="C91" s="873">
        <f>Schema!C88</f>
        <v>0</v>
      </c>
      <c r="D91" s="365" t="str">
        <f>Schema!D88</f>
        <v>C.1.3. Registrazione nel sistema di contabilità</v>
      </c>
      <c r="E91" s="90" t="str">
        <f>Schema!E88</f>
        <v>BBF</v>
      </c>
      <c r="F91" s="90" t="str">
        <f>Schema!F88</f>
        <v>C</v>
      </c>
      <c r="G91" s="90" t="str">
        <f>Schema!G88</f>
        <v>01</v>
      </c>
      <c r="H91" s="90" t="str">
        <f>Schema!H88</f>
        <v>04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377"/>
      <c r="Y91" s="146" t="str">
        <f>IF(AND('calcolo mitigazione del rischio'!AM84&gt;=tabelle!$P$3,'calcolo mitigazione del rischio'!AM84&lt;tabelle!$Q$3),tabelle!$S$3,IF(AND('calcolo mitigazione del rischio'!AM84&gt;=tabelle!$P$4,'calcolo mitigazione del rischio'!AM84&lt;tabelle!$Q$4),tabelle!$S$4,IF(AND('calcolo mitigazione del rischio'!AM84&gt;=tabelle!$P$5,'calcolo mitigazione del rischio'!AM84&lt;tabelle!$Q$5),tabelle!$S$5,IF(AND('calcolo mitigazione del rischio'!AM84&gt;=tabelle!$P$6,'calcolo mitigazione del rischio'!AM84&lt;tabelle!$Q$6),tabelle!$S$6,IF(AND('calcolo mitigazione del rischio'!AM84&gt;=tabelle!$P$7,'calcolo mitigazione del rischio'!AM84&lt;=tabelle!$Q$7),tabelle!$S$7,"-")))))</f>
        <v>-</v>
      </c>
      <c r="Z91" s="147" t="str">
        <f>IF('calcolo mitigazione del rischio'!AM84="-",tabelle!$U$16,IF('calcolo mitigazione del rischio'!AM84&lt;=tabelle!$V$16,tabelle!$U$16,IF(AND('calcolo mitigazione del rischio'!AM84&gt;tabelle!$W$15,'calcolo mitigazione del rischio'!AM84&lt;=tabelle!$V$15),tabelle!$U$15,IF(AND('calcolo mitigazione del rischio'!AM84&gt;tabelle!$W$14,'calcolo mitigazione del rischio'!AM84&lt;=tabelle!$V$14),tabelle!$U$14))))</f>
        <v>mitigazione soddisfacente</v>
      </c>
    </row>
    <row r="92" spans="1:26" ht="16" customHeight="1" x14ac:dyDescent="0.75">
      <c r="A92" s="743">
        <f>Schema!A89</f>
        <v>0</v>
      </c>
      <c r="B92" s="724" t="str">
        <f>Schema!B89</f>
        <v xml:space="preserve">D. Tesoreria </v>
      </c>
      <c r="C92" s="873" t="str">
        <f>Schema!C89</f>
        <v>D.1. Gestione pagamenti e rapporti con le banche</v>
      </c>
      <c r="D92" s="365" t="str">
        <f>Schema!D89</f>
        <v>D.1.1. Pagamento fatture</v>
      </c>
      <c r="E92" s="90" t="str">
        <f>Schema!E89</f>
        <v>BBF</v>
      </c>
      <c r="F92" s="90" t="str">
        <f>Schema!F89</f>
        <v>D</v>
      </c>
      <c r="G92" s="90" t="str">
        <f>Schema!G89</f>
        <v>01</v>
      </c>
      <c r="H92" s="90" t="str">
        <f>Schema!H89</f>
        <v>01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377"/>
      <c r="Y92" s="146" t="str">
        <f>IF(AND('calcolo mitigazione del rischio'!AM85&gt;=tabelle!$P$3,'calcolo mitigazione del rischio'!AM85&lt;tabelle!$Q$3),tabelle!$S$3,IF(AND('calcolo mitigazione del rischio'!AM85&gt;=tabelle!$P$4,'calcolo mitigazione del rischio'!AM85&lt;tabelle!$Q$4),tabelle!$S$4,IF(AND('calcolo mitigazione del rischio'!AM85&gt;=tabelle!$P$5,'calcolo mitigazione del rischio'!AM85&lt;tabelle!$Q$5),tabelle!$S$5,IF(AND('calcolo mitigazione del rischio'!AM85&gt;=tabelle!$P$6,'calcolo mitigazione del rischio'!AM85&lt;tabelle!$Q$6),tabelle!$S$6,IF(AND('calcolo mitigazione del rischio'!AM85&gt;=tabelle!$P$7,'calcolo mitigazione del rischio'!AM85&lt;=tabelle!$Q$7),tabelle!$S$7,"-")))))</f>
        <v>-</v>
      </c>
      <c r="Z92" s="147" t="str">
        <f>IF('calcolo mitigazione del rischio'!AM85="-",tabelle!$U$16,IF('calcolo mitigazione del rischio'!AM85&lt;=tabelle!$V$16,tabelle!$U$16,IF(AND('calcolo mitigazione del rischio'!AM85&gt;tabelle!$W$15,'calcolo mitigazione del rischio'!AM85&lt;=tabelle!$V$15),tabelle!$U$15,IF(AND('calcolo mitigazione del rischio'!AM85&gt;tabelle!$W$14,'calcolo mitigazione del rischio'!AM85&lt;=tabelle!$V$14),tabelle!$U$14))))</f>
        <v>mitigazione soddisfacente</v>
      </c>
    </row>
    <row r="93" spans="1:26" ht="19" customHeight="1" x14ac:dyDescent="0.75">
      <c r="A93" s="743">
        <f>Schema!A90</f>
        <v>0</v>
      </c>
      <c r="B93" s="724">
        <f>Schema!B90</f>
        <v>0</v>
      </c>
      <c r="C93" s="873">
        <f>Schema!C90</f>
        <v>0</v>
      </c>
      <c r="D93" s="365" t="str">
        <f>Schema!D90</f>
        <v>D.1.2. Pagamento stipendi</v>
      </c>
      <c r="E93" s="90" t="str">
        <f>Schema!E90</f>
        <v>BBF</v>
      </c>
      <c r="F93" s="90" t="str">
        <f>Schema!F90</f>
        <v>D</v>
      </c>
      <c r="G93" s="90" t="str">
        <f>Schema!G90</f>
        <v>01</v>
      </c>
      <c r="H93" s="90" t="str">
        <f>Schema!H90</f>
        <v>02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377"/>
      <c r="Y93" s="146" t="str">
        <f>IF(AND('calcolo mitigazione del rischio'!AM86&gt;=tabelle!$P$3,'calcolo mitigazione del rischio'!AM86&lt;tabelle!$Q$3),tabelle!$S$3,IF(AND('calcolo mitigazione del rischio'!AM86&gt;=tabelle!$P$4,'calcolo mitigazione del rischio'!AM86&lt;tabelle!$Q$4),tabelle!$S$4,IF(AND('calcolo mitigazione del rischio'!AM86&gt;=tabelle!$P$5,'calcolo mitigazione del rischio'!AM86&lt;tabelle!$Q$5),tabelle!$S$5,IF(AND('calcolo mitigazione del rischio'!AM86&gt;=tabelle!$P$6,'calcolo mitigazione del rischio'!AM86&lt;tabelle!$Q$6),tabelle!$S$6,IF(AND('calcolo mitigazione del rischio'!AM86&gt;=tabelle!$P$7,'calcolo mitigazione del rischio'!AM86&lt;=tabelle!$Q$7),tabelle!$S$7,"-")))))</f>
        <v>-</v>
      </c>
      <c r="Z93" s="147" t="str">
        <f>IF('calcolo mitigazione del rischio'!AM86="-",tabelle!$U$16,IF('calcolo mitigazione del rischio'!AM86&lt;=tabelle!$V$16,tabelle!$U$16,IF(AND('calcolo mitigazione del rischio'!AM86&gt;tabelle!$W$15,'calcolo mitigazione del rischio'!AM86&lt;=tabelle!$V$15),tabelle!$U$15,IF(AND('calcolo mitigazione del rischio'!AM86&gt;tabelle!$W$14,'calcolo mitigazione del rischio'!AM86&lt;=tabelle!$V$14),tabelle!$U$14))))</f>
        <v>mitigazione soddisfacente</v>
      </c>
    </row>
    <row r="94" spans="1:26" ht="19.5" customHeight="1" x14ac:dyDescent="0.75">
      <c r="A94" s="743">
        <f>Schema!A91</f>
        <v>0</v>
      </c>
      <c r="B94" s="724">
        <f>Schema!B91</f>
        <v>0</v>
      </c>
      <c r="C94" s="873">
        <f>Schema!C91</f>
        <v>0</v>
      </c>
      <c r="D94" s="365" t="str">
        <f>Schema!D91</f>
        <v>D.1.3. Pagamento oneri fiscali e previdenziali</v>
      </c>
      <c r="E94" s="90" t="str">
        <f>Schema!E91</f>
        <v>BBF</v>
      </c>
      <c r="F94" s="90" t="str">
        <f>Schema!F91</f>
        <v>D</v>
      </c>
      <c r="G94" s="90" t="str">
        <f>Schema!G91</f>
        <v>01</v>
      </c>
      <c r="H94" s="90" t="str">
        <f>Schema!H91</f>
        <v>03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377"/>
      <c r="Y94" s="146" t="str">
        <f>IF(AND('calcolo mitigazione del rischio'!AM87&gt;=tabelle!$P$3,'calcolo mitigazione del rischio'!AM87&lt;tabelle!$Q$3),tabelle!$S$3,IF(AND('calcolo mitigazione del rischio'!AM87&gt;=tabelle!$P$4,'calcolo mitigazione del rischio'!AM87&lt;tabelle!$Q$4),tabelle!$S$4,IF(AND('calcolo mitigazione del rischio'!AM87&gt;=tabelle!$P$5,'calcolo mitigazione del rischio'!AM87&lt;tabelle!$Q$5),tabelle!$S$5,IF(AND('calcolo mitigazione del rischio'!AM87&gt;=tabelle!$P$6,'calcolo mitigazione del rischio'!AM87&lt;tabelle!$Q$6),tabelle!$S$6,IF(AND('calcolo mitigazione del rischio'!AM87&gt;=tabelle!$P$7,'calcolo mitigazione del rischio'!AM87&lt;=tabelle!$Q$7),tabelle!$S$7,"-")))))</f>
        <v>-</v>
      </c>
      <c r="Z94" s="147" t="str">
        <f>IF('calcolo mitigazione del rischio'!AM87="-",tabelle!$U$16,IF('calcolo mitigazione del rischio'!AM87&lt;=tabelle!$V$16,tabelle!$U$16,IF(AND('calcolo mitigazione del rischio'!AM87&gt;tabelle!$W$15,'calcolo mitigazione del rischio'!AM87&lt;=tabelle!$V$15),tabelle!$U$15,IF(AND('calcolo mitigazione del rischio'!AM87&gt;tabelle!$W$14,'calcolo mitigazione del rischio'!AM87&lt;=tabelle!$V$14),tabelle!$U$14))))</f>
        <v>mitigazione soddisfacente</v>
      </c>
    </row>
    <row r="95" spans="1:26" ht="18" customHeight="1" x14ac:dyDescent="0.75">
      <c r="A95" s="743">
        <f>Schema!A92</f>
        <v>0</v>
      </c>
      <c r="B95" s="724">
        <f>Schema!B92</f>
        <v>0</v>
      </c>
      <c r="C95" s="873">
        <f>Schema!C92</f>
        <v>0</v>
      </c>
      <c r="D95" s="365" t="str">
        <f>Schema!D92</f>
        <v>D.1.4. Altri pagamenti</v>
      </c>
      <c r="E95" s="90" t="str">
        <f>Schema!E92</f>
        <v>BBF</v>
      </c>
      <c r="F95" s="90" t="str">
        <f>Schema!F92</f>
        <v>D</v>
      </c>
      <c r="G95" s="90" t="str">
        <f>Schema!G92</f>
        <v>01</v>
      </c>
      <c r="H95" s="90" t="str">
        <f>Schema!H92</f>
        <v>04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377"/>
      <c r="Y95" s="146" t="str">
        <f>IF(AND('calcolo mitigazione del rischio'!AM88&gt;=tabelle!$P$3,'calcolo mitigazione del rischio'!AM88&lt;tabelle!$Q$3),tabelle!$S$3,IF(AND('calcolo mitigazione del rischio'!AM88&gt;=tabelle!$P$4,'calcolo mitigazione del rischio'!AM88&lt;tabelle!$Q$4),tabelle!$S$4,IF(AND('calcolo mitigazione del rischio'!AM88&gt;=tabelle!$P$5,'calcolo mitigazione del rischio'!AM88&lt;tabelle!$Q$5),tabelle!$S$5,IF(AND('calcolo mitigazione del rischio'!AM88&gt;=tabelle!$P$6,'calcolo mitigazione del rischio'!AM88&lt;tabelle!$Q$6),tabelle!$S$6,IF(AND('calcolo mitigazione del rischio'!AM88&gt;=tabelle!$P$7,'calcolo mitigazione del rischio'!AM88&lt;=tabelle!$Q$7),tabelle!$S$7,"-")))))</f>
        <v>-</v>
      </c>
      <c r="Z95" s="147" t="str">
        <f>IF('calcolo mitigazione del rischio'!AM88="-",tabelle!$U$16,IF('calcolo mitigazione del rischio'!AM88&lt;=tabelle!$V$16,tabelle!$U$16,IF(AND('calcolo mitigazione del rischio'!AM88&gt;tabelle!$W$15,'calcolo mitigazione del rischio'!AM88&lt;=tabelle!$V$15),tabelle!$U$15,IF(AND('calcolo mitigazione del rischio'!AM88&gt;tabelle!$W$14,'calcolo mitigazione del rischio'!AM88&lt;=tabelle!$V$14),tabelle!$U$14))))</f>
        <v>mitigazione soddisfacente</v>
      </c>
    </row>
    <row r="96" spans="1:26" ht="16.5" customHeight="1" x14ac:dyDescent="0.75">
      <c r="A96" s="743">
        <f>Schema!A93</f>
        <v>0</v>
      </c>
      <c r="B96" s="724">
        <f>Schema!B93</f>
        <v>0</v>
      </c>
      <c r="C96" s="873">
        <f>Schema!C93</f>
        <v>0</v>
      </c>
      <c r="D96" s="365" t="str">
        <f>Schema!D93</f>
        <v>D.1.5. Gestione cassa contanti</v>
      </c>
      <c r="E96" s="90" t="str">
        <f>Schema!E93</f>
        <v>BBF</v>
      </c>
      <c r="F96" s="90" t="str">
        <f>Schema!F93</f>
        <v>D</v>
      </c>
      <c r="G96" s="90" t="str">
        <f>Schema!G93</f>
        <v>01</v>
      </c>
      <c r="H96" s="90" t="str">
        <f>Schema!H93</f>
        <v>05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377"/>
      <c r="Y96" s="146" t="str">
        <f>IF(AND('calcolo mitigazione del rischio'!AM89&gt;=tabelle!$P$3,'calcolo mitigazione del rischio'!AM89&lt;tabelle!$Q$3),tabelle!$S$3,IF(AND('calcolo mitigazione del rischio'!AM89&gt;=tabelle!$P$4,'calcolo mitigazione del rischio'!AM89&lt;tabelle!$Q$4),tabelle!$S$4,IF(AND('calcolo mitigazione del rischio'!AM89&gt;=tabelle!$P$5,'calcolo mitigazione del rischio'!AM89&lt;tabelle!$Q$5),tabelle!$S$5,IF(AND('calcolo mitigazione del rischio'!AM89&gt;=tabelle!$P$6,'calcolo mitigazione del rischio'!AM89&lt;tabelle!$Q$6),tabelle!$S$6,IF(AND('calcolo mitigazione del rischio'!AM89&gt;=tabelle!$P$7,'calcolo mitigazione del rischio'!AM89&lt;=tabelle!$Q$7),tabelle!$S$7,"-")))))</f>
        <v>-</v>
      </c>
      <c r="Z96" s="147" t="str">
        <f>IF('calcolo mitigazione del rischio'!AM89="-",tabelle!$U$16,IF('calcolo mitigazione del rischio'!AM89&lt;=tabelle!$V$16,tabelle!$U$16,IF(AND('calcolo mitigazione del rischio'!AM89&gt;tabelle!$W$15,'calcolo mitigazione del rischio'!AM89&lt;=tabelle!$V$15),tabelle!$U$15,IF(AND('calcolo mitigazione del rischio'!AM89&gt;tabelle!$W$14,'calcolo mitigazione del rischio'!AM89&lt;=tabelle!$V$14),tabelle!$U$14))))</f>
        <v>mitigazione soddisfacente</v>
      </c>
    </row>
    <row r="97" spans="1:26" ht="20.5" customHeight="1" x14ac:dyDescent="0.75">
      <c r="A97" s="743">
        <f>Schema!A94</f>
        <v>0</v>
      </c>
      <c r="B97" s="724">
        <f>Schema!B94</f>
        <v>0</v>
      </c>
      <c r="C97" s="873">
        <f>Schema!C94</f>
        <v>0</v>
      </c>
      <c r="D97" s="365" t="str">
        <f>Schema!D94</f>
        <v>D.1.6. Gestione rapporti banche</v>
      </c>
      <c r="E97" s="90" t="str">
        <f>Schema!E94</f>
        <v>BBF</v>
      </c>
      <c r="F97" s="90" t="str">
        <f>Schema!F94</f>
        <v>D</v>
      </c>
      <c r="G97" s="90" t="str">
        <f>Schema!G94</f>
        <v>01</v>
      </c>
      <c r="H97" s="90" t="str">
        <f>Schema!H94</f>
        <v>06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377"/>
      <c r="Y97" s="146" t="str">
        <f>IF(AND('calcolo mitigazione del rischio'!AM90&gt;=tabelle!$P$3,'calcolo mitigazione del rischio'!AM90&lt;tabelle!$Q$3),tabelle!$S$3,IF(AND('calcolo mitigazione del rischio'!AM90&gt;=tabelle!$P$4,'calcolo mitigazione del rischio'!AM90&lt;tabelle!$Q$4),tabelle!$S$4,IF(AND('calcolo mitigazione del rischio'!AM90&gt;=tabelle!$P$5,'calcolo mitigazione del rischio'!AM90&lt;tabelle!$Q$5),tabelle!$S$5,IF(AND('calcolo mitigazione del rischio'!AM90&gt;=tabelle!$P$6,'calcolo mitigazione del rischio'!AM90&lt;tabelle!$Q$6),tabelle!$S$6,IF(AND('calcolo mitigazione del rischio'!AM90&gt;=tabelle!$P$7,'calcolo mitigazione del rischio'!AM90&lt;=tabelle!$Q$7),tabelle!$S$7,"-")))))</f>
        <v>-</v>
      </c>
      <c r="Z97" s="147" t="str">
        <f>IF('calcolo mitigazione del rischio'!AM90="-",tabelle!$U$16,IF('calcolo mitigazione del rischio'!AM90&lt;=tabelle!$V$16,tabelle!$U$16,IF(AND('calcolo mitigazione del rischio'!AM90&gt;tabelle!$W$15,'calcolo mitigazione del rischio'!AM90&lt;=tabelle!$V$15),tabelle!$U$15,IF(AND('calcolo mitigazione del rischio'!AM90&gt;tabelle!$W$14,'calcolo mitigazione del rischio'!AM90&lt;=tabelle!$V$14),tabelle!$U$14))))</f>
        <v>mitigazione soddisfacente</v>
      </c>
    </row>
    <row r="98" spans="1:26" ht="16.5" customHeight="1" x14ac:dyDescent="0.75">
      <c r="A98" s="743">
        <f>Schema!A95</f>
        <v>0</v>
      </c>
      <c r="B98" s="724" t="str">
        <f>Schema!B95</f>
        <v>E. Ciclo attivo</v>
      </c>
      <c r="C98" s="873" t="str">
        <f>Schema!C95</f>
        <v>E.1. Emissione fatture attive</v>
      </c>
      <c r="D98" s="365" t="str">
        <f>Schema!D95</f>
        <v>E.1.1. Richiesta/verifica al RDP di emissione fattura attiva</v>
      </c>
      <c r="E98" s="90" t="str">
        <f>Schema!E95</f>
        <v>BBF</v>
      </c>
      <c r="F98" s="90" t="str">
        <f>Schema!F95</f>
        <v>F</v>
      </c>
      <c r="G98" s="90" t="str">
        <f>Schema!G95</f>
        <v>01</v>
      </c>
      <c r="H98" s="90" t="str">
        <f>Schema!H95</f>
        <v>01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377"/>
      <c r="Y98" s="146" t="str">
        <f>IF(AND('calcolo mitigazione del rischio'!AM91&gt;=tabelle!$P$3,'calcolo mitigazione del rischio'!AM91&lt;tabelle!$Q$3),tabelle!$S$3,IF(AND('calcolo mitigazione del rischio'!AM91&gt;=tabelle!$P$4,'calcolo mitigazione del rischio'!AM91&lt;tabelle!$Q$4),tabelle!$S$4,IF(AND('calcolo mitigazione del rischio'!AM91&gt;=tabelle!$P$5,'calcolo mitigazione del rischio'!AM91&lt;tabelle!$Q$5),tabelle!$S$5,IF(AND('calcolo mitigazione del rischio'!AM91&gt;=tabelle!$P$6,'calcolo mitigazione del rischio'!AM91&lt;tabelle!$Q$6),tabelle!$S$6,IF(AND('calcolo mitigazione del rischio'!AM91&gt;=tabelle!$P$7,'calcolo mitigazione del rischio'!AM91&lt;=tabelle!$Q$7),tabelle!$S$7,"-")))))</f>
        <v>-</v>
      </c>
      <c r="Z98" s="147" t="str">
        <f>IF('calcolo mitigazione del rischio'!AM91="-",tabelle!$U$16,IF('calcolo mitigazione del rischio'!AM91&lt;=tabelle!$V$16,tabelle!$U$16,IF(AND('calcolo mitigazione del rischio'!AM91&gt;tabelle!$W$15,'calcolo mitigazione del rischio'!AM91&lt;=tabelle!$V$15),tabelle!$U$15,IF(AND('calcolo mitigazione del rischio'!AM91&gt;tabelle!$W$14,'calcolo mitigazione del rischio'!AM91&lt;=tabelle!$V$14),tabelle!$U$14))))</f>
        <v>mitigazione soddisfacente</v>
      </c>
    </row>
    <row r="99" spans="1:26" ht="20.5" customHeight="1" x14ac:dyDescent="0.75">
      <c r="A99" s="743">
        <f>Schema!A96</f>
        <v>0</v>
      </c>
      <c r="B99" s="724">
        <f>Schema!B96</f>
        <v>0</v>
      </c>
      <c r="C99" s="873">
        <f>Schema!C96</f>
        <v>0</v>
      </c>
      <c r="D99" s="365" t="str">
        <f>Schema!D96</f>
        <v>E.1.2. Verifica documenti di supporto</v>
      </c>
      <c r="E99" s="90" t="str">
        <f>Schema!E96</f>
        <v>BBF</v>
      </c>
      <c r="F99" s="90" t="str">
        <f>Schema!F96</f>
        <v>F</v>
      </c>
      <c r="G99" s="90" t="str">
        <f>Schema!G96</f>
        <v>01</v>
      </c>
      <c r="H99" s="90" t="str">
        <f>Schema!H96</f>
        <v>02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377"/>
      <c r="Y99" s="146" t="str">
        <f>IF(AND('calcolo mitigazione del rischio'!AM92&gt;=tabelle!$P$3,'calcolo mitigazione del rischio'!AM92&lt;tabelle!$Q$3),tabelle!$S$3,IF(AND('calcolo mitigazione del rischio'!AM92&gt;=tabelle!$P$4,'calcolo mitigazione del rischio'!AM92&lt;tabelle!$Q$4),tabelle!$S$4,IF(AND('calcolo mitigazione del rischio'!AM92&gt;=tabelle!$P$5,'calcolo mitigazione del rischio'!AM92&lt;tabelle!$Q$5),tabelle!$S$5,IF(AND('calcolo mitigazione del rischio'!AM92&gt;=tabelle!$P$6,'calcolo mitigazione del rischio'!AM92&lt;tabelle!$Q$6),tabelle!$S$6,IF(AND('calcolo mitigazione del rischio'!AM92&gt;=tabelle!$P$7,'calcolo mitigazione del rischio'!AM92&lt;=tabelle!$Q$7),tabelle!$S$7,"-")))))</f>
        <v>-</v>
      </c>
      <c r="Z99" s="147" t="str">
        <f>IF('calcolo mitigazione del rischio'!AM92="-",tabelle!$U$16,IF('calcolo mitigazione del rischio'!AM92&lt;=tabelle!$V$16,tabelle!$U$16,IF(AND('calcolo mitigazione del rischio'!AM92&gt;tabelle!$W$15,'calcolo mitigazione del rischio'!AM92&lt;=tabelle!$V$15),tabelle!$U$15,IF(AND('calcolo mitigazione del rischio'!AM92&gt;tabelle!$W$14,'calcolo mitigazione del rischio'!AM92&lt;=tabelle!$V$14),tabelle!$U$14))))</f>
        <v>mitigazione soddisfacente</v>
      </c>
    </row>
    <row r="100" spans="1:26" ht="18" customHeight="1" x14ac:dyDescent="0.75">
      <c r="A100" s="743">
        <f>Schema!A97</f>
        <v>0</v>
      </c>
      <c r="B100" s="724">
        <f>Schema!B97</f>
        <v>0</v>
      </c>
      <c r="C100" s="873">
        <f>Schema!C97</f>
        <v>0</v>
      </c>
      <c r="D100" s="365" t="str">
        <f>Schema!D97</f>
        <v>E.1.3. Emissione fattura attiva</v>
      </c>
      <c r="E100" s="90" t="str">
        <f>Schema!E97</f>
        <v>BBF</v>
      </c>
      <c r="F100" s="90" t="str">
        <f>Schema!F97</f>
        <v>F</v>
      </c>
      <c r="G100" s="90" t="str">
        <f>Schema!G97</f>
        <v>01</v>
      </c>
      <c r="H100" s="90" t="str">
        <f>Schema!H97</f>
        <v>03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377"/>
      <c r="Y100" s="146" t="str">
        <f>IF(AND('calcolo mitigazione del rischio'!AM93&gt;=tabelle!$P$3,'calcolo mitigazione del rischio'!AM93&lt;tabelle!$Q$3),tabelle!$S$3,IF(AND('calcolo mitigazione del rischio'!AM93&gt;=tabelle!$P$4,'calcolo mitigazione del rischio'!AM93&lt;tabelle!$Q$4),tabelle!$S$4,IF(AND('calcolo mitigazione del rischio'!AM93&gt;=tabelle!$P$5,'calcolo mitigazione del rischio'!AM93&lt;tabelle!$Q$5),tabelle!$S$5,IF(AND('calcolo mitigazione del rischio'!AM93&gt;=tabelle!$P$6,'calcolo mitigazione del rischio'!AM93&lt;tabelle!$Q$6),tabelle!$S$6,IF(AND('calcolo mitigazione del rischio'!AM93&gt;=tabelle!$P$7,'calcolo mitigazione del rischio'!AM93&lt;=tabelle!$Q$7),tabelle!$S$7,"-")))))</f>
        <v>-</v>
      </c>
      <c r="Z100" s="147" t="str">
        <f>IF('calcolo mitigazione del rischio'!AM93="-",tabelle!$U$16,IF('calcolo mitigazione del rischio'!AM93&lt;=tabelle!$V$16,tabelle!$U$16,IF(AND('calcolo mitigazione del rischio'!AM93&gt;tabelle!$W$15,'calcolo mitigazione del rischio'!AM93&lt;=tabelle!$V$15),tabelle!$U$15,IF(AND('calcolo mitigazione del rischio'!AM93&gt;tabelle!$W$14,'calcolo mitigazione del rischio'!AM93&lt;=tabelle!$V$14),tabelle!$U$14))))</f>
        <v>mitigazione soddisfacente</v>
      </c>
    </row>
    <row r="101" spans="1:26" ht="17" customHeight="1" x14ac:dyDescent="0.75">
      <c r="A101" s="743">
        <f>Schema!A98</f>
        <v>0</v>
      </c>
      <c r="B101" s="724">
        <f>Schema!B98</f>
        <v>0</v>
      </c>
      <c r="C101" s="873">
        <f>Schema!C98</f>
        <v>0</v>
      </c>
      <c r="D101" s="365" t="str">
        <f>Schema!D98</f>
        <v>E.1.4. Registrazione contabile</v>
      </c>
      <c r="E101" s="90" t="str">
        <f>Schema!E98</f>
        <v>BBF</v>
      </c>
      <c r="F101" s="90" t="str">
        <f>Schema!F98</f>
        <v>F</v>
      </c>
      <c r="G101" s="90" t="str">
        <f>Schema!G98</f>
        <v>01</v>
      </c>
      <c r="H101" s="90" t="str">
        <f>Schema!H98</f>
        <v>04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377"/>
      <c r="Y101" s="146" t="str">
        <f>IF(AND('calcolo mitigazione del rischio'!AM94&gt;=tabelle!$P$3,'calcolo mitigazione del rischio'!AM94&lt;tabelle!$Q$3),tabelle!$S$3,IF(AND('calcolo mitigazione del rischio'!AM94&gt;=tabelle!$P$4,'calcolo mitigazione del rischio'!AM94&lt;tabelle!$Q$4),tabelle!$S$4,IF(AND('calcolo mitigazione del rischio'!AM94&gt;=tabelle!$P$5,'calcolo mitigazione del rischio'!AM94&lt;tabelle!$Q$5),tabelle!$S$5,IF(AND('calcolo mitigazione del rischio'!AM94&gt;=tabelle!$P$6,'calcolo mitigazione del rischio'!AM94&lt;tabelle!$Q$6),tabelle!$S$6,IF(AND('calcolo mitigazione del rischio'!AM94&gt;=tabelle!$P$7,'calcolo mitigazione del rischio'!AM94&lt;=tabelle!$Q$7),tabelle!$S$7,"-")))))</f>
        <v>-</v>
      </c>
      <c r="Z101" s="147" t="str">
        <f>IF('calcolo mitigazione del rischio'!AM94="-",tabelle!$U$16,IF('calcolo mitigazione del rischio'!AM94&lt;=tabelle!$V$16,tabelle!$U$16,IF(AND('calcolo mitigazione del rischio'!AM94&gt;tabelle!$W$15,'calcolo mitigazione del rischio'!AM94&lt;=tabelle!$V$15),tabelle!$U$15,IF(AND('calcolo mitigazione del rischio'!AM94&gt;tabelle!$W$14,'calcolo mitigazione del rischio'!AM94&lt;=tabelle!$V$14),tabelle!$U$14))))</f>
        <v>mitigazione soddisfacente</v>
      </c>
    </row>
    <row r="102" spans="1:26" ht="20" customHeight="1" x14ac:dyDescent="0.75">
      <c r="A102" s="743">
        <f>Schema!A99</f>
        <v>0</v>
      </c>
      <c r="B102" s="724" t="str">
        <f>Schema!B99</f>
        <v>F. Predisposizione e approvazione del Bilancio d'Esercizio e relativi allegati</v>
      </c>
      <c r="C102" s="873" t="str">
        <f>Schema!C99</f>
        <v>F.1. Predisposizione situazioni periodiche economico/patrimoniali</v>
      </c>
      <c r="D102" s="365" t="str">
        <f>Schema!D99</f>
        <v>F.1.1. Verifica saldi</v>
      </c>
      <c r="E102" s="90" t="str">
        <f>Schema!E99</f>
        <v>BBF</v>
      </c>
      <c r="F102" s="90" t="str">
        <f>Schema!F99</f>
        <v>G</v>
      </c>
      <c r="G102" s="90" t="str">
        <f>Schema!G99</f>
        <v>01</v>
      </c>
      <c r="H102" s="90" t="str">
        <f>Schema!H99</f>
        <v>01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377"/>
      <c r="Y102" s="146" t="str">
        <f>IF(AND('calcolo mitigazione del rischio'!AM95&gt;=tabelle!$P$3,'calcolo mitigazione del rischio'!AM95&lt;tabelle!$Q$3),tabelle!$S$3,IF(AND('calcolo mitigazione del rischio'!AM95&gt;=tabelle!$P$4,'calcolo mitigazione del rischio'!AM95&lt;tabelle!$Q$4),tabelle!$S$4,IF(AND('calcolo mitigazione del rischio'!AM95&gt;=tabelle!$P$5,'calcolo mitigazione del rischio'!AM95&lt;tabelle!$Q$5),tabelle!$S$5,IF(AND('calcolo mitigazione del rischio'!AM95&gt;=tabelle!$P$6,'calcolo mitigazione del rischio'!AM95&lt;tabelle!$Q$6),tabelle!$S$6,IF(AND('calcolo mitigazione del rischio'!AM95&gt;=tabelle!$P$7,'calcolo mitigazione del rischio'!AM95&lt;=tabelle!$Q$7),tabelle!$S$7,"-")))))</f>
        <v>-</v>
      </c>
      <c r="Z102" s="147" t="str">
        <f>IF('calcolo mitigazione del rischio'!AM95="-",tabelle!$U$16,IF('calcolo mitigazione del rischio'!AM95&lt;=tabelle!$V$16,tabelle!$U$16,IF(AND('calcolo mitigazione del rischio'!AM95&gt;tabelle!$W$15,'calcolo mitigazione del rischio'!AM95&lt;=tabelle!$V$15),tabelle!$U$15,IF(AND('calcolo mitigazione del rischio'!AM95&gt;tabelle!$W$14,'calcolo mitigazione del rischio'!AM95&lt;=tabelle!$V$14),tabelle!$U$14))))</f>
        <v>mitigazione soddisfacente</v>
      </c>
    </row>
    <row r="103" spans="1:26" ht="16.5" customHeight="1" x14ac:dyDescent="0.75">
      <c r="A103" s="743">
        <f>Schema!A100</f>
        <v>0</v>
      </c>
      <c r="B103" s="724">
        <f>Schema!B100</f>
        <v>0</v>
      </c>
      <c r="C103" s="873">
        <f>Schema!C100</f>
        <v>0</v>
      </c>
      <c r="D103" s="365" t="str">
        <f>Schema!D100</f>
        <v>F.1.2. Redazione scritture di assestamento quadrimestrali</v>
      </c>
      <c r="E103" s="90" t="str">
        <f>Schema!E100</f>
        <v>BBF</v>
      </c>
      <c r="F103" s="90" t="str">
        <f>Schema!F100</f>
        <v>G</v>
      </c>
      <c r="G103" s="90" t="str">
        <f>Schema!G100</f>
        <v>01</v>
      </c>
      <c r="H103" s="90" t="str">
        <f>Schema!H100</f>
        <v>02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377"/>
      <c r="Y103" s="146" t="str">
        <f>IF(AND('calcolo mitigazione del rischio'!AM96&gt;=tabelle!$P$3,'calcolo mitigazione del rischio'!AM96&lt;tabelle!$Q$3),tabelle!$S$3,IF(AND('calcolo mitigazione del rischio'!AM96&gt;=tabelle!$P$4,'calcolo mitigazione del rischio'!AM96&lt;tabelle!$Q$4),tabelle!$S$4,IF(AND('calcolo mitigazione del rischio'!AM96&gt;=tabelle!$P$5,'calcolo mitigazione del rischio'!AM96&lt;tabelle!$Q$5),tabelle!$S$5,IF(AND('calcolo mitigazione del rischio'!AM96&gt;=tabelle!$P$6,'calcolo mitigazione del rischio'!AM96&lt;tabelle!$Q$6),tabelle!$S$6,IF(AND('calcolo mitigazione del rischio'!AM96&gt;=tabelle!$P$7,'calcolo mitigazione del rischio'!AM96&lt;=tabelle!$Q$7),tabelle!$S$7,"-")))))</f>
        <v>-</v>
      </c>
      <c r="Z103" s="147" t="str">
        <f>IF('calcolo mitigazione del rischio'!AM96="-",tabelle!$U$16,IF('calcolo mitigazione del rischio'!AM96&lt;=tabelle!$V$16,tabelle!$U$16,IF(AND('calcolo mitigazione del rischio'!AM96&gt;tabelle!$W$15,'calcolo mitigazione del rischio'!AM96&lt;=tabelle!$V$15),tabelle!$U$15,IF(AND('calcolo mitigazione del rischio'!AM96&gt;tabelle!$W$14,'calcolo mitigazione del rischio'!AM96&lt;=tabelle!$V$14),tabelle!$U$14))))</f>
        <v>mitigazione soddisfacente</v>
      </c>
    </row>
    <row r="104" spans="1:26" ht="18.5" customHeight="1" x14ac:dyDescent="0.75">
      <c r="A104" s="743">
        <f>Schema!A101</f>
        <v>0</v>
      </c>
      <c r="B104" s="724">
        <f>Schema!B101</f>
        <v>0</v>
      </c>
      <c r="C104" s="873">
        <f>Schema!C101</f>
        <v>0</v>
      </c>
      <c r="D104" s="365" t="str">
        <f>Schema!D101</f>
        <v>F.1.3. Predisposizione Bilancio periodico</v>
      </c>
      <c r="E104" s="90" t="str">
        <f>Schema!E101</f>
        <v>BBF</v>
      </c>
      <c r="F104" s="90" t="str">
        <f>Schema!F101</f>
        <v>G</v>
      </c>
      <c r="G104" s="90" t="str">
        <f>Schema!G101</f>
        <v>01</v>
      </c>
      <c r="H104" s="90" t="str">
        <f>Schema!H101</f>
        <v>03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377"/>
      <c r="Y104" s="146" t="str">
        <f>IF(AND('calcolo mitigazione del rischio'!AM97&gt;=tabelle!$P$3,'calcolo mitigazione del rischio'!AM97&lt;tabelle!$Q$3),tabelle!$S$3,IF(AND('calcolo mitigazione del rischio'!AM97&gt;=tabelle!$P$4,'calcolo mitigazione del rischio'!AM97&lt;tabelle!$Q$4),tabelle!$S$4,IF(AND('calcolo mitigazione del rischio'!AM97&gt;=tabelle!$P$5,'calcolo mitigazione del rischio'!AM97&lt;tabelle!$Q$5),tabelle!$S$5,IF(AND('calcolo mitigazione del rischio'!AM97&gt;=tabelle!$P$6,'calcolo mitigazione del rischio'!AM97&lt;tabelle!$Q$6),tabelle!$S$6,IF(AND('calcolo mitigazione del rischio'!AM97&gt;=tabelle!$P$7,'calcolo mitigazione del rischio'!AM97&lt;=tabelle!$Q$7),tabelle!$S$7,"-")))))</f>
        <v>-</v>
      </c>
      <c r="Z104" s="147" t="str">
        <f>IF('calcolo mitigazione del rischio'!AM97="-",tabelle!$U$16,IF('calcolo mitigazione del rischio'!AM97&lt;=tabelle!$V$16,tabelle!$U$16,IF(AND('calcolo mitigazione del rischio'!AM97&gt;tabelle!$W$15,'calcolo mitigazione del rischio'!AM97&lt;=tabelle!$V$15),tabelle!$U$15,IF(AND('calcolo mitigazione del rischio'!AM97&gt;tabelle!$W$14,'calcolo mitigazione del rischio'!AM97&lt;=tabelle!$V$14),tabelle!$U$14))))</f>
        <v>mitigazione soddisfacente</v>
      </c>
    </row>
    <row r="105" spans="1:26" ht="17" customHeight="1" x14ac:dyDescent="0.75">
      <c r="A105" s="743">
        <f>Schema!A102</f>
        <v>0</v>
      </c>
      <c r="B105" s="724">
        <f>Schema!B102</f>
        <v>0</v>
      </c>
      <c r="C105" s="873">
        <f>Schema!C102</f>
        <v>0</v>
      </c>
      <c r="D105" s="365" t="str">
        <f>Schema!D102</f>
        <v>F.1.4. Approvazione CdA del Bilancio periodico</v>
      </c>
      <c r="E105" s="90" t="str">
        <f>Schema!E102</f>
        <v>BBF</v>
      </c>
      <c r="F105" s="90" t="str">
        <f>Schema!F102</f>
        <v>G</v>
      </c>
      <c r="G105" s="90" t="str">
        <f>Schema!G102</f>
        <v>01</v>
      </c>
      <c r="H105" s="90" t="str">
        <f>Schema!H102</f>
        <v>04</v>
      </c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377"/>
      <c r="Y105" s="146" t="str">
        <f>IF(AND('calcolo mitigazione del rischio'!AM98&gt;=tabelle!$P$3,'calcolo mitigazione del rischio'!AM98&lt;tabelle!$Q$3),tabelle!$S$3,IF(AND('calcolo mitigazione del rischio'!AM98&gt;=tabelle!$P$4,'calcolo mitigazione del rischio'!AM98&lt;tabelle!$Q$4),tabelle!$S$4,IF(AND('calcolo mitigazione del rischio'!AM98&gt;=tabelle!$P$5,'calcolo mitigazione del rischio'!AM98&lt;tabelle!$Q$5),tabelle!$S$5,IF(AND('calcolo mitigazione del rischio'!AM98&gt;=tabelle!$P$6,'calcolo mitigazione del rischio'!AM98&lt;tabelle!$Q$6),tabelle!$S$6,IF(AND('calcolo mitigazione del rischio'!AM98&gt;=tabelle!$P$7,'calcolo mitigazione del rischio'!AM98&lt;=tabelle!$Q$7),tabelle!$S$7,"-")))))</f>
        <v>-</v>
      </c>
      <c r="Z105" s="147" t="str">
        <f>IF('calcolo mitigazione del rischio'!AM98="-",tabelle!$U$16,IF('calcolo mitigazione del rischio'!AM98&lt;=tabelle!$V$16,tabelle!$U$16,IF(AND('calcolo mitigazione del rischio'!AM98&gt;tabelle!$W$15,'calcolo mitigazione del rischio'!AM98&lt;=tabelle!$V$15),tabelle!$U$15,IF(AND('calcolo mitigazione del rischio'!AM98&gt;tabelle!$W$14,'calcolo mitigazione del rischio'!AM98&lt;=tabelle!$V$14),tabelle!$U$14))))</f>
        <v>mitigazione soddisfacente</v>
      </c>
    </row>
    <row r="106" spans="1:26" ht="18" customHeight="1" x14ac:dyDescent="0.75">
      <c r="A106" s="743">
        <f>Schema!A103</f>
        <v>0</v>
      </c>
      <c r="B106" s="724">
        <f>Schema!B103</f>
        <v>0</v>
      </c>
      <c r="C106" s="873" t="str">
        <f>Schema!C103</f>
        <v>F.2. Stesura dei documenti del Bilancio Annuale d'Esercizio (Conto Economico, Statato Patrimoniale, Relazione sulla Gestione)</v>
      </c>
      <c r="D106" s="365" t="str">
        <f>Schema!D103</f>
        <v>F.2.1. Verifica saldi</v>
      </c>
      <c r="E106" s="90" t="str">
        <f>Schema!E103</f>
        <v>BBF</v>
      </c>
      <c r="F106" s="90" t="str">
        <f>Schema!F103</f>
        <v>G</v>
      </c>
      <c r="G106" s="90" t="str">
        <f>Schema!G103</f>
        <v>02</v>
      </c>
      <c r="H106" s="90" t="str">
        <f>Schema!H103</f>
        <v>01</v>
      </c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377"/>
      <c r="Y106" s="146" t="str">
        <f>IF(AND('calcolo mitigazione del rischio'!AM99&gt;=tabelle!$P$3,'calcolo mitigazione del rischio'!AM99&lt;tabelle!$Q$3),tabelle!$S$3,IF(AND('calcolo mitigazione del rischio'!AM99&gt;=tabelle!$P$4,'calcolo mitigazione del rischio'!AM99&lt;tabelle!$Q$4),tabelle!$S$4,IF(AND('calcolo mitigazione del rischio'!AM99&gt;=tabelle!$P$5,'calcolo mitigazione del rischio'!AM99&lt;tabelle!$Q$5),tabelle!$S$5,IF(AND('calcolo mitigazione del rischio'!AM99&gt;=tabelle!$P$6,'calcolo mitigazione del rischio'!AM99&lt;tabelle!$Q$6),tabelle!$S$6,IF(AND('calcolo mitigazione del rischio'!AM99&gt;=tabelle!$P$7,'calcolo mitigazione del rischio'!AM99&lt;=tabelle!$Q$7),tabelle!$S$7,"-")))))</f>
        <v>-</v>
      </c>
      <c r="Z106" s="147" t="str">
        <f>IF('calcolo mitigazione del rischio'!AM99="-",tabelle!$U$16,IF('calcolo mitigazione del rischio'!AM99&lt;=tabelle!$V$16,tabelle!$U$16,IF(AND('calcolo mitigazione del rischio'!AM99&gt;tabelle!$W$15,'calcolo mitigazione del rischio'!AM99&lt;=tabelle!$V$15),tabelle!$U$15,IF(AND('calcolo mitigazione del rischio'!AM99&gt;tabelle!$W$14,'calcolo mitigazione del rischio'!AM99&lt;=tabelle!$V$14),tabelle!$U$14))))</f>
        <v>mitigazione soddisfacente</v>
      </c>
    </row>
    <row r="107" spans="1:26" ht="19.5" customHeight="1" x14ac:dyDescent="0.75">
      <c r="A107" s="743">
        <f>Schema!A104</f>
        <v>0</v>
      </c>
      <c r="B107" s="724">
        <f>Schema!B104</f>
        <v>0</v>
      </c>
      <c r="C107" s="873">
        <f>Schema!C104</f>
        <v>0</v>
      </c>
      <c r="D107" s="365" t="str">
        <f>Schema!D104</f>
        <v>F.2.2. Scritture di assestamento e riclassificazione IV direttiva CEE</v>
      </c>
      <c r="E107" s="90" t="str">
        <f>Schema!E104</f>
        <v>BBF</v>
      </c>
      <c r="F107" s="90" t="str">
        <f>Schema!F104</f>
        <v>G</v>
      </c>
      <c r="G107" s="90" t="str">
        <f>Schema!G104</f>
        <v>02</v>
      </c>
      <c r="H107" s="90" t="str">
        <f>Schema!H104</f>
        <v>02</v>
      </c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377"/>
      <c r="Y107" s="146" t="str">
        <f>IF(AND('calcolo mitigazione del rischio'!AM100&gt;=tabelle!$P$3,'calcolo mitigazione del rischio'!AM100&lt;tabelle!$Q$3),tabelle!$S$3,IF(AND('calcolo mitigazione del rischio'!AM100&gt;=tabelle!$P$4,'calcolo mitigazione del rischio'!AM100&lt;tabelle!$Q$4),tabelle!$S$4,IF(AND('calcolo mitigazione del rischio'!AM100&gt;=tabelle!$P$5,'calcolo mitigazione del rischio'!AM100&lt;tabelle!$Q$5),tabelle!$S$5,IF(AND('calcolo mitigazione del rischio'!AM100&gt;=tabelle!$P$6,'calcolo mitigazione del rischio'!AM100&lt;tabelle!$Q$6),tabelle!$S$6,IF(AND('calcolo mitigazione del rischio'!AM100&gt;=tabelle!$P$7,'calcolo mitigazione del rischio'!AM100&lt;=tabelle!$Q$7),tabelle!$S$7,"-")))))</f>
        <v>-</v>
      </c>
      <c r="Z107" s="147" t="str">
        <f>IF('calcolo mitigazione del rischio'!AM100="-",tabelle!$U$16,IF('calcolo mitigazione del rischio'!AM100&lt;=tabelle!$V$16,tabelle!$U$16,IF(AND('calcolo mitigazione del rischio'!AM100&gt;tabelle!$W$15,'calcolo mitigazione del rischio'!AM100&lt;=tabelle!$V$15),tabelle!$U$15,IF(AND('calcolo mitigazione del rischio'!AM100&gt;tabelle!$W$14,'calcolo mitigazione del rischio'!AM100&lt;=tabelle!$V$14),tabelle!$U$14))))</f>
        <v>mitigazione soddisfacente</v>
      </c>
    </row>
    <row r="108" spans="1:26" ht="17" customHeight="1" x14ac:dyDescent="0.75">
      <c r="A108" s="743">
        <f>Schema!A105</f>
        <v>0</v>
      </c>
      <c r="B108" s="724">
        <f>Schema!B105</f>
        <v>0</v>
      </c>
      <c r="C108" s="873">
        <f>Schema!C105</f>
        <v>0</v>
      </c>
      <c r="D108" s="365" t="str">
        <f>Schema!D105</f>
        <v>F.2.3. Redazione Nota Integrativa</v>
      </c>
      <c r="E108" s="90" t="str">
        <f>Schema!E105</f>
        <v>BBF</v>
      </c>
      <c r="F108" s="90" t="str">
        <f>Schema!F105</f>
        <v>G</v>
      </c>
      <c r="G108" s="90" t="str">
        <f>Schema!G105</f>
        <v>02</v>
      </c>
      <c r="H108" s="90" t="str">
        <f>Schema!H105</f>
        <v>03</v>
      </c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377"/>
      <c r="Y108" s="146" t="str">
        <f>IF(AND('calcolo mitigazione del rischio'!AM101&gt;=tabelle!$P$3,'calcolo mitigazione del rischio'!AM101&lt;tabelle!$Q$3),tabelle!$S$3,IF(AND('calcolo mitigazione del rischio'!AM101&gt;=tabelle!$P$4,'calcolo mitigazione del rischio'!AM101&lt;tabelle!$Q$4),tabelle!$S$4,IF(AND('calcolo mitigazione del rischio'!AM101&gt;=tabelle!$P$5,'calcolo mitigazione del rischio'!AM101&lt;tabelle!$Q$5),tabelle!$S$5,IF(AND('calcolo mitigazione del rischio'!AM101&gt;=tabelle!$P$6,'calcolo mitigazione del rischio'!AM101&lt;tabelle!$Q$6),tabelle!$S$6,IF(AND('calcolo mitigazione del rischio'!AM101&gt;=tabelle!$P$7,'calcolo mitigazione del rischio'!AM101&lt;=tabelle!$Q$7),tabelle!$S$7,"-")))))</f>
        <v>-</v>
      </c>
      <c r="Z108" s="147" t="str">
        <f>IF('calcolo mitigazione del rischio'!AM101="-",tabelle!$U$16,IF('calcolo mitigazione del rischio'!AM101&lt;=tabelle!$V$16,tabelle!$U$16,IF(AND('calcolo mitigazione del rischio'!AM101&gt;tabelle!$W$15,'calcolo mitigazione del rischio'!AM101&lt;=tabelle!$V$15),tabelle!$U$15,IF(AND('calcolo mitigazione del rischio'!AM101&gt;tabelle!$W$14,'calcolo mitigazione del rischio'!AM101&lt;=tabelle!$V$14),tabelle!$U$14))))</f>
        <v>mitigazione soddisfacente</v>
      </c>
    </row>
    <row r="109" spans="1:26" ht="19" customHeight="1" x14ac:dyDescent="0.75">
      <c r="A109" s="743">
        <f>Schema!A106</f>
        <v>0</v>
      </c>
      <c r="B109" s="724">
        <f>Schema!B106</f>
        <v>0</v>
      </c>
      <c r="C109" s="873">
        <f>Schema!C106</f>
        <v>0</v>
      </c>
      <c r="D109" s="365" t="str">
        <f>Schema!D106</f>
        <v xml:space="preserve">F.2.4. Stesura Relazione sulla Gestione </v>
      </c>
      <c r="E109" s="90" t="str">
        <f>Schema!E106</f>
        <v>BBF</v>
      </c>
      <c r="F109" s="90" t="str">
        <f>Schema!F106</f>
        <v>G</v>
      </c>
      <c r="G109" s="90" t="str">
        <f>Schema!G106</f>
        <v>02</v>
      </c>
      <c r="H109" s="90" t="str">
        <f>Schema!H106</f>
        <v>04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377"/>
      <c r="Y109" s="146" t="str">
        <f>IF(AND('calcolo mitigazione del rischio'!AM102&gt;=tabelle!$P$3,'calcolo mitigazione del rischio'!AM102&lt;tabelle!$Q$3),tabelle!$S$3,IF(AND('calcolo mitigazione del rischio'!AM102&gt;=tabelle!$P$4,'calcolo mitigazione del rischio'!AM102&lt;tabelle!$Q$4),tabelle!$S$4,IF(AND('calcolo mitigazione del rischio'!AM102&gt;=tabelle!$P$5,'calcolo mitigazione del rischio'!AM102&lt;tabelle!$Q$5),tabelle!$S$5,IF(AND('calcolo mitigazione del rischio'!AM102&gt;=tabelle!$P$6,'calcolo mitigazione del rischio'!AM102&lt;tabelle!$Q$6),tabelle!$S$6,IF(AND('calcolo mitigazione del rischio'!AM102&gt;=tabelle!$P$7,'calcolo mitigazione del rischio'!AM102&lt;=tabelle!$Q$7),tabelle!$S$7,"-")))))</f>
        <v>-</v>
      </c>
      <c r="Z109" s="147" t="str">
        <f>IF('calcolo mitigazione del rischio'!AM102="-",tabelle!$U$16,IF('calcolo mitigazione del rischio'!AM102&lt;=tabelle!$V$16,tabelle!$U$16,IF(AND('calcolo mitigazione del rischio'!AM102&gt;tabelle!$W$15,'calcolo mitigazione del rischio'!AM102&lt;=tabelle!$V$15),tabelle!$U$15,IF(AND('calcolo mitigazione del rischio'!AM102&gt;tabelle!$W$14,'calcolo mitigazione del rischio'!AM102&lt;=tabelle!$V$14),tabelle!$U$14))))</f>
        <v>mitigazione soddisfacente</v>
      </c>
    </row>
    <row r="110" spans="1:26" ht="18.5" customHeight="1" x14ac:dyDescent="0.75">
      <c r="A110" s="743">
        <f>Schema!A107</f>
        <v>0</v>
      </c>
      <c r="B110" s="724">
        <f>Schema!B107</f>
        <v>0</v>
      </c>
      <c r="C110" s="873" t="str">
        <f>Schema!C107</f>
        <v>F.3. Approvazione CdA del Bilancio Annuale d'Esercizio</v>
      </c>
      <c r="D110" s="365" t="str">
        <f>Schema!D107</f>
        <v>F.3.1. Trasmisisone della documentazione relativa al Bilancio d'Esercizio</v>
      </c>
      <c r="E110" s="90" t="str">
        <f>Schema!E107</f>
        <v>BBF</v>
      </c>
      <c r="F110" s="90" t="str">
        <f>Schema!F107</f>
        <v>G</v>
      </c>
      <c r="G110" s="90" t="str">
        <f>Schema!G107</f>
        <v>03</v>
      </c>
      <c r="H110" s="90" t="str">
        <f>Schema!H107</f>
        <v>01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377"/>
      <c r="Y110" s="146" t="str">
        <f>IF(AND('calcolo mitigazione del rischio'!AM103&gt;=tabelle!$P$3,'calcolo mitigazione del rischio'!AM103&lt;tabelle!$Q$3),tabelle!$S$3,IF(AND('calcolo mitigazione del rischio'!AM103&gt;=tabelle!$P$4,'calcolo mitigazione del rischio'!AM103&lt;tabelle!$Q$4),tabelle!$S$4,IF(AND('calcolo mitigazione del rischio'!AM103&gt;=tabelle!$P$5,'calcolo mitigazione del rischio'!AM103&lt;tabelle!$Q$5),tabelle!$S$5,IF(AND('calcolo mitigazione del rischio'!AM103&gt;=tabelle!$P$6,'calcolo mitigazione del rischio'!AM103&lt;tabelle!$Q$6),tabelle!$S$6,IF(AND('calcolo mitigazione del rischio'!AM103&gt;=tabelle!$P$7,'calcolo mitigazione del rischio'!AM103&lt;=tabelle!$Q$7),tabelle!$S$7,"-")))))</f>
        <v>-</v>
      </c>
      <c r="Z110" s="147" t="str">
        <f>IF('calcolo mitigazione del rischio'!AM103="-",tabelle!$U$16,IF('calcolo mitigazione del rischio'!AM103&lt;=tabelle!$V$16,tabelle!$U$16,IF(AND('calcolo mitigazione del rischio'!AM103&gt;tabelle!$W$15,'calcolo mitigazione del rischio'!AM103&lt;=tabelle!$V$15),tabelle!$U$15,IF(AND('calcolo mitigazione del rischio'!AM103&gt;tabelle!$W$14,'calcolo mitigazione del rischio'!AM103&lt;=tabelle!$V$14),tabelle!$U$14))))</f>
        <v>mitigazione soddisfacente</v>
      </c>
    </row>
    <row r="111" spans="1:26" ht="23" customHeight="1" x14ac:dyDescent="0.75">
      <c r="A111" s="743">
        <f>Schema!A108</f>
        <v>0</v>
      </c>
      <c r="B111" s="724">
        <f>Schema!B108</f>
        <v>0</v>
      </c>
      <c r="C111" s="873">
        <f>Schema!C108</f>
        <v>0</v>
      </c>
      <c r="D111" s="365" t="str">
        <f>Schema!D108</f>
        <v>F.3.2. Approvazione del Bilancio da parte del CdA</v>
      </c>
      <c r="E111" s="90" t="str">
        <f>Schema!E108</f>
        <v>BBF</v>
      </c>
      <c r="F111" s="90" t="str">
        <f>Schema!F108</f>
        <v>G</v>
      </c>
      <c r="G111" s="90" t="str">
        <f>Schema!G108</f>
        <v>03</v>
      </c>
      <c r="H111" s="90" t="str">
        <f>Schema!H108</f>
        <v>02</v>
      </c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377"/>
      <c r="Y111" s="146" t="str">
        <f>IF(AND('calcolo mitigazione del rischio'!AM104&gt;=tabelle!$P$3,'calcolo mitigazione del rischio'!AM104&lt;tabelle!$Q$3),tabelle!$S$3,IF(AND('calcolo mitigazione del rischio'!AM104&gt;=tabelle!$P$4,'calcolo mitigazione del rischio'!AM104&lt;tabelle!$Q$4),tabelle!$S$4,IF(AND('calcolo mitigazione del rischio'!AM104&gt;=tabelle!$P$5,'calcolo mitigazione del rischio'!AM104&lt;tabelle!$Q$5),tabelle!$S$5,IF(AND('calcolo mitigazione del rischio'!AM104&gt;=tabelle!$P$6,'calcolo mitigazione del rischio'!AM104&lt;tabelle!$Q$6),tabelle!$S$6,IF(AND('calcolo mitigazione del rischio'!AM104&gt;=tabelle!$P$7,'calcolo mitigazione del rischio'!AM104&lt;=tabelle!$Q$7),tabelle!$S$7,"-")))))</f>
        <v>-</v>
      </c>
      <c r="Z111" s="147" t="str">
        <f>IF('calcolo mitigazione del rischio'!AM104="-",tabelle!$U$16,IF('calcolo mitigazione del rischio'!AM104&lt;=tabelle!$V$16,tabelle!$U$16,IF(AND('calcolo mitigazione del rischio'!AM104&gt;tabelle!$W$15,'calcolo mitigazione del rischio'!AM104&lt;=tabelle!$V$15),tabelle!$U$15,IF(AND('calcolo mitigazione del rischio'!AM104&gt;tabelle!$W$14,'calcolo mitigazione del rischio'!AM104&lt;=tabelle!$V$14),tabelle!$U$14))))</f>
        <v>mitigazione soddisfacente</v>
      </c>
    </row>
    <row r="112" spans="1:26" ht="35.15" customHeight="1" x14ac:dyDescent="0.75">
      <c r="A112" s="743">
        <f>Schema!A109</f>
        <v>0</v>
      </c>
      <c r="B112" s="724">
        <f>Schema!B109</f>
        <v>0</v>
      </c>
      <c r="C112" s="365" t="str">
        <f>Schema!C109</f>
        <v>F 4. Deposito Bilancio al registro delle imprese</v>
      </c>
      <c r="D112" s="365" t="str">
        <f>Schema!D109</f>
        <v>F.4.1. Trasmissione tramite apposita procedura informatica del Bilancio e relativi allegati presso il registro delle imprese della Camera di Commercio per il deposito</v>
      </c>
      <c r="E112" s="90" t="str">
        <f>Schema!E109</f>
        <v>BBF</v>
      </c>
      <c r="F112" s="90" t="str">
        <f>Schema!F109</f>
        <v>G</v>
      </c>
      <c r="G112" s="90" t="str">
        <f>Schema!G109</f>
        <v>05</v>
      </c>
      <c r="H112" s="90" t="str">
        <f>Schema!H109</f>
        <v>01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377"/>
      <c r="Y112" s="146" t="str">
        <f>IF(AND('calcolo mitigazione del rischio'!AM105&gt;=tabelle!$P$3,'calcolo mitigazione del rischio'!AM105&lt;tabelle!$Q$3),tabelle!$S$3,IF(AND('calcolo mitigazione del rischio'!AM105&gt;=tabelle!$P$4,'calcolo mitigazione del rischio'!AM105&lt;tabelle!$Q$4),tabelle!$S$4,IF(AND('calcolo mitigazione del rischio'!AM105&gt;=tabelle!$P$5,'calcolo mitigazione del rischio'!AM105&lt;tabelle!$Q$5),tabelle!$S$5,IF(AND('calcolo mitigazione del rischio'!AM105&gt;=tabelle!$P$6,'calcolo mitigazione del rischio'!AM105&lt;tabelle!$Q$6),tabelle!$S$6,IF(AND('calcolo mitigazione del rischio'!AM105&gt;=tabelle!$P$7,'calcolo mitigazione del rischio'!AM105&lt;=tabelle!$Q$7),tabelle!$S$7,"-")))))</f>
        <v>-</v>
      </c>
      <c r="Z112" s="147" t="str">
        <f>IF('calcolo mitigazione del rischio'!AM105="-",tabelle!$U$16,IF('calcolo mitigazione del rischio'!AM105&lt;=tabelle!$V$16,tabelle!$U$16,IF(AND('calcolo mitigazione del rischio'!AM105&gt;tabelle!$W$15,'calcolo mitigazione del rischio'!AM105&lt;=tabelle!$V$15),tabelle!$U$15,IF(AND('calcolo mitigazione del rischio'!AM105&gt;tabelle!$W$14,'calcolo mitigazione del rischio'!AM105&lt;=tabelle!$V$14),tabelle!$U$14))))</f>
        <v>mitigazione soddisfacente</v>
      </c>
    </row>
    <row r="113" spans="1:26" ht="20" customHeight="1" x14ac:dyDescent="0.75">
      <c r="A113" s="743">
        <f>Schema!A110</f>
        <v>0</v>
      </c>
      <c r="B113" s="724" t="str">
        <f>Schema!B110</f>
        <v>G. Rapporti con organi di controllo interno (Collegio Sindacale - Organismo di Vigilanza)</v>
      </c>
      <c r="C113" s="873" t="str">
        <f>Schema!C110</f>
        <v>G.1. Verifiche del Collegio Sindacale</v>
      </c>
      <c r="D113" s="365" t="str">
        <f>Schema!D110</f>
        <v>G.1.1. Verifiche periodiche e/o specifiche</v>
      </c>
      <c r="E113" s="90" t="str">
        <f>Schema!E110</f>
        <v>BBF</v>
      </c>
      <c r="F113" s="90" t="str">
        <f>Schema!F110</f>
        <v>H</v>
      </c>
      <c r="G113" s="90" t="str">
        <f>Schema!G110</f>
        <v>01</v>
      </c>
      <c r="H113" s="90" t="str">
        <f>Schema!H110</f>
        <v>01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377"/>
      <c r="Y113" s="146" t="str">
        <f>IF(AND('calcolo mitigazione del rischio'!AM106&gt;=tabelle!$P$3,'calcolo mitigazione del rischio'!AM106&lt;tabelle!$Q$3),tabelle!$S$3,IF(AND('calcolo mitigazione del rischio'!AM106&gt;=tabelle!$P$4,'calcolo mitigazione del rischio'!AM106&lt;tabelle!$Q$4),tabelle!$S$4,IF(AND('calcolo mitigazione del rischio'!AM106&gt;=tabelle!$P$5,'calcolo mitigazione del rischio'!AM106&lt;tabelle!$Q$5),tabelle!$S$5,IF(AND('calcolo mitigazione del rischio'!AM106&gt;=tabelle!$P$6,'calcolo mitigazione del rischio'!AM106&lt;tabelle!$Q$6),tabelle!$S$6,IF(AND('calcolo mitigazione del rischio'!AM106&gt;=tabelle!$P$7,'calcolo mitigazione del rischio'!AM106&lt;=tabelle!$Q$7),tabelle!$S$7,"-")))))</f>
        <v>-</v>
      </c>
      <c r="Z113" s="147" t="str">
        <f>IF('calcolo mitigazione del rischio'!AM106="-",tabelle!$U$16,IF('calcolo mitigazione del rischio'!AM106&lt;=tabelle!$V$16,tabelle!$U$16,IF(AND('calcolo mitigazione del rischio'!AM106&gt;tabelle!$W$15,'calcolo mitigazione del rischio'!AM106&lt;=tabelle!$V$15),tabelle!$U$15,IF(AND('calcolo mitigazione del rischio'!AM106&gt;tabelle!$W$14,'calcolo mitigazione del rischio'!AM106&lt;=tabelle!$V$14),tabelle!$U$14))))</f>
        <v>mitigazione soddisfacente</v>
      </c>
    </row>
    <row r="114" spans="1:26" ht="23.5" customHeight="1" x14ac:dyDescent="0.75">
      <c r="A114" s="743">
        <f>Schema!A111</f>
        <v>0</v>
      </c>
      <c r="B114" s="724">
        <f>Schema!B111</f>
        <v>0</v>
      </c>
      <c r="C114" s="873">
        <f>Schema!C111</f>
        <v>0</v>
      </c>
      <c r="D114" s="365" t="str">
        <f>Schema!D111</f>
        <v>G.1.2. Verifiche finalizzate alla Relazione al Bilancio Annuale d'Esercizio</v>
      </c>
      <c r="E114" s="90" t="str">
        <f>Schema!E111</f>
        <v>BBF</v>
      </c>
      <c r="F114" s="90" t="str">
        <f>Schema!F111</f>
        <v>H</v>
      </c>
      <c r="G114" s="90" t="str">
        <f>Schema!G111</f>
        <v>01</v>
      </c>
      <c r="H114" s="90" t="str">
        <f>Schema!H111</f>
        <v>02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377"/>
      <c r="Y114" s="146" t="str">
        <f>IF(AND('calcolo mitigazione del rischio'!AM107&gt;=tabelle!$P$3,'calcolo mitigazione del rischio'!AM107&lt;tabelle!$Q$3),tabelle!$S$3,IF(AND('calcolo mitigazione del rischio'!AM107&gt;=tabelle!$P$4,'calcolo mitigazione del rischio'!AM107&lt;tabelle!$Q$4),tabelle!$S$4,IF(AND('calcolo mitigazione del rischio'!AM107&gt;=tabelle!$P$5,'calcolo mitigazione del rischio'!AM107&lt;tabelle!$Q$5),tabelle!$S$5,IF(AND('calcolo mitigazione del rischio'!AM107&gt;=tabelle!$P$6,'calcolo mitigazione del rischio'!AM107&lt;tabelle!$Q$6),tabelle!$S$6,IF(AND('calcolo mitigazione del rischio'!AM107&gt;=tabelle!$P$7,'calcolo mitigazione del rischio'!AM107&lt;=tabelle!$Q$7),tabelle!$S$7,"-")))))</f>
        <v>-</v>
      </c>
      <c r="Z114" s="147" t="str">
        <f>IF('calcolo mitigazione del rischio'!AM107="-",tabelle!$U$16,IF('calcolo mitigazione del rischio'!AM107&lt;=tabelle!$V$16,tabelle!$U$16,IF(AND('calcolo mitigazione del rischio'!AM107&gt;tabelle!$W$15,'calcolo mitigazione del rischio'!AM107&lt;=tabelle!$V$15),tabelle!$U$15,IF(AND('calcolo mitigazione del rischio'!AM107&gt;tabelle!$W$14,'calcolo mitigazione del rischio'!AM107&lt;=tabelle!$V$14),tabelle!$U$14))))</f>
        <v>mitigazione soddisfacente</v>
      </c>
    </row>
    <row r="115" spans="1:26" ht="22" customHeight="1" x14ac:dyDescent="0.75">
      <c r="A115" s="743">
        <f>Schema!A112</f>
        <v>0</v>
      </c>
      <c r="B115" s="724">
        <f>Schema!B112</f>
        <v>0</v>
      </c>
      <c r="C115" s="873" t="str">
        <f>Schema!C112</f>
        <v>G.2. Verifiche Organismo di Vigilanza</v>
      </c>
      <c r="D115" s="365" t="str">
        <f>Schema!D112</f>
        <v>G.2.1. Verifiche periodiche e/o specifiche</v>
      </c>
      <c r="E115" s="90" t="str">
        <f>Schema!E112</f>
        <v>BBF</v>
      </c>
      <c r="F115" s="90" t="str">
        <f>Schema!F112</f>
        <v>H</v>
      </c>
      <c r="G115" s="90" t="str">
        <f>Schema!G112</f>
        <v>02</v>
      </c>
      <c r="H115" s="90" t="str">
        <f>Schema!H112</f>
        <v>01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377"/>
      <c r="Y115" s="146" t="str">
        <f>IF(AND('calcolo mitigazione del rischio'!AM108&gt;=tabelle!$P$3,'calcolo mitigazione del rischio'!AM108&lt;tabelle!$Q$3),tabelle!$S$3,IF(AND('calcolo mitigazione del rischio'!AM108&gt;=tabelle!$P$4,'calcolo mitigazione del rischio'!AM108&lt;tabelle!$Q$4),tabelle!$S$4,IF(AND('calcolo mitigazione del rischio'!AM108&gt;=tabelle!$P$5,'calcolo mitigazione del rischio'!AM108&lt;tabelle!$Q$5),tabelle!$S$5,IF(AND('calcolo mitigazione del rischio'!AM108&gt;=tabelle!$P$6,'calcolo mitigazione del rischio'!AM108&lt;tabelle!$Q$6),tabelle!$S$6,IF(AND('calcolo mitigazione del rischio'!AM108&gt;=tabelle!$P$7,'calcolo mitigazione del rischio'!AM108&lt;=tabelle!$Q$7),tabelle!$S$7,"-")))))</f>
        <v>-</v>
      </c>
      <c r="Z115" s="147" t="str">
        <f>IF('calcolo mitigazione del rischio'!AM108="-",tabelle!$U$16,IF('calcolo mitigazione del rischio'!AM108&lt;=tabelle!$V$16,tabelle!$U$16,IF(AND('calcolo mitigazione del rischio'!AM108&gt;tabelle!$W$15,'calcolo mitigazione del rischio'!AM108&lt;=tabelle!$V$15),tabelle!$U$15,IF(AND('calcolo mitigazione del rischio'!AM108&gt;tabelle!$W$14,'calcolo mitigazione del rischio'!AM108&lt;=tabelle!$V$14),tabelle!$U$14))))</f>
        <v>mitigazione soddisfacente</v>
      </c>
    </row>
    <row r="116" spans="1:26" ht="23" customHeight="1" x14ac:dyDescent="0.75">
      <c r="A116" s="743">
        <f>Schema!A113</f>
        <v>0</v>
      </c>
      <c r="B116" s="724">
        <f>Schema!B113</f>
        <v>0</v>
      </c>
      <c r="C116" s="873">
        <f>Schema!C113</f>
        <v>0</v>
      </c>
      <c r="D116" s="365" t="str">
        <f>Schema!D113</f>
        <v>G.2.2. Verifiche finalizzate alla Relazione annuale</v>
      </c>
      <c r="E116" s="90" t="str">
        <f>Schema!E113</f>
        <v>BBF</v>
      </c>
      <c r="F116" s="90" t="str">
        <f>Schema!F113</f>
        <v>H</v>
      </c>
      <c r="G116" s="90" t="str">
        <f>Schema!G113</f>
        <v>02</v>
      </c>
      <c r="H116" s="90" t="str">
        <f>Schema!H113</f>
        <v>02</v>
      </c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377"/>
      <c r="Y116" s="146" t="str">
        <f>IF(AND('calcolo mitigazione del rischio'!AM109&gt;=tabelle!$P$3,'calcolo mitigazione del rischio'!AM109&lt;tabelle!$Q$3),tabelle!$S$3,IF(AND('calcolo mitigazione del rischio'!AM109&gt;=tabelle!$P$4,'calcolo mitigazione del rischio'!AM109&lt;tabelle!$Q$4),tabelle!$S$4,IF(AND('calcolo mitigazione del rischio'!AM109&gt;=tabelle!$P$5,'calcolo mitigazione del rischio'!AM109&lt;tabelle!$Q$5),tabelle!$S$5,IF(AND('calcolo mitigazione del rischio'!AM109&gt;=tabelle!$P$6,'calcolo mitigazione del rischio'!AM109&lt;tabelle!$Q$6),tabelle!$S$6,IF(AND('calcolo mitigazione del rischio'!AM109&gt;=tabelle!$P$7,'calcolo mitigazione del rischio'!AM109&lt;=tabelle!$Q$7),tabelle!$S$7,"-")))))</f>
        <v>-</v>
      </c>
      <c r="Z116" s="147" t="str">
        <f>IF('calcolo mitigazione del rischio'!AM109="-",tabelle!$U$16,IF('calcolo mitigazione del rischio'!AM109&lt;=tabelle!$V$16,tabelle!$U$16,IF(AND('calcolo mitigazione del rischio'!AM109&gt;tabelle!$W$15,'calcolo mitigazione del rischio'!AM109&lt;=tabelle!$V$15),tabelle!$U$15,IF(AND('calcolo mitigazione del rischio'!AM109&gt;tabelle!$W$14,'calcolo mitigazione del rischio'!AM109&lt;=tabelle!$V$14),tabelle!$U$14))))</f>
        <v>mitigazione soddisfacente</v>
      </c>
    </row>
    <row r="117" spans="1:26" ht="25.5" customHeight="1" x14ac:dyDescent="0.75">
      <c r="A117" s="882">
        <f>Schema!A114</f>
        <v>0</v>
      </c>
      <c r="B117" s="353" t="str">
        <f>Schema!B114</f>
        <v>H. Accessi presso la Società di organi di controllo esterno</v>
      </c>
      <c r="C117" s="352" t="str">
        <f>Schema!C114</f>
        <v>H.1. Ispezioni e richieste informazioni da Autorità esterne</v>
      </c>
      <c r="D117" s="352" t="str">
        <f>Schema!D114</f>
        <v>H.1.1. Attività di supporto ad organi per controlli esterni</v>
      </c>
      <c r="E117" s="383" t="str">
        <f>Schema!E114</f>
        <v>BBF</v>
      </c>
      <c r="F117" s="383" t="str">
        <f>Schema!F114</f>
        <v>I</v>
      </c>
      <c r="G117" s="383" t="str">
        <f>Schema!G114</f>
        <v>01</v>
      </c>
      <c r="H117" s="383" t="str">
        <f>Schema!H114</f>
        <v>01</v>
      </c>
      <c r="I117" s="381"/>
      <c r="J117" s="381"/>
      <c r="K117" s="381"/>
      <c r="L117" s="381"/>
      <c r="M117" s="381"/>
      <c r="N117" s="381"/>
      <c r="O117" s="381"/>
      <c r="P117" s="381"/>
      <c r="Q117" s="381"/>
      <c r="R117" s="381"/>
      <c r="S117" s="381"/>
      <c r="T117" s="381"/>
      <c r="U117" s="381"/>
      <c r="V117" s="381"/>
      <c r="W117" s="381"/>
      <c r="X117" s="382"/>
      <c r="Y117" s="152" t="str">
        <f>IF(AND('calcolo mitigazione del rischio'!AM110&gt;=tabelle!$P$3,'calcolo mitigazione del rischio'!AM110&lt;tabelle!$Q$3),tabelle!$S$3,IF(AND('calcolo mitigazione del rischio'!AM110&gt;=tabelle!$P$4,'calcolo mitigazione del rischio'!AM110&lt;tabelle!$Q$4),tabelle!$S$4,IF(AND('calcolo mitigazione del rischio'!AM110&gt;=tabelle!$P$5,'calcolo mitigazione del rischio'!AM110&lt;tabelle!$Q$5),tabelle!$S$5,IF(AND('calcolo mitigazione del rischio'!AM110&gt;=tabelle!$P$6,'calcolo mitigazione del rischio'!AM110&lt;tabelle!$Q$6),tabelle!$S$6,IF(AND('calcolo mitigazione del rischio'!AM110&gt;=tabelle!$P$7,'calcolo mitigazione del rischio'!AM110&lt;=tabelle!$Q$7),tabelle!$S$7,"-")))))</f>
        <v>-</v>
      </c>
      <c r="Z117" s="374" t="str">
        <f>IF('calcolo mitigazione del rischio'!AM110="-",tabelle!$U$16,IF('calcolo mitigazione del rischio'!AM110&lt;=tabelle!$V$16,tabelle!$U$16,IF(AND('calcolo mitigazione del rischio'!AM110&gt;tabelle!$W$15,'calcolo mitigazione del rischio'!AM110&lt;=tabelle!$V$15),tabelle!$U$15,IF(AND('calcolo mitigazione del rischio'!AM110&gt;tabelle!$W$14,'calcolo mitigazione del rischio'!AM110&lt;=tabelle!$V$14),tabelle!$U$14))))</f>
        <v>mitigazione soddisfacente</v>
      </c>
    </row>
    <row r="118" spans="1:26" ht="35.5" customHeight="1" x14ac:dyDescent="0.75">
      <c r="A118" s="886" t="str">
        <f>Schema!A115</f>
        <v xml:space="preserve">TRATTAMENTI DATI PERSONALI EFFETTUATI DA SOFTWARE DESIGN SIA IN QUALITA' DI TITOLARE CHE DI RESPONSABILE DEL TRATTAMENTO AI SENSI DI LEGGE </v>
      </c>
      <c r="B118" s="883" t="str">
        <f>Schema!B115</f>
        <v>A. Processi aziendali che comportano un Trattamento dei Dati personali di titolarità di Software Design ai sensi di legge</v>
      </c>
      <c r="C118" s="885" t="str">
        <f>Schema!C115</f>
        <v>A.1 Gestione e organizzazione delle attività connesse al rapporto di lavoro con il personale dipendente nonché ai rapporti contrattuali con fornitori e consulenti/docenti esterni</v>
      </c>
      <c r="D118" s="885" t="str">
        <f>Schema!D115</f>
        <v>A.1.1.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v>
      </c>
      <c r="E118" s="890" t="str">
        <f>Schema!E115</f>
        <v>RTD</v>
      </c>
      <c r="F118" s="890" t="str">
        <f>Schema!F115</f>
        <v>B</v>
      </c>
      <c r="G118" s="890" t="str">
        <f>Schema!G115</f>
        <v>01</v>
      </c>
      <c r="H118" s="890" t="str">
        <f>Schema!H115</f>
        <v>01</v>
      </c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39"/>
      <c r="Y118" s="151" t="e">
        <f>IF(AND('calcolo mitigazione del rischio'!#REF!&gt;=tabelle!$P$3,'calcolo mitigazione del rischio'!#REF!&lt;tabelle!$Q$3),tabelle!$S$3,IF(AND('calcolo mitigazione del rischio'!#REF!&gt;=tabelle!$P$4,'calcolo mitigazione del rischio'!#REF!&lt;tabelle!$Q$4),tabelle!$S$4,IF(AND('calcolo mitigazione del rischio'!#REF!&gt;=tabelle!$P$5,'calcolo mitigazione del rischio'!#REF!&lt;tabelle!$Q$5),tabelle!$S$5,IF(AND('calcolo mitigazione del rischio'!#REF!&gt;=tabelle!$P$6,'calcolo mitigazione del rischio'!#REF!&lt;tabelle!$Q$6),tabelle!$S$6,IF(AND('calcolo mitigazione del rischio'!#REF!&gt;=tabelle!$P$7,'calcolo mitigazione del rischio'!#REF!&lt;=tabelle!$Q$7),tabelle!$S$7,"-")))))</f>
        <v>#REF!</v>
      </c>
      <c r="Z118" s="373" t="e">
        <f>IF('calcolo mitigazione del rischio'!#REF!="-",tabelle!$U$16,IF('calcolo mitigazione del rischio'!#REF!&lt;=tabelle!$V$16,tabelle!$U$16,IF(AND('calcolo mitigazione del rischio'!#REF!&gt;tabelle!$W$15,'calcolo mitigazione del rischio'!#REF!&lt;=tabelle!$V$15),tabelle!$U$15,IF(AND('calcolo mitigazione del rischio'!#REF!&gt;tabelle!$W$14,'calcolo mitigazione del rischio'!#REF!&lt;=tabelle!$V$14),tabelle!$U$14))))</f>
        <v>#REF!</v>
      </c>
    </row>
    <row r="119" spans="1:26" x14ac:dyDescent="0.75">
      <c r="A119" s="887" t="e">
        <f>Schema!#REF!</f>
        <v>#REF!</v>
      </c>
      <c r="B119" s="706"/>
      <c r="C119" s="706"/>
      <c r="D119" s="889"/>
      <c r="E119" s="889"/>
      <c r="F119" s="889"/>
      <c r="G119" s="889"/>
      <c r="H119" s="88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39"/>
      <c r="Y119" s="146" t="e">
        <f>IF(AND('calcolo mitigazione del rischio'!#REF!&gt;=tabelle!$P$3,'calcolo mitigazione del rischio'!#REF!&lt;tabelle!$Q$3),tabelle!$S$3,IF(AND('calcolo mitigazione del rischio'!#REF!&gt;=tabelle!$P$4,'calcolo mitigazione del rischio'!#REF!&lt;tabelle!$Q$4),tabelle!$S$4,IF(AND('calcolo mitigazione del rischio'!#REF!&gt;=tabelle!$P$5,'calcolo mitigazione del rischio'!#REF!&lt;tabelle!$Q$5),tabelle!$S$5,IF(AND('calcolo mitigazione del rischio'!#REF!&gt;=tabelle!$P$6,'calcolo mitigazione del rischio'!#REF!&lt;tabelle!$Q$6),tabelle!$S$6,IF(AND('calcolo mitigazione del rischio'!#REF!&gt;=tabelle!$P$7,'calcolo mitigazione del rischio'!#REF!&lt;=tabelle!$Q$7),tabelle!$S$7,"-")))))</f>
        <v>#REF!</v>
      </c>
      <c r="Z119" s="147" t="e">
        <f>IF('calcolo mitigazione del rischio'!#REF!="-",tabelle!$U$16,IF('calcolo mitigazione del rischio'!#REF!&lt;=tabelle!$V$16,tabelle!$U$16,IF(AND('calcolo mitigazione del rischio'!#REF!&gt;tabelle!$W$15,'calcolo mitigazione del rischio'!#REF!&lt;=tabelle!$V$15),tabelle!$U$15,IF(AND('calcolo mitigazione del rischio'!#REF!&gt;tabelle!$W$14,'calcolo mitigazione del rischio'!#REF!&lt;=tabelle!$V$14),tabelle!$U$14))))</f>
        <v>#REF!</v>
      </c>
    </row>
    <row r="120" spans="1:26" ht="21.5" x14ac:dyDescent="0.75">
      <c r="A120" s="887">
        <f>Schema!A118</f>
        <v>0</v>
      </c>
      <c r="B120" s="706"/>
      <c r="C120" s="706"/>
      <c r="D120" s="360" t="str">
        <f>Schema!D118</f>
        <v>A.1.2. Tenuta, aggiornamento e gestione del registro delle attività di trattamento effettuate da LAZIOcrea in qualità di Titolare</v>
      </c>
      <c r="E120" s="59" t="str">
        <f>Schema!E118</f>
        <v>RTD</v>
      </c>
      <c r="F120" s="59" t="str">
        <f>Schema!F118</f>
        <v>B</v>
      </c>
      <c r="G120" s="59" t="str">
        <f>Schema!G118</f>
        <v>01</v>
      </c>
      <c r="H120" s="59" t="str">
        <f>Schema!H118</f>
        <v>02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39"/>
      <c r="Y120" s="146" t="e">
        <f>IF(AND('calcolo mitigazione del rischio'!#REF!&gt;=tabelle!$P$3,'calcolo mitigazione del rischio'!#REF!&lt;tabelle!$Q$3),tabelle!$S$3,IF(AND('calcolo mitigazione del rischio'!#REF!&gt;=tabelle!$P$4,'calcolo mitigazione del rischio'!#REF!&lt;tabelle!$Q$4),tabelle!$S$4,IF(AND('calcolo mitigazione del rischio'!#REF!&gt;=tabelle!$P$5,'calcolo mitigazione del rischio'!#REF!&lt;tabelle!$Q$5),tabelle!$S$5,IF(AND('calcolo mitigazione del rischio'!#REF!&gt;=tabelle!$P$6,'calcolo mitigazione del rischio'!#REF!&lt;tabelle!$Q$6),tabelle!$S$6,IF(AND('calcolo mitigazione del rischio'!#REF!&gt;=tabelle!$P$7,'calcolo mitigazione del rischio'!#REF!&lt;=tabelle!$Q$7),tabelle!$S$7,"-")))))</f>
        <v>#REF!</v>
      </c>
      <c r="Z120" s="147" t="e">
        <f>IF('calcolo mitigazione del rischio'!#REF!="-",tabelle!$U$16,IF('calcolo mitigazione del rischio'!#REF!&lt;=tabelle!$V$16,tabelle!$U$16,IF(AND('calcolo mitigazione del rischio'!#REF!&gt;tabelle!$W$15,'calcolo mitigazione del rischio'!#REF!&lt;=tabelle!$V$15),tabelle!$U$15,IF(AND('calcolo mitigazione del rischio'!#REF!&gt;tabelle!$W$14,'calcolo mitigazione del rischio'!#REF!&lt;=tabelle!$V$14),tabelle!$U$14))))</f>
        <v>#REF!</v>
      </c>
    </row>
    <row r="121" spans="1:26" ht="35.15" customHeight="1" thickBot="1" x14ac:dyDescent="0.9">
      <c r="A121" s="888">
        <f>Schema!A119</f>
        <v>0</v>
      </c>
      <c r="B121" s="884"/>
      <c r="C121" s="884"/>
      <c r="D121" s="350" t="str">
        <f>Schema!D119</f>
        <v>A.1.3. Supporto (istruzioni operative/pareri) alle strutture aziendali in merito alle attività di competenza ai fini dell'osservanza delle vigenti disposizioni normative in materia di protezione dei dati personali</v>
      </c>
      <c r="E121" s="62" t="str">
        <f>Schema!E119</f>
        <v>RTD</v>
      </c>
      <c r="F121" s="62" t="str">
        <f>Schema!F119</f>
        <v>B</v>
      </c>
      <c r="G121" s="62" t="str">
        <f>Schema!G119</f>
        <v>01</v>
      </c>
      <c r="H121" s="62" t="str">
        <f>Schema!H119</f>
        <v>03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39"/>
      <c r="Y121" s="152" t="e">
        <f>IF(AND('calcolo mitigazione del rischio'!#REF!&gt;=tabelle!$P$3,'calcolo mitigazione del rischio'!#REF!&lt;tabelle!$Q$3),tabelle!$S$3,IF(AND('calcolo mitigazione del rischio'!#REF!&gt;=tabelle!$P$4,'calcolo mitigazione del rischio'!#REF!&lt;tabelle!$Q$4),tabelle!$S$4,IF(AND('calcolo mitigazione del rischio'!#REF!&gt;=tabelle!$P$5,'calcolo mitigazione del rischio'!#REF!&lt;tabelle!$Q$5),tabelle!$S$5,IF(AND('calcolo mitigazione del rischio'!#REF!&gt;=tabelle!$P$6,'calcolo mitigazione del rischio'!#REF!&lt;tabelle!$Q$6),tabelle!$S$6,IF(AND('calcolo mitigazione del rischio'!#REF!&gt;=tabelle!$P$7,'calcolo mitigazione del rischio'!#REF!&lt;=tabelle!$Q$7),tabelle!$S$7,"-")))))</f>
        <v>#REF!</v>
      </c>
      <c r="Z121" s="374" t="e">
        <f>IF('calcolo mitigazione del rischio'!#REF!="-",tabelle!$U$16,IF('calcolo mitigazione del rischio'!#REF!&lt;=tabelle!$V$16,tabelle!$U$16,IF(AND('calcolo mitigazione del rischio'!#REF!&gt;tabelle!$W$15,'calcolo mitigazione del rischio'!#REF!&lt;=tabelle!$V$15),tabelle!$U$15,IF(AND('calcolo mitigazione del rischio'!#REF!&gt;tabelle!$W$14,'calcolo mitigazione del rischio'!#REF!&lt;=tabelle!$V$14),tabelle!$U$14))))</f>
        <v>#REF!</v>
      </c>
    </row>
    <row r="122" spans="1:26" ht="20.5" customHeight="1" x14ac:dyDescent="0.75">
      <c r="A122" s="945" t="str">
        <f>Schema!A120</f>
        <v>GESTIONE ADEMPIMENTI ORGANI SOCIETARI (AOS)</v>
      </c>
      <c r="B122" s="810" t="str">
        <f>Schema!B120</f>
        <v>A. Predisposizione ordine del giorno per CdA</v>
      </c>
      <c r="C122" s="943" t="str">
        <f>Schema!C120</f>
        <v xml:space="preserve">A.1. Predisposizione della bozza dell'ordine del giorno sulla base delle proposte pervenute </v>
      </c>
      <c r="D122" s="356" t="str">
        <f>Schema!D120</f>
        <v>A.1.1. Ricezione proposte da parte degli Uffici</v>
      </c>
      <c r="E122" s="68" t="str">
        <f>Schema!E120</f>
        <v>AOS</v>
      </c>
      <c r="F122" s="68" t="str">
        <f>Schema!F120</f>
        <v>A</v>
      </c>
      <c r="G122" s="68" t="str">
        <f>Schema!G120</f>
        <v>01</v>
      </c>
      <c r="H122" s="68" t="str">
        <f>Schema!H120</f>
        <v>01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39"/>
      <c r="Y122" s="144" t="str">
        <f>IF(AND('calcolo mitigazione del rischio'!AM111&gt;=tabelle!$P$3,'calcolo mitigazione del rischio'!AM111&lt;tabelle!$Q$3),tabelle!$S$3,IF(AND('calcolo mitigazione del rischio'!AM111&gt;=tabelle!$P$4,'calcolo mitigazione del rischio'!AM111&lt;tabelle!$Q$4),tabelle!$S$4,IF(AND('calcolo mitigazione del rischio'!AM111&gt;=tabelle!$P$5,'calcolo mitigazione del rischio'!AM111&lt;tabelle!$Q$5),tabelle!$S$5,IF(AND('calcolo mitigazione del rischio'!AM111&gt;=tabelle!$P$6,'calcolo mitigazione del rischio'!AM111&lt;tabelle!$Q$6),tabelle!$S$6,IF(AND('calcolo mitigazione del rischio'!AM111&gt;=tabelle!$P$7,'calcolo mitigazione del rischio'!AM111&lt;=tabelle!$Q$7),tabelle!$S$7,"-")))))</f>
        <v>-</v>
      </c>
      <c r="Z122" s="145" t="str">
        <f>IF('calcolo mitigazione del rischio'!AM111="-",tabelle!$U$16,IF('calcolo mitigazione del rischio'!AM111&lt;=tabelle!$V$16,tabelle!$U$16,IF(AND('calcolo mitigazione del rischio'!AM111&gt;tabelle!$W$15,'calcolo mitigazione del rischio'!AM111&lt;=tabelle!$V$15),tabelle!$U$15,IF(AND('calcolo mitigazione del rischio'!AM111&gt;tabelle!$W$14,'calcolo mitigazione del rischio'!AM111&lt;=tabelle!$V$14),tabelle!$U$14))))</f>
        <v>mitigazione soddisfacente</v>
      </c>
    </row>
    <row r="123" spans="1:26" ht="20.5" customHeight="1" x14ac:dyDescent="0.75">
      <c r="A123" s="946">
        <f>Schema!A121</f>
        <v>0</v>
      </c>
      <c r="B123" s="722">
        <f>Schema!B121</f>
        <v>0</v>
      </c>
      <c r="C123" s="944">
        <f>Schema!C121</f>
        <v>0</v>
      </c>
      <c r="D123" s="355" t="str">
        <f>Schema!D121</f>
        <v>A.1.2. Predisposizione della bozza dell'ordine del giorno sulla base delle proposte pervenute</v>
      </c>
      <c r="E123" s="70" t="str">
        <f>Schema!E121</f>
        <v>AOS</v>
      </c>
      <c r="F123" s="70" t="str">
        <f>Schema!F121</f>
        <v>A</v>
      </c>
      <c r="G123" s="70" t="str">
        <f>Schema!G121</f>
        <v>01</v>
      </c>
      <c r="H123" s="70" t="str">
        <f>Schema!H121</f>
        <v>02</v>
      </c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39"/>
      <c r="Y123" s="146" t="str">
        <f>IF(AND('calcolo mitigazione del rischio'!AM112&gt;=tabelle!$P$3,'calcolo mitigazione del rischio'!AM112&lt;tabelle!$Q$3),tabelle!$S$3,IF(AND('calcolo mitigazione del rischio'!AM112&gt;=tabelle!$P$4,'calcolo mitigazione del rischio'!AM112&lt;tabelle!$Q$4),tabelle!$S$4,IF(AND('calcolo mitigazione del rischio'!AM112&gt;=tabelle!$P$5,'calcolo mitigazione del rischio'!AM112&lt;tabelle!$Q$5),tabelle!$S$5,IF(AND('calcolo mitigazione del rischio'!AM112&gt;=tabelle!$P$6,'calcolo mitigazione del rischio'!AM112&lt;tabelle!$Q$6),tabelle!$S$6,IF(AND('calcolo mitigazione del rischio'!AM112&gt;=tabelle!$P$7,'calcolo mitigazione del rischio'!AM112&lt;=tabelle!$Q$7),tabelle!$S$7,"-")))))</f>
        <v>-</v>
      </c>
      <c r="Z123" s="147" t="str">
        <f>IF('calcolo mitigazione del rischio'!AM112="-",tabelle!$U$16,IF('calcolo mitigazione del rischio'!AM112&lt;=tabelle!$V$16,tabelle!$U$16,IF(AND('calcolo mitigazione del rischio'!AM112&gt;tabelle!$W$15,'calcolo mitigazione del rischio'!AM112&lt;=tabelle!$V$15),tabelle!$U$15,IF(AND('calcolo mitigazione del rischio'!AM112&gt;tabelle!$W$14,'calcolo mitigazione del rischio'!AM112&lt;=tabelle!$V$14),tabelle!$U$14))))</f>
        <v>mitigazione soddisfacente</v>
      </c>
    </row>
    <row r="124" spans="1:26" ht="20.5" customHeight="1" x14ac:dyDescent="0.75">
      <c r="A124" s="946">
        <f>Schema!A122</f>
        <v>0</v>
      </c>
      <c r="B124" s="722">
        <f>Schema!B122</f>
        <v>0</v>
      </c>
      <c r="C124" s="944">
        <f>Schema!C122</f>
        <v>0</v>
      </c>
      <c r="D124" s="355" t="str">
        <f>Schema!D122</f>
        <v>A.1.3. Ricezione dell'ordine del giorno approvato dal Presidente</v>
      </c>
      <c r="E124" s="70" t="str">
        <f>Schema!E122</f>
        <v>AOS</v>
      </c>
      <c r="F124" s="70" t="str">
        <f>Schema!F122</f>
        <v>A</v>
      </c>
      <c r="G124" s="70" t="str">
        <f>Schema!G122</f>
        <v>01</v>
      </c>
      <c r="H124" s="70" t="str">
        <f>Schema!H122</f>
        <v>03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39"/>
      <c r="Y124" s="146" t="str">
        <f>IF(AND('calcolo mitigazione del rischio'!AM113&gt;=tabelle!$P$3,'calcolo mitigazione del rischio'!AM113&lt;tabelle!$Q$3),tabelle!$S$3,IF(AND('calcolo mitigazione del rischio'!AM113&gt;=tabelle!$P$4,'calcolo mitigazione del rischio'!AM113&lt;tabelle!$Q$4),tabelle!$S$4,IF(AND('calcolo mitigazione del rischio'!AM113&gt;=tabelle!$P$5,'calcolo mitigazione del rischio'!AM113&lt;tabelle!$Q$5),tabelle!$S$5,IF(AND('calcolo mitigazione del rischio'!AM113&gt;=tabelle!$P$6,'calcolo mitigazione del rischio'!AM113&lt;tabelle!$Q$6),tabelle!$S$6,IF(AND('calcolo mitigazione del rischio'!AM113&gt;=tabelle!$P$7,'calcolo mitigazione del rischio'!AM113&lt;=tabelle!$Q$7),tabelle!$S$7,"-")))))</f>
        <v>-</v>
      </c>
      <c r="Z124" s="147" t="str">
        <f>IF('calcolo mitigazione del rischio'!AM113="-",tabelle!$U$16,IF('calcolo mitigazione del rischio'!AM113&lt;=tabelle!$V$16,tabelle!$U$16,IF(AND('calcolo mitigazione del rischio'!AM113&gt;tabelle!$W$15,'calcolo mitigazione del rischio'!AM113&lt;=tabelle!$V$15),tabelle!$U$15,IF(AND('calcolo mitigazione del rischio'!AM113&gt;tabelle!$W$14,'calcolo mitigazione del rischio'!AM113&lt;=tabelle!$V$14),tabelle!$U$14))))</f>
        <v>mitigazione soddisfacente</v>
      </c>
    </row>
    <row r="125" spans="1:26" ht="20.5" customHeight="1" x14ac:dyDescent="0.75">
      <c r="A125" s="946">
        <f>Schema!A123</f>
        <v>0</v>
      </c>
      <c r="B125" s="722">
        <f>Schema!B123</f>
        <v>0</v>
      </c>
      <c r="C125" s="944" t="str">
        <f>Schema!C123</f>
        <v>A.2. Convocazione del CdA e comunicazione dell'ordine del giorno</v>
      </c>
      <c r="D125" s="355" t="str">
        <f>Schema!D123</f>
        <v>A.2.1. Convocazione del CdA e comunicazione dell'ordine del giorno  che viene inviata a mezzo e-mail ai componenti del Consiglio e del CdS</v>
      </c>
      <c r="E125" s="70" t="str">
        <f>Schema!E123</f>
        <v>AOS</v>
      </c>
      <c r="F125" s="70" t="str">
        <f>Schema!F123</f>
        <v>A</v>
      </c>
      <c r="G125" s="70" t="str">
        <f>Schema!G123</f>
        <v>02</v>
      </c>
      <c r="H125" s="70" t="str">
        <f>Schema!H123</f>
        <v>01</v>
      </c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39"/>
      <c r="Y125" s="146" t="str">
        <f>IF(AND('calcolo mitigazione del rischio'!AM114&gt;=tabelle!$P$3,'calcolo mitigazione del rischio'!AM114&lt;tabelle!$Q$3),tabelle!$S$3,IF(AND('calcolo mitigazione del rischio'!AM114&gt;=tabelle!$P$4,'calcolo mitigazione del rischio'!AM114&lt;tabelle!$Q$4),tabelle!$S$4,IF(AND('calcolo mitigazione del rischio'!AM114&gt;=tabelle!$P$5,'calcolo mitigazione del rischio'!AM114&lt;tabelle!$Q$5),tabelle!$S$5,IF(AND('calcolo mitigazione del rischio'!AM114&gt;=tabelle!$P$6,'calcolo mitigazione del rischio'!AM114&lt;tabelle!$Q$6),tabelle!$S$6,IF(AND('calcolo mitigazione del rischio'!AM114&gt;=tabelle!$P$7,'calcolo mitigazione del rischio'!AM114&lt;=tabelle!$Q$7),tabelle!$S$7,"-")))))</f>
        <v>-</v>
      </c>
      <c r="Z125" s="147" t="str">
        <f>IF('calcolo mitigazione del rischio'!AM114="-",tabelle!$U$16,IF('calcolo mitigazione del rischio'!AM114&lt;=tabelle!$V$16,tabelle!$U$16,IF(AND('calcolo mitigazione del rischio'!AM114&gt;tabelle!$W$15,'calcolo mitigazione del rischio'!AM114&lt;=tabelle!$V$15),tabelle!$U$15,IF(AND('calcolo mitigazione del rischio'!AM114&gt;tabelle!$W$14,'calcolo mitigazione del rischio'!AM114&lt;=tabelle!$V$14),tabelle!$U$14))))</f>
        <v>mitigazione soddisfacente</v>
      </c>
    </row>
    <row r="126" spans="1:26" ht="20.5" customHeight="1" x14ac:dyDescent="0.75">
      <c r="A126" s="946">
        <f>Schema!A124</f>
        <v>0</v>
      </c>
      <c r="B126" s="722">
        <f>Schema!B124</f>
        <v>0</v>
      </c>
      <c r="C126" s="944">
        <f>Schema!C124</f>
        <v>0</v>
      </c>
      <c r="D126" s="355" t="str">
        <f>Schema!D124</f>
        <v>A.2.2.  Inserimento nella cartella di rete condivisa della documentazione relativa alle proposte iscritte all'ordine del giorno</v>
      </c>
      <c r="E126" s="70" t="str">
        <f>Schema!E124</f>
        <v>AOS</v>
      </c>
      <c r="F126" s="70" t="str">
        <f>Schema!F124</f>
        <v>A</v>
      </c>
      <c r="G126" s="70" t="str">
        <f>Schema!G124</f>
        <v>02</v>
      </c>
      <c r="H126" s="70" t="str">
        <f>Schema!H124</f>
        <v>02</v>
      </c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39"/>
      <c r="Y126" s="146" t="str">
        <f>IF(AND('calcolo mitigazione del rischio'!AM115&gt;=tabelle!$P$3,'calcolo mitigazione del rischio'!AM115&lt;tabelle!$Q$3),tabelle!$S$3,IF(AND('calcolo mitigazione del rischio'!AM115&gt;=tabelle!$P$4,'calcolo mitigazione del rischio'!AM115&lt;tabelle!$Q$4),tabelle!$S$4,IF(AND('calcolo mitigazione del rischio'!AM115&gt;=tabelle!$P$5,'calcolo mitigazione del rischio'!AM115&lt;tabelle!$Q$5),tabelle!$S$5,IF(AND('calcolo mitigazione del rischio'!AM115&gt;=tabelle!$P$6,'calcolo mitigazione del rischio'!AM115&lt;tabelle!$Q$6),tabelle!$S$6,IF(AND('calcolo mitigazione del rischio'!AM115&gt;=tabelle!$P$7,'calcolo mitigazione del rischio'!AM115&lt;=tabelle!$Q$7),tabelle!$S$7,"-")))))</f>
        <v>-</v>
      </c>
      <c r="Z126" s="147" t="str">
        <f>IF('calcolo mitigazione del rischio'!AM115="-",tabelle!$U$16,IF('calcolo mitigazione del rischio'!AM115&lt;=tabelle!$V$16,tabelle!$U$16,IF(AND('calcolo mitigazione del rischio'!AM115&gt;tabelle!$W$15,'calcolo mitigazione del rischio'!AM115&lt;=tabelle!$V$15),tabelle!$U$15,IF(AND('calcolo mitigazione del rischio'!AM115&gt;tabelle!$W$14,'calcolo mitigazione del rischio'!AM115&lt;=tabelle!$V$14),tabelle!$U$14))))</f>
        <v>mitigazione soddisfacente</v>
      </c>
    </row>
    <row r="127" spans="1:26" ht="20.5" customHeight="1" x14ac:dyDescent="0.75">
      <c r="A127" s="946">
        <f>Schema!A125</f>
        <v>0</v>
      </c>
      <c r="B127" s="722" t="str">
        <f>Schema!B125</f>
        <v>B. Stesura verbale CdA</v>
      </c>
      <c r="C127" s="944" t="str">
        <f>Schema!C125</f>
        <v>B.1. Predisposizione verbale CdA</v>
      </c>
      <c r="D127" s="355" t="str">
        <f>Schema!D125</f>
        <v>B.1.1. Stesura della bozza del verbale da parte del Segretario verbalizzante</v>
      </c>
      <c r="E127" s="70" t="str">
        <f>Schema!E125</f>
        <v>AOS</v>
      </c>
      <c r="F127" s="70" t="str">
        <f>Schema!F125</f>
        <v>B</v>
      </c>
      <c r="G127" s="70" t="str">
        <f>Schema!G125</f>
        <v>01</v>
      </c>
      <c r="H127" s="70" t="str">
        <f>Schema!H125</f>
        <v>01</v>
      </c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39"/>
      <c r="Y127" s="146" t="str">
        <f>IF(AND('calcolo mitigazione del rischio'!AM116&gt;=tabelle!$P$3,'calcolo mitigazione del rischio'!AM116&lt;tabelle!$Q$3),tabelle!$S$3,IF(AND('calcolo mitigazione del rischio'!AM116&gt;=tabelle!$P$4,'calcolo mitigazione del rischio'!AM116&lt;tabelle!$Q$4),tabelle!$S$4,IF(AND('calcolo mitigazione del rischio'!AM116&gt;=tabelle!$P$5,'calcolo mitigazione del rischio'!AM116&lt;tabelle!$Q$5),tabelle!$S$5,IF(AND('calcolo mitigazione del rischio'!AM116&gt;=tabelle!$P$6,'calcolo mitigazione del rischio'!AM116&lt;tabelle!$Q$6),tabelle!$S$6,IF(AND('calcolo mitigazione del rischio'!AM116&gt;=tabelle!$P$7,'calcolo mitigazione del rischio'!AM116&lt;=tabelle!$Q$7),tabelle!$S$7,"-")))))</f>
        <v>-</v>
      </c>
      <c r="Z127" s="147" t="str">
        <f>IF('calcolo mitigazione del rischio'!AM116="-",tabelle!$U$16,IF('calcolo mitigazione del rischio'!AM116&lt;=tabelle!$V$16,tabelle!$U$16,IF(AND('calcolo mitigazione del rischio'!AM116&gt;tabelle!$W$15,'calcolo mitigazione del rischio'!AM116&lt;=tabelle!$V$15),tabelle!$U$15,IF(AND('calcolo mitigazione del rischio'!AM116&gt;tabelle!$W$14,'calcolo mitigazione del rischio'!AM116&lt;=tabelle!$V$14),tabelle!$U$14))))</f>
        <v>mitigazione soddisfacente</v>
      </c>
    </row>
    <row r="128" spans="1:26" ht="20.5" customHeight="1" x14ac:dyDescent="0.75">
      <c r="A128" s="946">
        <f>Schema!A126</f>
        <v>0</v>
      </c>
      <c r="B128" s="722">
        <f>Schema!B126</f>
        <v>0</v>
      </c>
      <c r="C128" s="944">
        <f>Schema!C126</f>
        <v>0</v>
      </c>
      <c r="D128" s="355" t="str">
        <f>Schema!D126</f>
        <v>B.1.2. Condivisione della bozza di verbale tra Presidente e Segretario verbalizzante</v>
      </c>
      <c r="E128" s="70" t="str">
        <f>Schema!E126</f>
        <v>AOS</v>
      </c>
      <c r="F128" s="70" t="str">
        <f>Schema!F126</f>
        <v>B</v>
      </c>
      <c r="G128" s="70" t="str">
        <f>Schema!G126</f>
        <v>01</v>
      </c>
      <c r="H128" s="70" t="str">
        <f>Schema!H126</f>
        <v>02</v>
      </c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39"/>
      <c r="Y128" s="146" t="str">
        <f>IF(AND('calcolo mitigazione del rischio'!AM117&gt;=tabelle!$P$3,'calcolo mitigazione del rischio'!AM117&lt;tabelle!$Q$3),tabelle!$S$3,IF(AND('calcolo mitigazione del rischio'!AM117&gt;=tabelle!$P$4,'calcolo mitigazione del rischio'!AM117&lt;tabelle!$Q$4),tabelle!$S$4,IF(AND('calcolo mitigazione del rischio'!AM117&gt;=tabelle!$P$5,'calcolo mitigazione del rischio'!AM117&lt;tabelle!$Q$5),tabelle!$S$5,IF(AND('calcolo mitigazione del rischio'!AM117&gt;=tabelle!$P$6,'calcolo mitigazione del rischio'!AM117&lt;tabelle!$Q$6),tabelle!$S$6,IF(AND('calcolo mitigazione del rischio'!AM117&gt;=tabelle!$P$7,'calcolo mitigazione del rischio'!AM117&lt;=tabelle!$Q$7),tabelle!$S$7,"-")))))</f>
        <v>-</v>
      </c>
      <c r="Z128" s="147" t="str">
        <f>IF('calcolo mitigazione del rischio'!AM117="-",tabelle!$U$16,IF('calcolo mitigazione del rischio'!AM117&lt;=tabelle!$V$16,tabelle!$U$16,IF(AND('calcolo mitigazione del rischio'!AM117&gt;tabelle!$W$15,'calcolo mitigazione del rischio'!AM117&lt;=tabelle!$V$15),tabelle!$U$15,IF(AND('calcolo mitigazione del rischio'!AM117&gt;tabelle!$W$14,'calcolo mitigazione del rischio'!AM117&lt;=tabelle!$V$14),tabelle!$U$14))))</f>
        <v>mitigazione soddisfacente</v>
      </c>
    </row>
    <row r="129" spans="1:26" ht="15.5" customHeight="1" x14ac:dyDescent="0.75">
      <c r="A129" s="946">
        <f>Schema!A127</f>
        <v>0</v>
      </c>
      <c r="B129" s="722">
        <f>Schema!B127</f>
        <v>0</v>
      </c>
      <c r="C129" s="944">
        <f>Schema!C127</f>
        <v>0</v>
      </c>
      <c r="D129" s="355" t="str">
        <f>Schema!D127</f>
        <v>B.1.3. Stesura verbale definitivo da sottoporre a tutti i membri del CdA</v>
      </c>
      <c r="E129" s="70" t="str">
        <f>Schema!E127</f>
        <v>AOS</v>
      </c>
      <c r="F129" s="70" t="str">
        <f>Schema!F127</f>
        <v>B</v>
      </c>
      <c r="G129" s="70" t="str">
        <f>Schema!G127</f>
        <v>01</v>
      </c>
      <c r="H129" s="70" t="str">
        <f>Schema!H127</f>
        <v>03</v>
      </c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39"/>
      <c r="Y129" s="146" t="str">
        <f>IF(AND('calcolo mitigazione del rischio'!AM118&gt;=tabelle!$P$3,'calcolo mitigazione del rischio'!AM118&lt;tabelle!$Q$3),tabelle!$S$3,IF(AND('calcolo mitigazione del rischio'!AM118&gt;=tabelle!$P$4,'calcolo mitigazione del rischio'!AM118&lt;tabelle!$Q$4),tabelle!$S$4,IF(AND('calcolo mitigazione del rischio'!AM118&gt;=tabelle!$P$5,'calcolo mitigazione del rischio'!AM118&lt;tabelle!$Q$5),tabelle!$S$5,IF(AND('calcolo mitigazione del rischio'!AM118&gt;=tabelle!$P$6,'calcolo mitigazione del rischio'!AM118&lt;tabelle!$Q$6),tabelle!$S$6,IF(AND('calcolo mitigazione del rischio'!AM118&gt;=tabelle!$P$7,'calcolo mitigazione del rischio'!AM118&lt;=tabelle!$Q$7),tabelle!$S$7,"-")))))</f>
        <v>-</v>
      </c>
      <c r="Z129" s="147" t="str">
        <f>IF('calcolo mitigazione del rischio'!AM118="-",tabelle!$U$16,IF('calcolo mitigazione del rischio'!AM118&lt;=tabelle!$V$16,tabelle!$U$16,IF(AND('calcolo mitigazione del rischio'!AM118&gt;tabelle!$W$15,'calcolo mitigazione del rischio'!AM118&lt;=tabelle!$V$15),tabelle!$U$15,IF(AND('calcolo mitigazione del rischio'!AM118&gt;tabelle!$W$14,'calcolo mitigazione del rischio'!AM118&lt;=tabelle!$V$14),tabelle!$U$14))))</f>
        <v>mitigazione soddisfacente</v>
      </c>
    </row>
    <row r="130" spans="1:26" ht="18.5" customHeight="1" x14ac:dyDescent="0.75">
      <c r="A130" s="946">
        <f>Schema!A128</f>
        <v>0</v>
      </c>
      <c r="B130" s="722">
        <f>Schema!B128</f>
        <v>0</v>
      </c>
      <c r="C130" s="944">
        <f>Schema!C128</f>
        <v>0</v>
      </c>
      <c r="D130" s="355" t="str">
        <f>Schema!D128</f>
        <v>B.1.4. Inserimento nella cartella di rete condivisa tra i componenti dell'OA e Sindaci del verbale definitivo</v>
      </c>
      <c r="E130" s="70" t="str">
        <f>Schema!E128</f>
        <v>AOS</v>
      </c>
      <c r="F130" s="70" t="str">
        <f>Schema!F128</f>
        <v>B</v>
      </c>
      <c r="G130" s="70" t="str">
        <f>Schema!G128</f>
        <v>01</v>
      </c>
      <c r="H130" s="70" t="str">
        <f>Schema!H128</f>
        <v>04</v>
      </c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39"/>
      <c r="Y130" s="146" t="str">
        <f>IF(AND('calcolo mitigazione del rischio'!AM119&gt;=tabelle!$P$3,'calcolo mitigazione del rischio'!AM119&lt;tabelle!$Q$3),tabelle!$S$3,IF(AND('calcolo mitigazione del rischio'!AM119&gt;=tabelle!$P$4,'calcolo mitigazione del rischio'!AM119&lt;tabelle!$Q$4),tabelle!$S$4,IF(AND('calcolo mitigazione del rischio'!AM119&gt;=tabelle!$P$5,'calcolo mitigazione del rischio'!AM119&lt;tabelle!$Q$5),tabelle!$S$5,IF(AND('calcolo mitigazione del rischio'!AM119&gt;=tabelle!$P$6,'calcolo mitigazione del rischio'!AM119&lt;tabelle!$Q$6),tabelle!$S$6,IF(AND('calcolo mitigazione del rischio'!AM119&gt;=tabelle!$P$7,'calcolo mitigazione del rischio'!AM119&lt;=tabelle!$Q$7),tabelle!$S$7,"-")))))</f>
        <v>-</v>
      </c>
      <c r="Z130" s="147" t="str">
        <f>IF('calcolo mitigazione del rischio'!AM119="-",tabelle!$U$16,IF('calcolo mitigazione del rischio'!AM119&lt;=tabelle!$V$16,tabelle!$U$16,IF(AND('calcolo mitigazione del rischio'!AM119&gt;tabelle!$W$15,'calcolo mitigazione del rischio'!AM119&lt;=tabelle!$V$15),tabelle!$U$15,IF(AND('calcolo mitigazione del rischio'!AM119&gt;tabelle!$W$14,'calcolo mitigazione del rischio'!AM119&lt;=tabelle!$V$14),tabelle!$U$14))))</f>
        <v>mitigazione soddisfacente</v>
      </c>
    </row>
    <row r="131" spans="1:26" ht="31.5" customHeight="1" x14ac:dyDescent="0.75">
      <c r="A131" s="946">
        <f>Schema!A129</f>
        <v>0</v>
      </c>
      <c r="B131" s="722">
        <f>Schema!B129</f>
        <v>0</v>
      </c>
      <c r="C131" s="581" t="str">
        <f>Schema!C129</f>
        <v>B.2. Invio del verbale definitivo</v>
      </c>
      <c r="D131" s="355" t="str">
        <f>Schema!D129</f>
        <v>B.2.1. Trasmissione dell’estratto omissis  alle strutture competenti e, ove necessario, copia conforme omissis del verbale allibrato e firmato dal Presidente del Cda e dal Segretario</v>
      </c>
      <c r="E131" s="70" t="str">
        <f>Schema!E129</f>
        <v>AOS</v>
      </c>
      <c r="F131" s="70" t="str">
        <f>Schema!F129</f>
        <v>B</v>
      </c>
      <c r="G131" s="70" t="str">
        <f>Schema!G129</f>
        <v>02</v>
      </c>
      <c r="H131" s="70" t="str">
        <f>Schema!H129</f>
        <v>01</v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39"/>
      <c r="Y131" s="146" t="str">
        <f>IF(AND('calcolo mitigazione del rischio'!AM120&gt;=tabelle!$P$3,'calcolo mitigazione del rischio'!AM120&lt;tabelle!$Q$3),tabelle!$S$3,IF(AND('calcolo mitigazione del rischio'!AM120&gt;=tabelle!$P$4,'calcolo mitigazione del rischio'!AM120&lt;tabelle!$Q$4),tabelle!$S$4,IF(AND('calcolo mitigazione del rischio'!AM120&gt;=tabelle!$P$5,'calcolo mitigazione del rischio'!AM120&lt;tabelle!$Q$5),tabelle!$S$5,IF(AND('calcolo mitigazione del rischio'!AM120&gt;=tabelle!$P$6,'calcolo mitigazione del rischio'!AM120&lt;tabelle!$Q$6),tabelle!$S$6,IF(AND('calcolo mitigazione del rischio'!AM120&gt;=tabelle!$P$7,'calcolo mitigazione del rischio'!AM120&lt;=tabelle!$Q$7),tabelle!$S$7,"-")))))</f>
        <v>-</v>
      </c>
      <c r="Z131" s="147" t="str">
        <f>IF('calcolo mitigazione del rischio'!AM120="-",tabelle!$U$16,IF('calcolo mitigazione del rischio'!AM120&lt;=tabelle!$V$16,tabelle!$U$16,IF(AND('calcolo mitigazione del rischio'!AM120&gt;tabelle!$W$15,'calcolo mitigazione del rischio'!AM120&lt;=tabelle!$V$15),tabelle!$U$15,IF(AND('calcolo mitigazione del rischio'!AM120&gt;tabelle!$W$14,'calcolo mitigazione del rischio'!AM120&lt;=tabelle!$V$14),tabelle!$U$14))))</f>
        <v>mitigazione soddisfacente</v>
      </c>
    </row>
    <row r="132" spans="1:26" ht="25.5" customHeight="1" x14ac:dyDescent="0.75">
      <c r="A132" s="949" t="str">
        <f>Schema!A130</f>
        <v>SMALTIMENTO RIFIUTI DA APPARECCHIATURE ELETTRICHE ED ELETTRONICHE - RAEE (SRE)</v>
      </c>
      <c r="B132" s="951" t="str">
        <f>Schema!B130</f>
        <v xml:space="preserve">A. Attività di smaltimento apparecchiature elettriche ed elettroniche </v>
      </c>
      <c r="C132" s="953" t="str">
        <f>Schema!C130</f>
        <v>A.1. Verifica e gestione delle attività smaltimento rifiuti</v>
      </c>
      <c r="D132" s="369" t="str">
        <f>Schema!D130</f>
        <v>A.1.1. Selezione e smistamento rifiuti RAEE</v>
      </c>
      <c r="E132" s="105" t="str">
        <f>Schema!E130</f>
        <v>SRE</v>
      </c>
      <c r="F132" s="105" t="str">
        <f>Schema!F130</f>
        <v>A</v>
      </c>
      <c r="G132" s="105" t="str">
        <f>Schema!G130</f>
        <v>01</v>
      </c>
      <c r="H132" s="105" t="str">
        <f>Schema!H130</f>
        <v>01</v>
      </c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39"/>
      <c r="Y132" s="151" t="str">
        <f>IF(AND('calcolo mitigazione del rischio'!AM121&gt;=tabelle!$P$3,'calcolo mitigazione del rischio'!AM121&lt;tabelle!$Q$3),tabelle!$S$3,IF(AND('calcolo mitigazione del rischio'!AM121&gt;=tabelle!$P$4,'calcolo mitigazione del rischio'!AM121&lt;tabelle!$Q$4),tabelle!$S$4,IF(AND('calcolo mitigazione del rischio'!AM121&gt;=tabelle!$P$5,'calcolo mitigazione del rischio'!AM121&lt;tabelle!$Q$5),tabelle!$S$5,IF(AND('calcolo mitigazione del rischio'!AM121&gt;=tabelle!$P$6,'calcolo mitigazione del rischio'!AM121&lt;tabelle!$Q$6),tabelle!$S$6,IF(AND('calcolo mitigazione del rischio'!AM121&gt;=tabelle!$P$7,'calcolo mitigazione del rischio'!AM121&lt;=tabelle!$Q$7),tabelle!$S$7,"-")))))</f>
        <v>-</v>
      </c>
      <c r="Z132" s="373" t="str">
        <f>IF('calcolo mitigazione del rischio'!AM121="-",tabelle!$U$16,IF('calcolo mitigazione del rischio'!AM121&lt;=tabelle!$V$16,tabelle!$U$16,IF(AND('calcolo mitigazione del rischio'!AM121&gt;tabelle!$W$15,'calcolo mitigazione del rischio'!AM121&lt;=tabelle!$V$15),tabelle!$U$15,IF(AND('calcolo mitigazione del rischio'!AM121&gt;tabelle!$W$14,'calcolo mitigazione del rischio'!AM121&lt;=tabelle!$V$14),tabelle!$U$14))))</f>
        <v>mitigazione soddisfacente</v>
      </c>
    </row>
    <row r="133" spans="1:26" ht="21" customHeight="1" thickBot="1" x14ac:dyDescent="0.9">
      <c r="A133" s="950">
        <f>Schema!A131</f>
        <v>0</v>
      </c>
      <c r="B133" s="952">
        <f>Schema!B131</f>
        <v>0</v>
      </c>
      <c r="C133" s="954">
        <f>Schema!C131</f>
        <v>0</v>
      </c>
      <c r="D133" s="370" t="str">
        <f>Schema!D131</f>
        <v xml:space="preserve">A.2. Conferimento rifiuti a trasportatori e smaltitori
</v>
      </c>
      <c r="E133" s="110" t="str">
        <f>Schema!E131</f>
        <v>SRE</v>
      </c>
      <c r="F133" s="110" t="str">
        <f>Schema!F131</f>
        <v>A</v>
      </c>
      <c r="G133" s="110" t="str">
        <f>Schema!G131</f>
        <v>01</v>
      </c>
      <c r="H133" s="110" t="str">
        <f>Schema!H131</f>
        <v>02</v>
      </c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39"/>
      <c r="Y133" s="152" t="str">
        <f>IF(AND('calcolo mitigazione del rischio'!AM122&gt;=tabelle!$P$3,'calcolo mitigazione del rischio'!AM122&lt;tabelle!$Q$3),tabelle!$S$3,IF(AND('calcolo mitigazione del rischio'!AM122&gt;=tabelle!$P$4,'calcolo mitigazione del rischio'!AM122&lt;tabelle!$Q$4),tabelle!$S$4,IF(AND('calcolo mitigazione del rischio'!AM122&gt;=tabelle!$P$5,'calcolo mitigazione del rischio'!AM122&lt;tabelle!$Q$5),tabelle!$S$5,IF(AND('calcolo mitigazione del rischio'!AM122&gt;=tabelle!$P$6,'calcolo mitigazione del rischio'!AM122&lt;tabelle!$Q$6),tabelle!$S$6,IF(AND('calcolo mitigazione del rischio'!AM122&gt;=tabelle!$P$7,'calcolo mitigazione del rischio'!AM122&lt;=tabelle!$Q$7),tabelle!$S$7,"-")))))</f>
        <v>-</v>
      </c>
      <c r="Z133" s="374" t="str">
        <f>IF('calcolo mitigazione del rischio'!AM122="-",tabelle!$U$16,IF('calcolo mitigazione del rischio'!AM122&lt;=tabelle!$V$16,tabelle!$U$16,IF(AND('calcolo mitigazione del rischio'!AM122&gt;tabelle!$W$15,'calcolo mitigazione del rischio'!AM122&lt;=tabelle!$V$15),tabelle!$U$15,IF(AND('calcolo mitigazione del rischio'!AM122&gt;tabelle!$W$14,'calcolo mitigazione del rischio'!AM122&lt;=tabelle!$V$14),tabelle!$U$14))))</f>
        <v>mitigazione soddisfacente</v>
      </c>
    </row>
    <row r="134" spans="1:26" ht="21.5" customHeight="1" x14ac:dyDescent="0.75">
      <c r="A134" s="875" t="str">
        <f>Schema!A132</f>
        <v>SICUREZZA SUI LUOGHI DI LAVORO (SLL)</v>
      </c>
      <c r="B134" s="719" t="str">
        <f>Schema!B132</f>
        <v>A. Analisi dei rischi</v>
      </c>
      <c r="C134" s="878" t="str">
        <f>Schema!C132</f>
        <v>A.1. Identificazione dei pericoli e valutazione dei rischi</v>
      </c>
      <c r="D134" s="371" t="str">
        <f>Schema!D132</f>
        <v>A.1.1.  Predisposizione e aggiornamento Documenti Valutazione dei Rischi (DVR E DUVRI)</v>
      </c>
      <c r="E134" s="100" t="str">
        <f>Schema!E132</f>
        <v>SLL</v>
      </c>
      <c r="F134" s="100" t="str">
        <f>Schema!F132</f>
        <v>A</v>
      </c>
      <c r="G134" s="100" t="str">
        <f>Schema!G132</f>
        <v>01</v>
      </c>
      <c r="H134" s="100" t="str">
        <f>Schema!H132</f>
        <v>01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39"/>
      <c r="Y134" s="144" t="str">
        <f>IF(AND('calcolo mitigazione del rischio'!AM123&gt;=tabelle!$P$3,'calcolo mitigazione del rischio'!AM123&lt;tabelle!$Q$3),tabelle!$S$3,IF(AND('calcolo mitigazione del rischio'!AM123&gt;=tabelle!$P$4,'calcolo mitigazione del rischio'!AM123&lt;tabelle!$Q$4),tabelle!$S$4,IF(AND('calcolo mitigazione del rischio'!AM123&gt;=tabelle!$P$5,'calcolo mitigazione del rischio'!AM123&lt;tabelle!$Q$5),tabelle!$S$5,IF(AND('calcolo mitigazione del rischio'!AM123&gt;=tabelle!$P$6,'calcolo mitigazione del rischio'!AM123&lt;tabelle!$Q$6),tabelle!$S$6,IF(AND('calcolo mitigazione del rischio'!AM123&gt;=tabelle!$P$7,'calcolo mitigazione del rischio'!AM123&lt;=tabelle!$Q$7),tabelle!$S$7,"-")))))</f>
        <v>-</v>
      </c>
      <c r="Z134" s="145" t="str">
        <f>IF('calcolo mitigazione del rischio'!AM123="-",tabelle!$U$16,IF('calcolo mitigazione del rischio'!AM123&lt;=tabelle!$V$16,tabelle!$U$16,IF(AND('calcolo mitigazione del rischio'!AM123&gt;tabelle!$W$15,'calcolo mitigazione del rischio'!AM123&lt;=tabelle!$V$15),tabelle!$U$15,IF(AND('calcolo mitigazione del rischio'!AM123&gt;tabelle!$W$14,'calcolo mitigazione del rischio'!AM123&lt;=tabelle!$V$14),tabelle!$U$14))))</f>
        <v>mitigazione soddisfacente</v>
      </c>
    </row>
    <row r="135" spans="1:26" ht="19.5" customHeight="1" x14ac:dyDescent="0.75">
      <c r="A135" s="876">
        <f>Schema!A133</f>
        <v>0</v>
      </c>
      <c r="B135" s="717">
        <f>Schema!B133</f>
        <v>0</v>
      </c>
      <c r="C135" s="879">
        <f>Schema!C133</f>
        <v>0</v>
      </c>
      <c r="D135" s="357" t="str">
        <f>Schema!D133</f>
        <v>A.1.2. Gestione dei dispositivi di protezione individuale (DPI) e dell’abbigliamento da lavoro (ADL)</v>
      </c>
      <c r="E135" s="96" t="str">
        <f>Schema!E133</f>
        <v>SLL</v>
      </c>
      <c r="F135" s="96" t="str">
        <f>Schema!F133</f>
        <v>A</v>
      </c>
      <c r="G135" s="96" t="str">
        <f>Schema!G133</f>
        <v>01</v>
      </c>
      <c r="H135" s="96" t="str">
        <f>Schema!H133</f>
        <v>02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39"/>
      <c r="Y135" s="146" t="str">
        <f>IF(AND('calcolo mitigazione del rischio'!AM124&gt;=tabelle!$P$3,'calcolo mitigazione del rischio'!AM124&lt;tabelle!$Q$3),tabelle!$S$3,IF(AND('calcolo mitigazione del rischio'!AM124&gt;=tabelle!$P$4,'calcolo mitigazione del rischio'!AM124&lt;tabelle!$Q$4),tabelle!$S$4,IF(AND('calcolo mitigazione del rischio'!AM124&gt;=tabelle!$P$5,'calcolo mitigazione del rischio'!AM124&lt;tabelle!$Q$5),tabelle!$S$5,IF(AND('calcolo mitigazione del rischio'!AM124&gt;=tabelle!$P$6,'calcolo mitigazione del rischio'!AM124&lt;tabelle!$Q$6),tabelle!$S$6,IF(AND('calcolo mitigazione del rischio'!AM124&gt;=tabelle!$P$7,'calcolo mitigazione del rischio'!AM124&lt;=tabelle!$Q$7),tabelle!$S$7,"-")))))</f>
        <v>-</v>
      </c>
      <c r="Z135" s="147" t="str">
        <f>IF('calcolo mitigazione del rischio'!AM124="-",tabelle!$U$16,IF('calcolo mitigazione del rischio'!AM124&lt;=tabelle!$V$16,tabelle!$U$16,IF(AND('calcolo mitigazione del rischio'!AM124&gt;tabelle!$W$15,'calcolo mitigazione del rischio'!AM124&lt;=tabelle!$V$15),tabelle!$U$15,IF(AND('calcolo mitigazione del rischio'!AM124&gt;tabelle!$W$14,'calcolo mitigazione del rischio'!AM124&lt;=tabelle!$V$14),tabelle!$U$14))))</f>
        <v>mitigazione soddisfacente</v>
      </c>
    </row>
    <row r="136" spans="1:26" ht="20.5" customHeight="1" x14ac:dyDescent="0.75">
      <c r="A136" s="876">
        <f>Schema!A134</f>
        <v>0</v>
      </c>
      <c r="B136" s="717">
        <f>Schema!B134</f>
        <v>0</v>
      </c>
      <c r="C136" s="879">
        <f>Schema!C134</f>
        <v>0</v>
      </c>
      <c r="D136" s="357" t="str">
        <f>Schema!D134</f>
        <v>A.1.3. Piano di gestione delle emergenze</v>
      </c>
      <c r="E136" s="96" t="str">
        <f>Schema!E134</f>
        <v>SLL</v>
      </c>
      <c r="F136" s="96" t="str">
        <f>Schema!F134</f>
        <v>A</v>
      </c>
      <c r="G136" s="96" t="str">
        <f>Schema!G134</f>
        <v>01</v>
      </c>
      <c r="H136" s="96" t="str">
        <f>Schema!H134</f>
        <v>03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39"/>
      <c r="Y136" s="146" t="str">
        <f>IF(AND('calcolo mitigazione del rischio'!AM125&gt;=tabelle!$P$3,'calcolo mitigazione del rischio'!AM125&lt;tabelle!$Q$3),tabelle!$S$3,IF(AND('calcolo mitigazione del rischio'!AM125&gt;=tabelle!$P$4,'calcolo mitigazione del rischio'!AM125&lt;tabelle!$Q$4),tabelle!$S$4,IF(AND('calcolo mitigazione del rischio'!AM125&gt;=tabelle!$P$5,'calcolo mitigazione del rischio'!AM125&lt;tabelle!$Q$5),tabelle!$S$5,IF(AND('calcolo mitigazione del rischio'!AM125&gt;=tabelle!$P$6,'calcolo mitigazione del rischio'!AM125&lt;tabelle!$Q$6),tabelle!$S$6,IF(AND('calcolo mitigazione del rischio'!AM125&gt;=tabelle!$P$7,'calcolo mitigazione del rischio'!AM125&lt;=tabelle!$Q$7),tabelle!$S$7,"-")))))</f>
        <v>-</v>
      </c>
      <c r="Z136" s="147" t="str">
        <f>IF('calcolo mitigazione del rischio'!AM125="-",tabelle!$U$16,IF('calcolo mitigazione del rischio'!AM125&lt;=tabelle!$V$16,tabelle!$U$16,IF(AND('calcolo mitigazione del rischio'!AM125&gt;tabelle!$W$15,'calcolo mitigazione del rischio'!AM125&lt;=tabelle!$V$15),tabelle!$U$15,IF(AND('calcolo mitigazione del rischio'!AM125&gt;tabelle!$W$14,'calcolo mitigazione del rischio'!AM125&lt;=tabelle!$V$14),tabelle!$U$14))))</f>
        <v>mitigazione soddisfacente</v>
      </c>
    </row>
    <row r="137" spans="1:26" ht="19.5" customHeight="1" x14ac:dyDescent="0.75">
      <c r="A137" s="876">
        <f>Schema!A135</f>
        <v>0</v>
      </c>
      <c r="B137" s="717">
        <f>Schema!B135</f>
        <v>0</v>
      </c>
      <c r="C137" s="879">
        <f>Schema!C135</f>
        <v>0</v>
      </c>
      <c r="D137" s="357" t="str">
        <f>Schema!D135</f>
        <v>A.1.4.Formazione del personale in materia di sicurezza</v>
      </c>
      <c r="E137" s="96" t="str">
        <f>Schema!E135</f>
        <v>SLL</v>
      </c>
      <c r="F137" s="96" t="str">
        <f>Schema!F135</f>
        <v>A</v>
      </c>
      <c r="G137" s="96" t="str">
        <f>Schema!G135</f>
        <v>01</v>
      </c>
      <c r="H137" s="96" t="str">
        <f>Schema!H135</f>
        <v>04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39"/>
      <c r="Y137" s="146" t="str">
        <f>IF(AND('calcolo mitigazione del rischio'!AM126&gt;=tabelle!$P$3,'calcolo mitigazione del rischio'!AM126&lt;tabelle!$Q$3),tabelle!$S$3,IF(AND('calcolo mitigazione del rischio'!AM126&gt;=tabelle!$P$4,'calcolo mitigazione del rischio'!AM126&lt;tabelle!$Q$4),tabelle!$S$4,IF(AND('calcolo mitigazione del rischio'!AM126&gt;=tabelle!$P$5,'calcolo mitigazione del rischio'!AM126&lt;tabelle!$Q$5),tabelle!$S$5,IF(AND('calcolo mitigazione del rischio'!AM126&gt;=tabelle!$P$6,'calcolo mitigazione del rischio'!AM126&lt;tabelle!$Q$6),tabelle!$S$6,IF(AND('calcolo mitigazione del rischio'!AM126&gt;=tabelle!$P$7,'calcolo mitigazione del rischio'!AM126&lt;=tabelle!$Q$7),tabelle!$S$7,"-")))))</f>
        <v>-</v>
      </c>
      <c r="Z137" s="147" t="str">
        <f>IF('calcolo mitigazione del rischio'!AM126="-",tabelle!$U$16,IF('calcolo mitigazione del rischio'!AM126&lt;=tabelle!$V$16,tabelle!$U$16,IF(AND('calcolo mitigazione del rischio'!AM126&gt;tabelle!$W$15,'calcolo mitigazione del rischio'!AM126&lt;=tabelle!$V$15),tabelle!$U$15,IF(AND('calcolo mitigazione del rischio'!AM126&gt;tabelle!$W$14,'calcolo mitigazione del rischio'!AM126&lt;=tabelle!$V$14),tabelle!$U$14))))</f>
        <v>mitigazione soddisfacente</v>
      </c>
    </row>
    <row r="138" spans="1:26" ht="19.5" customHeight="1" x14ac:dyDescent="0.75">
      <c r="A138" s="876">
        <f>Schema!A136</f>
        <v>0</v>
      </c>
      <c r="B138" s="717" t="str">
        <f>Schema!B136</f>
        <v>B. Gestione macchine, attrezzature e arredi</v>
      </c>
      <c r="C138" s="879" t="str">
        <f>Schema!C136</f>
        <v xml:space="preserve">B.1. Vaalutazione della conformità di macchine, attrezzature e arredi ex D.Lgs. 81/08 e s.m.i. </v>
      </c>
      <c r="D138" s="357" t="str">
        <f>Schema!D136</f>
        <v>B.1.1. Adeguamento dei lavori ai videoterminali</v>
      </c>
      <c r="E138" s="96" t="str">
        <f>Schema!E136</f>
        <v>SLL</v>
      </c>
      <c r="F138" s="96" t="str">
        <f>Schema!F136</f>
        <v>B</v>
      </c>
      <c r="G138" s="96" t="str">
        <f>Schema!G136</f>
        <v>01</v>
      </c>
      <c r="H138" s="96" t="str">
        <f>Schema!H136</f>
        <v>01</v>
      </c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39"/>
      <c r="Y138" s="146" t="str">
        <f>IF(AND('calcolo mitigazione del rischio'!AM127&gt;=tabelle!$P$3,'calcolo mitigazione del rischio'!AM127&lt;tabelle!$Q$3),tabelle!$S$3,IF(AND('calcolo mitigazione del rischio'!AM127&gt;=tabelle!$P$4,'calcolo mitigazione del rischio'!AM127&lt;tabelle!$Q$4),tabelle!$S$4,IF(AND('calcolo mitigazione del rischio'!AM127&gt;=tabelle!$P$5,'calcolo mitigazione del rischio'!AM127&lt;tabelle!$Q$5),tabelle!$S$5,IF(AND('calcolo mitigazione del rischio'!AM127&gt;=tabelle!$P$6,'calcolo mitigazione del rischio'!AM127&lt;tabelle!$Q$6),tabelle!$S$6,IF(AND('calcolo mitigazione del rischio'!AM127&gt;=tabelle!$P$7,'calcolo mitigazione del rischio'!AM127&lt;=tabelle!$Q$7),tabelle!$S$7,"-")))))</f>
        <v>-</v>
      </c>
      <c r="Z138" s="147" t="str">
        <f>IF('calcolo mitigazione del rischio'!AM127="-",tabelle!$U$16,IF('calcolo mitigazione del rischio'!AM127&lt;=tabelle!$V$16,tabelle!$U$16,IF(AND('calcolo mitigazione del rischio'!AM127&gt;tabelle!$W$15,'calcolo mitigazione del rischio'!AM127&lt;=tabelle!$V$15),tabelle!$U$15,IF(AND('calcolo mitigazione del rischio'!AM127&gt;tabelle!$W$14,'calcolo mitigazione del rischio'!AM127&lt;=tabelle!$V$14),tabelle!$U$14))))</f>
        <v>mitigazione soddisfacente</v>
      </c>
    </row>
    <row r="139" spans="1:26" ht="19.5" customHeight="1" x14ac:dyDescent="0.75">
      <c r="A139" s="876">
        <f>Schema!A137</f>
        <v>0</v>
      </c>
      <c r="B139" s="717">
        <f>Schema!B137</f>
        <v>0</v>
      </c>
      <c r="C139" s="879">
        <f>Schema!C137</f>
        <v>0</v>
      </c>
      <c r="D139" s="357" t="str">
        <f>Schema!D137</f>
        <v>B.1.2. Verifica conformità dei beni strumentali in dotazione al personale</v>
      </c>
      <c r="E139" s="96" t="str">
        <f>Schema!E137</f>
        <v>SLL</v>
      </c>
      <c r="F139" s="96" t="str">
        <f>Schema!F137</f>
        <v>B</v>
      </c>
      <c r="G139" s="96" t="str">
        <f>Schema!G137</f>
        <v>01</v>
      </c>
      <c r="H139" s="96" t="str">
        <f>Schema!H137</f>
        <v>02</v>
      </c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39"/>
      <c r="Y139" s="146" t="str">
        <f>IF(AND('calcolo mitigazione del rischio'!AM128&gt;=tabelle!$P$3,'calcolo mitigazione del rischio'!AM128&lt;tabelle!$Q$3),tabelle!$S$3,IF(AND('calcolo mitigazione del rischio'!AM128&gt;=tabelle!$P$4,'calcolo mitigazione del rischio'!AM128&lt;tabelle!$Q$4),tabelle!$S$4,IF(AND('calcolo mitigazione del rischio'!AM128&gt;=tabelle!$P$5,'calcolo mitigazione del rischio'!AM128&lt;tabelle!$Q$5),tabelle!$S$5,IF(AND('calcolo mitigazione del rischio'!AM128&gt;=tabelle!$P$6,'calcolo mitigazione del rischio'!AM128&lt;tabelle!$Q$6),tabelle!$S$6,IF(AND('calcolo mitigazione del rischio'!AM128&gt;=tabelle!$P$7,'calcolo mitigazione del rischio'!AM128&lt;=tabelle!$Q$7),tabelle!$S$7,"-")))))</f>
        <v>-</v>
      </c>
      <c r="Z139" s="147" t="str">
        <f>IF('calcolo mitigazione del rischio'!AM128="-",tabelle!$U$16,IF('calcolo mitigazione del rischio'!AM128&lt;=tabelle!$V$16,tabelle!$U$16,IF(AND('calcolo mitigazione del rischio'!AM128&gt;tabelle!$W$15,'calcolo mitigazione del rischio'!AM128&lt;=tabelle!$V$15),tabelle!$U$15,IF(AND('calcolo mitigazione del rischio'!AM128&gt;tabelle!$W$14,'calcolo mitigazione del rischio'!AM128&lt;=tabelle!$V$14),tabelle!$U$14))))</f>
        <v>mitigazione soddisfacente</v>
      </c>
    </row>
    <row r="140" spans="1:26" ht="20" customHeight="1" x14ac:dyDescent="0.75">
      <c r="A140" s="876">
        <f>Schema!A138</f>
        <v>0</v>
      </c>
      <c r="B140" s="717" t="str">
        <f>Schema!B138</f>
        <v>C. Gestione della Sorvegliaza Sanitaria</v>
      </c>
      <c r="C140" s="879" t="str">
        <f>Schema!C138</f>
        <v>C.1. Sorveglianaza sanitaria del personale dipendente</v>
      </c>
      <c r="D140" s="357" t="str">
        <f>Schema!D138</f>
        <v>C.1.1. Adempimenti in materia di sorveglianza sanitaria del personale</v>
      </c>
      <c r="E140" s="96" t="str">
        <f>Schema!E138</f>
        <v>SLL</v>
      </c>
      <c r="F140" s="96" t="str">
        <f>Schema!F138</f>
        <v>C</v>
      </c>
      <c r="G140" s="96" t="str">
        <f>Schema!G138</f>
        <v>01</v>
      </c>
      <c r="H140" s="96" t="str">
        <f>Schema!H138</f>
        <v>01</v>
      </c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39"/>
      <c r="Y140" s="146" t="str">
        <f>IF(AND('calcolo mitigazione del rischio'!AM129&gt;=tabelle!$P$3,'calcolo mitigazione del rischio'!AM129&lt;tabelle!$Q$3),tabelle!$S$3,IF(AND('calcolo mitigazione del rischio'!AM129&gt;=tabelle!$P$4,'calcolo mitigazione del rischio'!AM129&lt;tabelle!$Q$4),tabelle!$S$4,IF(AND('calcolo mitigazione del rischio'!AM129&gt;=tabelle!$P$5,'calcolo mitigazione del rischio'!AM129&lt;tabelle!$Q$5),tabelle!$S$5,IF(AND('calcolo mitigazione del rischio'!AM129&gt;=tabelle!$P$6,'calcolo mitigazione del rischio'!AM129&lt;tabelle!$Q$6),tabelle!$S$6,IF(AND('calcolo mitigazione del rischio'!AM129&gt;=tabelle!$P$7,'calcolo mitigazione del rischio'!AM129&lt;=tabelle!$Q$7),tabelle!$S$7,"-")))))</f>
        <v>-</v>
      </c>
      <c r="Z140" s="147" t="str">
        <f>IF('calcolo mitigazione del rischio'!AM129="-",tabelle!$U$16,IF('calcolo mitigazione del rischio'!AM129&lt;=tabelle!$V$16,tabelle!$U$16,IF(AND('calcolo mitigazione del rischio'!AM129&gt;tabelle!$W$15,'calcolo mitigazione del rischio'!AM129&lt;=tabelle!$V$15),tabelle!$U$15,IF(AND('calcolo mitigazione del rischio'!AM129&gt;tabelle!$W$14,'calcolo mitigazione del rischio'!AM129&lt;=tabelle!$V$14),tabelle!$U$14))))</f>
        <v>mitigazione soddisfacente</v>
      </c>
    </row>
    <row r="141" spans="1:26" ht="25" customHeight="1" thickBot="1" x14ac:dyDescent="0.9">
      <c r="A141" s="877">
        <f>Schema!A139</f>
        <v>0</v>
      </c>
      <c r="B141" s="828">
        <f>Schema!B139</f>
        <v>0</v>
      </c>
      <c r="C141" s="880">
        <f>Schema!C139</f>
        <v>0</v>
      </c>
      <c r="D141" s="372" t="str">
        <f>Schema!D139</f>
        <v>C.1.2. Organizzazione e coordinamento delle visite mediche periodiche previste per il personale</v>
      </c>
      <c r="E141" s="101" t="str">
        <f>Schema!E139</f>
        <v>SLL</v>
      </c>
      <c r="F141" s="101" t="str">
        <f>Schema!F139</f>
        <v>C</v>
      </c>
      <c r="G141" s="101" t="str">
        <f>Schema!G139</f>
        <v>01</v>
      </c>
      <c r="H141" s="101" t="str">
        <f>Schema!H139</f>
        <v>02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39"/>
      <c r="Y141" s="148" t="str">
        <f>IF(AND('calcolo mitigazione del rischio'!AM130&gt;=tabelle!$P$3,'calcolo mitigazione del rischio'!AM130&lt;tabelle!$Q$3),tabelle!$S$3,IF(AND('calcolo mitigazione del rischio'!AM130&gt;=tabelle!$P$4,'calcolo mitigazione del rischio'!AM130&lt;tabelle!$Q$4),tabelle!$S$4,IF(AND('calcolo mitigazione del rischio'!AM130&gt;=tabelle!$P$5,'calcolo mitigazione del rischio'!AM130&lt;tabelle!$Q$5),tabelle!$S$5,IF(AND('calcolo mitigazione del rischio'!AM130&gt;=tabelle!$P$6,'calcolo mitigazione del rischio'!AM130&lt;tabelle!$Q$6),tabelle!$S$6,IF(AND('calcolo mitigazione del rischio'!AM130&gt;=tabelle!$P$7,'calcolo mitigazione del rischio'!AM130&lt;=tabelle!$Q$7),tabelle!$S$7,"-")))))</f>
        <v>-</v>
      </c>
      <c r="Z141" s="149" t="str">
        <f>IF('calcolo mitigazione del rischio'!AM130="-",tabelle!$U$16,IF('calcolo mitigazione del rischio'!AM130&lt;=tabelle!$V$16,tabelle!$U$16,IF(AND('calcolo mitigazione del rischio'!AM130&gt;tabelle!$W$15,'calcolo mitigazione del rischio'!AM130&lt;=tabelle!$V$15),tabelle!$U$15,IF(AND('calcolo mitigazione del rischio'!AM130&gt;tabelle!$W$14,'calcolo mitigazione del rischio'!AM130&lt;=tabelle!$V$14),tabelle!$U$14))))</f>
        <v>mitigazione soddisfacente</v>
      </c>
    </row>
    <row r="142" spans="1:26" ht="23.5" customHeight="1" x14ac:dyDescent="0.75">
      <c r="A142" s="955" t="str">
        <f>Schema!A140</f>
        <v>GESTIONE SICUREZZA INFORMATICA (GSI)</v>
      </c>
      <c r="B142" s="832" t="str">
        <f>Schema!B140</f>
        <v>A. Modalità di accesso ai sistemi informativi</v>
      </c>
      <c r="C142" s="957" t="str">
        <f>Schema!C140</f>
        <v>A.1. Gestione sicurezza acccesso ai sistemi informativi</v>
      </c>
      <c r="D142" s="366" t="str">
        <f>Schema!D140</f>
        <v>A.1.1. Gestione degli accessi al dominio aziendale</v>
      </c>
      <c r="E142" s="56" t="str">
        <f>Schema!E140</f>
        <v>GSI</v>
      </c>
      <c r="F142" s="56" t="str">
        <f>Schema!F140</f>
        <v>A</v>
      </c>
      <c r="G142" s="56" t="str">
        <f>Schema!G140</f>
        <v>01</v>
      </c>
      <c r="H142" s="56" t="str">
        <f>Schema!H140</f>
        <v>01</v>
      </c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39"/>
      <c r="Y142" s="144" t="str">
        <f>IF(AND('calcolo mitigazione del rischio'!AM131&gt;=tabelle!$P$3,'calcolo mitigazione del rischio'!AM131&lt;tabelle!$Q$3),tabelle!$S$3,IF(AND('calcolo mitigazione del rischio'!AM131&gt;=tabelle!$P$4,'calcolo mitigazione del rischio'!AM131&lt;tabelle!$Q$4),tabelle!$S$4,IF(AND('calcolo mitigazione del rischio'!AM131&gt;=tabelle!$P$5,'calcolo mitigazione del rischio'!AM131&lt;tabelle!$Q$5),tabelle!$S$5,IF(AND('calcolo mitigazione del rischio'!AM131&gt;=tabelle!$P$6,'calcolo mitigazione del rischio'!AM131&lt;tabelle!$Q$6),tabelle!$S$6,IF(AND('calcolo mitigazione del rischio'!AM131&gt;=tabelle!$P$7,'calcolo mitigazione del rischio'!AM131&lt;=tabelle!$Q$7),tabelle!$S$7,"-")))))</f>
        <v>-</v>
      </c>
      <c r="Z142" s="145" t="str">
        <f>IF('calcolo mitigazione del rischio'!AM131="-",tabelle!$U$16,IF('calcolo mitigazione del rischio'!AM131&lt;=tabelle!$V$16,tabelle!$U$16,IF(AND('calcolo mitigazione del rischio'!AM131&gt;tabelle!$W$15,'calcolo mitigazione del rischio'!AM131&lt;=tabelle!$V$15),tabelle!$U$15,IF(AND('calcolo mitigazione del rischio'!AM131&gt;tabelle!$W$14,'calcolo mitigazione del rischio'!AM131&lt;=tabelle!$V$14),tabelle!$U$14))))</f>
        <v>mitigazione soddisfacente</v>
      </c>
    </row>
    <row r="143" spans="1:26" ht="21.5" customHeight="1" x14ac:dyDescent="0.75">
      <c r="A143" s="956">
        <f>Schema!A141</f>
        <v>0</v>
      </c>
      <c r="B143" s="715">
        <f>Schema!B141</f>
        <v>0</v>
      </c>
      <c r="C143" s="881">
        <f>Schema!C141</f>
        <v>0</v>
      </c>
      <c r="D143" s="367" t="str">
        <f>Schema!D141</f>
        <v>A.1.2. Gestione delle credenziali di accesso a tutti i sistemi aziendali</v>
      </c>
      <c r="E143" s="57" t="str">
        <f>Schema!E141</f>
        <v>GSI</v>
      </c>
      <c r="F143" s="57" t="str">
        <f>Schema!F141</f>
        <v>A</v>
      </c>
      <c r="G143" s="57" t="str">
        <f>Schema!G141</f>
        <v>01</v>
      </c>
      <c r="H143" s="57" t="str">
        <f>Schema!H141</f>
        <v>02</v>
      </c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39"/>
      <c r="Y143" s="146" t="str">
        <f>IF(AND('calcolo mitigazione del rischio'!AM132&gt;=tabelle!$P$3,'calcolo mitigazione del rischio'!AM132&lt;tabelle!$Q$3),tabelle!$S$3,IF(AND('calcolo mitigazione del rischio'!AM132&gt;=tabelle!$P$4,'calcolo mitigazione del rischio'!AM132&lt;tabelle!$Q$4),tabelle!$S$4,IF(AND('calcolo mitigazione del rischio'!AM132&gt;=tabelle!$P$5,'calcolo mitigazione del rischio'!AM132&lt;tabelle!$Q$5),tabelle!$S$5,IF(AND('calcolo mitigazione del rischio'!AM132&gt;=tabelle!$P$6,'calcolo mitigazione del rischio'!AM132&lt;tabelle!$Q$6),tabelle!$S$6,IF(AND('calcolo mitigazione del rischio'!AM132&gt;=tabelle!$P$7,'calcolo mitigazione del rischio'!AM132&lt;=tabelle!$Q$7),tabelle!$S$7,"-")))))</f>
        <v>-</v>
      </c>
      <c r="Z143" s="147" t="str">
        <f>IF('calcolo mitigazione del rischio'!AM132="-",tabelle!$U$16,IF('calcolo mitigazione del rischio'!AM132&lt;=tabelle!$V$16,tabelle!$U$16,IF(AND('calcolo mitigazione del rischio'!AM132&gt;tabelle!$W$15,'calcolo mitigazione del rischio'!AM132&lt;=tabelle!$V$15),tabelle!$U$15,IF(AND('calcolo mitigazione del rischio'!AM132&gt;tabelle!$W$14,'calcolo mitigazione del rischio'!AM132&lt;=tabelle!$V$14),tabelle!$U$14))))</f>
        <v>mitigazione soddisfacente</v>
      </c>
    </row>
    <row r="144" spans="1:26" ht="18.5" customHeight="1" x14ac:dyDescent="0.75">
      <c r="A144" s="956">
        <f>Schema!A142</f>
        <v>0</v>
      </c>
      <c r="B144" s="715">
        <f>Schema!B142</f>
        <v>0</v>
      </c>
      <c r="C144" s="881">
        <f>Schema!C142</f>
        <v>0</v>
      </c>
      <c r="D144" s="367" t="str">
        <f>Schema!D142</f>
        <v>A.1.3. Utilizzo della rete aziendale</v>
      </c>
      <c r="E144" s="57" t="str">
        <f>Schema!E142</f>
        <v>GSI</v>
      </c>
      <c r="F144" s="57" t="str">
        <f>Schema!F142</f>
        <v>A</v>
      </c>
      <c r="G144" s="57" t="str">
        <f>Schema!G142</f>
        <v>01</v>
      </c>
      <c r="H144" s="57" t="str">
        <f>Schema!H142</f>
        <v>03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39"/>
      <c r="Y144" s="146" t="str">
        <f>IF(AND('calcolo mitigazione del rischio'!AM133&gt;=tabelle!$P$3,'calcolo mitigazione del rischio'!AM133&lt;tabelle!$Q$3),tabelle!$S$3,IF(AND('calcolo mitigazione del rischio'!AM133&gt;=tabelle!$P$4,'calcolo mitigazione del rischio'!AM133&lt;tabelle!$Q$4),tabelle!$S$4,IF(AND('calcolo mitigazione del rischio'!AM133&gt;=tabelle!$P$5,'calcolo mitigazione del rischio'!AM133&lt;tabelle!$Q$5),tabelle!$S$5,IF(AND('calcolo mitigazione del rischio'!AM133&gt;=tabelle!$P$6,'calcolo mitigazione del rischio'!AM133&lt;tabelle!$Q$6),tabelle!$S$6,IF(AND('calcolo mitigazione del rischio'!AM133&gt;=tabelle!$P$7,'calcolo mitigazione del rischio'!AM133&lt;=tabelle!$Q$7),tabelle!$S$7,"-")))))</f>
        <v>-</v>
      </c>
      <c r="Z144" s="147" t="str">
        <f>IF('calcolo mitigazione del rischio'!AM133="-",tabelle!$U$16,IF('calcolo mitigazione del rischio'!AM133&lt;=tabelle!$V$16,tabelle!$U$16,IF(AND('calcolo mitigazione del rischio'!AM133&gt;tabelle!$W$15,'calcolo mitigazione del rischio'!AM133&lt;=tabelle!$V$15),tabelle!$U$15,IF(AND('calcolo mitigazione del rischio'!AM133&gt;tabelle!$W$14,'calcolo mitigazione del rischio'!AM133&lt;=tabelle!$V$14),tabelle!$U$14))))</f>
        <v>mitigazione soddisfacente</v>
      </c>
    </row>
    <row r="145" spans="1:26" ht="16" customHeight="1" x14ac:dyDescent="0.75">
      <c r="A145" s="956">
        <f>Schema!A143</f>
        <v>0</v>
      </c>
      <c r="B145" s="715" t="str">
        <f>Schema!B143</f>
        <v xml:space="preserve">B. Utilizzo dotazioni informatiche </v>
      </c>
      <c r="C145" s="881" t="str">
        <f>Schema!C143</f>
        <v xml:space="preserve">B.1. Gestione apparecchiature informatiche </v>
      </c>
      <c r="D145" s="367" t="str">
        <f>Schema!D143</f>
        <v xml:space="preserve">B.1.1. Utilizzo del Personal Computer </v>
      </c>
      <c r="E145" s="57" t="str">
        <f>Schema!E143</f>
        <v>GSI</v>
      </c>
      <c r="F145" s="57" t="str">
        <f>Schema!F143</f>
        <v>B</v>
      </c>
      <c r="G145" s="57" t="str">
        <f>Schema!G143</f>
        <v>01</v>
      </c>
      <c r="H145" s="57" t="str">
        <f>Schema!H143</f>
        <v>01</v>
      </c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9"/>
      <c r="Y145" s="146" t="str">
        <f>IF(AND('calcolo mitigazione del rischio'!AM134&gt;=tabelle!$P$3,'calcolo mitigazione del rischio'!AM134&lt;tabelle!$Q$3),tabelle!$S$3,IF(AND('calcolo mitigazione del rischio'!AM134&gt;=tabelle!$P$4,'calcolo mitigazione del rischio'!AM134&lt;tabelle!$Q$4),tabelle!$S$4,IF(AND('calcolo mitigazione del rischio'!AM134&gt;=tabelle!$P$5,'calcolo mitigazione del rischio'!AM134&lt;tabelle!$Q$5),tabelle!$S$5,IF(AND('calcolo mitigazione del rischio'!AM134&gt;=tabelle!$P$6,'calcolo mitigazione del rischio'!AM134&lt;tabelle!$Q$6),tabelle!$S$6,IF(AND('calcolo mitigazione del rischio'!AM134&gt;=tabelle!$P$7,'calcolo mitigazione del rischio'!AM134&lt;=tabelle!$Q$7),tabelle!$S$7,"-")))))</f>
        <v>-</v>
      </c>
      <c r="Z145" s="147" t="str">
        <f>IF('calcolo mitigazione del rischio'!AM134="-",tabelle!$U$16,IF('calcolo mitigazione del rischio'!AM134&lt;=tabelle!$V$16,tabelle!$U$16,IF(AND('calcolo mitigazione del rischio'!AM134&gt;tabelle!$W$15,'calcolo mitigazione del rischio'!AM134&lt;=tabelle!$V$15),tabelle!$U$15,IF(AND('calcolo mitigazione del rischio'!AM134&gt;tabelle!$W$14,'calcolo mitigazione del rischio'!AM134&lt;=tabelle!$V$14),tabelle!$U$14))))</f>
        <v>mitigazione soddisfacente</v>
      </c>
    </row>
    <row r="146" spans="1:26" ht="17" customHeight="1" x14ac:dyDescent="0.75">
      <c r="A146" s="956">
        <f>Schema!A144</f>
        <v>0</v>
      </c>
      <c r="B146" s="715">
        <f>Schema!B144</f>
        <v>0</v>
      </c>
      <c r="C146" s="881">
        <f>Schema!C144</f>
        <v>0</v>
      </c>
      <c r="D146" s="367" t="str">
        <f>Schema!D144</f>
        <v xml:space="preserve">B.1.2. Utilizzo e conservazione dei supporti rimovibili </v>
      </c>
      <c r="E146" s="57" t="str">
        <f>Schema!E144</f>
        <v>GSI</v>
      </c>
      <c r="F146" s="57" t="str">
        <f>Schema!F144</f>
        <v>B</v>
      </c>
      <c r="G146" s="57" t="str">
        <f>Schema!G144</f>
        <v>01</v>
      </c>
      <c r="H146" s="57" t="str">
        <f>Schema!H144</f>
        <v>02</v>
      </c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9"/>
      <c r="Y146" s="146" t="str">
        <f>IF(AND('calcolo mitigazione del rischio'!AM135&gt;=tabelle!$P$3,'calcolo mitigazione del rischio'!AM135&lt;tabelle!$Q$3),tabelle!$S$3,IF(AND('calcolo mitigazione del rischio'!AM135&gt;=tabelle!$P$4,'calcolo mitigazione del rischio'!AM135&lt;tabelle!$Q$4),tabelle!$S$4,IF(AND('calcolo mitigazione del rischio'!AM135&gt;=tabelle!$P$5,'calcolo mitigazione del rischio'!AM135&lt;tabelle!$Q$5),tabelle!$S$5,IF(AND('calcolo mitigazione del rischio'!AM135&gt;=tabelle!$P$6,'calcolo mitigazione del rischio'!AM135&lt;tabelle!$Q$6),tabelle!$S$6,IF(AND('calcolo mitigazione del rischio'!AM135&gt;=tabelle!$P$7,'calcolo mitigazione del rischio'!AM135&lt;=tabelle!$Q$7),tabelle!$S$7,"-")))))</f>
        <v>-</v>
      </c>
      <c r="Z146" s="147" t="str">
        <f>IF('calcolo mitigazione del rischio'!AM135="-",tabelle!$U$16,IF('calcolo mitigazione del rischio'!AM135&lt;=tabelle!$V$16,tabelle!$U$16,IF(AND('calcolo mitigazione del rischio'!AM135&gt;tabelle!$W$15,'calcolo mitigazione del rischio'!AM135&lt;=tabelle!$V$15),tabelle!$U$15,IF(AND('calcolo mitigazione del rischio'!AM135&gt;tabelle!$W$14,'calcolo mitigazione del rischio'!AM135&lt;=tabelle!$V$14),tabelle!$U$14))))</f>
        <v>mitigazione soddisfacente</v>
      </c>
    </row>
    <row r="147" spans="1:26" ht="17.5" customHeight="1" x14ac:dyDescent="0.75">
      <c r="A147" s="956">
        <f>Schema!A145</f>
        <v>0</v>
      </c>
      <c r="B147" s="715">
        <f>Schema!B145</f>
        <v>0</v>
      </c>
      <c r="C147" s="881">
        <f>Schema!C145</f>
        <v>0</v>
      </c>
      <c r="D147" s="367" t="str">
        <f>Schema!D145</f>
        <v xml:space="preserve">B.1.3. Utilizzo PC portatili </v>
      </c>
      <c r="E147" s="57" t="str">
        <f>Schema!E145</f>
        <v>GSI</v>
      </c>
      <c r="F147" s="57" t="str">
        <f>Schema!F145</f>
        <v>B</v>
      </c>
      <c r="G147" s="57" t="str">
        <f>Schema!G145</f>
        <v>01</v>
      </c>
      <c r="H147" s="57" t="str">
        <f>Schema!H145</f>
        <v>03</v>
      </c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9"/>
      <c r="Y147" s="146" t="str">
        <f>IF(AND('calcolo mitigazione del rischio'!AM136&gt;=tabelle!$P$3,'calcolo mitigazione del rischio'!AM136&lt;tabelle!$Q$3),tabelle!$S$3,IF(AND('calcolo mitigazione del rischio'!AM136&gt;=tabelle!$P$4,'calcolo mitigazione del rischio'!AM136&lt;tabelle!$Q$4),tabelle!$S$4,IF(AND('calcolo mitigazione del rischio'!AM136&gt;=tabelle!$P$5,'calcolo mitigazione del rischio'!AM136&lt;tabelle!$Q$5),tabelle!$S$5,IF(AND('calcolo mitigazione del rischio'!AM136&gt;=tabelle!$P$6,'calcolo mitigazione del rischio'!AM136&lt;tabelle!$Q$6),tabelle!$S$6,IF(AND('calcolo mitigazione del rischio'!AM136&gt;=tabelle!$P$7,'calcolo mitigazione del rischio'!AM136&lt;=tabelle!$Q$7),tabelle!$S$7,"-")))))</f>
        <v>-</v>
      </c>
      <c r="Z147" s="147" t="str">
        <f>IF('calcolo mitigazione del rischio'!AM136="-",tabelle!$U$16,IF('calcolo mitigazione del rischio'!AM136&lt;=tabelle!$V$16,tabelle!$U$16,IF(AND('calcolo mitigazione del rischio'!AM136&gt;tabelle!$W$15,'calcolo mitigazione del rischio'!AM136&lt;=tabelle!$V$15),tabelle!$U$15,IF(AND('calcolo mitigazione del rischio'!AM136&gt;tabelle!$W$14,'calcolo mitigazione del rischio'!AM136&lt;=tabelle!$V$14),tabelle!$U$14))))</f>
        <v>mitigazione soddisfacente</v>
      </c>
    </row>
    <row r="148" spans="1:26" ht="19" customHeight="1" x14ac:dyDescent="0.75">
      <c r="A148" s="956">
        <f>Schema!A146</f>
        <v>0</v>
      </c>
      <c r="B148" s="715">
        <f>Schema!B146</f>
        <v>0</v>
      </c>
      <c r="C148" s="881">
        <f>Schema!C146</f>
        <v>0</v>
      </c>
      <c r="D148" s="367" t="str">
        <f>Schema!D146</f>
        <v>B.1.4. Uso della posta elettronica</v>
      </c>
      <c r="E148" s="57" t="str">
        <f>Schema!E146</f>
        <v>GSI</v>
      </c>
      <c r="F148" s="57" t="str">
        <f>Schema!F146</f>
        <v>B</v>
      </c>
      <c r="G148" s="57" t="str">
        <f>Schema!G146</f>
        <v>01</v>
      </c>
      <c r="H148" s="57" t="str">
        <f>Schema!H146</f>
        <v>04</v>
      </c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9"/>
      <c r="Y148" s="146" t="str">
        <f>IF(AND('calcolo mitigazione del rischio'!AM137&gt;=tabelle!$P$3,'calcolo mitigazione del rischio'!AM137&lt;tabelle!$Q$3),tabelle!$S$3,IF(AND('calcolo mitigazione del rischio'!AM137&gt;=tabelle!$P$4,'calcolo mitigazione del rischio'!AM137&lt;tabelle!$Q$4),tabelle!$S$4,IF(AND('calcolo mitigazione del rischio'!AM137&gt;=tabelle!$P$5,'calcolo mitigazione del rischio'!AM137&lt;tabelle!$Q$5),tabelle!$S$5,IF(AND('calcolo mitigazione del rischio'!AM137&gt;=tabelle!$P$6,'calcolo mitigazione del rischio'!AM137&lt;tabelle!$Q$6),tabelle!$S$6,IF(AND('calcolo mitigazione del rischio'!AM137&gt;=tabelle!$P$7,'calcolo mitigazione del rischio'!AM137&lt;=tabelle!$Q$7),tabelle!$S$7,"-")))))</f>
        <v>-</v>
      </c>
      <c r="Z148" s="147" t="str">
        <f>IF('calcolo mitigazione del rischio'!AM137="-",tabelle!$U$16,IF('calcolo mitigazione del rischio'!AM137&lt;=tabelle!$V$16,tabelle!$U$16,IF(AND('calcolo mitigazione del rischio'!AM137&gt;tabelle!$W$15,'calcolo mitigazione del rischio'!AM137&lt;=tabelle!$V$15),tabelle!$U$15,IF(AND('calcolo mitigazione del rischio'!AM137&gt;tabelle!$W$14,'calcolo mitigazione del rischio'!AM137&lt;=tabelle!$V$14),tabelle!$U$14))))</f>
        <v>mitigazione soddisfacente</v>
      </c>
    </row>
    <row r="149" spans="1:26" ht="19" customHeight="1" x14ac:dyDescent="0.75">
      <c r="A149" s="956">
        <f>Schema!A147</f>
        <v>0</v>
      </c>
      <c r="B149" s="715">
        <f>Schema!B147</f>
        <v>0</v>
      </c>
      <c r="C149" s="881">
        <f>Schema!C147</f>
        <v>0</v>
      </c>
      <c r="D149" s="367" t="str">
        <f>Schema!D147</f>
        <v xml:space="preserve">B.1.5. Navigazione internet </v>
      </c>
      <c r="E149" s="57" t="str">
        <f>Schema!E147</f>
        <v>GSI</v>
      </c>
      <c r="F149" s="57" t="str">
        <f>Schema!F147</f>
        <v>B</v>
      </c>
      <c r="G149" s="57" t="str">
        <f>Schema!G147</f>
        <v>01</v>
      </c>
      <c r="H149" s="57" t="str">
        <f>Schema!H147</f>
        <v>05</v>
      </c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9"/>
      <c r="Y149" s="146" t="str">
        <f>IF(AND('calcolo mitigazione del rischio'!AM138&gt;=tabelle!$P$3,'calcolo mitigazione del rischio'!AM138&lt;tabelle!$Q$3),tabelle!$S$3,IF(AND('calcolo mitigazione del rischio'!AM138&gt;=tabelle!$P$4,'calcolo mitigazione del rischio'!AM138&lt;tabelle!$Q$4),tabelle!$S$4,IF(AND('calcolo mitigazione del rischio'!AM138&gt;=tabelle!$P$5,'calcolo mitigazione del rischio'!AM138&lt;tabelle!$Q$5),tabelle!$S$5,IF(AND('calcolo mitigazione del rischio'!AM138&gt;=tabelle!$P$6,'calcolo mitigazione del rischio'!AM138&lt;tabelle!$Q$6),tabelle!$S$6,IF(AND('calcolo mitigazione del rischio'!AM138&gt;=tabelle!$P$7,'calcolo mitigazione del rischio'!AM138&lt;=tabelle!$Q$7),tabelle!$S$7,"-")))))</f>
        <v>-</v>
      </c>
      <c r="Z149" s="147" t="str">
        <f>IF('calcolo mitigazione del rischio'!AM138="-",tabelle!$U$16,IF('calcolo mitigazione del rischio'!AM138&lt;=tabelle!$V$16,tabelle!$U$16,IF(AND('calcolo mitigazione del rischio'!AM138&gt;tabelle!$W$15,'calcolo mitigazione del rischio'!AM138&lt;=tabelle!$V$15),tabelle!$U$15,IF(AND('calcolo mitigazione del rischio'!AM138&gt;tabelle!$W$14,'calcolo mitigazione del rischio'!AM138&lt;=tabelle!$V$14),tabelle!$U$14))))</f>
        <v>mitigazione soddisfacente</v>
      </c>
    </row>
    <row r="150" spans="1:26" ht="13" customHeight="1" x14ac:dyDescent="0.75">
      <c r="A150" s="956">
        <f>Schema!A148</f>
        <v>0</v>
      </c>
      <c r="B150" s="715">
        <f>Schema!B148</f>
        <v>0</v>
      </c>
      <c r="C150" s="881">
        <f>Schema!C148</f>
        <v>0</v>
      </c>
      <c r="D150" s="367" t="str">
        <f>Schema!D148</f>
        <v>B.1.6. Protezione antivirus</v>
      </c>
      <c r="E150" s="57" t="str">
        <f>Schema!E148</f>
        <v>GSI</v>
      </c>
      <c r="F150" s="57" t="str">
        <f>Schema!F148</f>
        <v>B</v>
      </c>
      <c r="G150" s="57" t="str">
        <f>Schema!G148</f>
        <v>01</v>
      </c>
      <c r="H150" s="57" t="str">
        <f>Schema!H148</f>
        <v>06</v>
      </c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39"/>
      <c r="Y150" s="146" t="str">
        <f>IF(AND('calcolo mitigazione del rischio'!AM139&gt;=tabelle!$P$3,'calcolo mitigazione del rischio'!AM139&lt;tabelle!$Q$3),tabelle!$S$3,IF(AND('calcolo mitigazione del rischio'!AM139&gt;=tabelle!$P$4,'calcolo mitigazione del rischio'!AM139&lt;tabelle!$Q$4),tabelle!$S$4,IF(AND('calcolo mitigazione del rischio'!AM139&gt;=tabelle!$P$5,'calcolo mitigazione del rischio'!AM139&lt;tabelle!$Q$5),tabelle!$S$5,IF(AND('calcolo mitigazione del rischio'!AM139&gt;=tabelle!$P$6,'calcolo mitigazione del rischio'!AM139&lt;tabelle!$Q$6),tabelle!$S$6,IF(AND('calcolo mitigazione del rischio'!AM139&gt;=tabelle!$P$7,'calcolo mitigazione del rischio'!AM139&lt;=tabelle!$Q$7),tabelle!$S$7,"-")))))</f>
        <v>-</v>
      </c>
      <c r="Z150" s="147" t="str">
        <f>IF('calcolo mitigazione del rischio'!AM139="-",tabelle!$U$16,IF('calcolo mitigazione del rischio'!AM139&lt;=tabelle!$V$16,tabelle!$U$16,IF(AND('calcolo mitigazione del rischio'!AM139&gt;tabelle!$W$15,'calcolo mitigazione del rischio'!AM139&lt;=tabelle!$V$15),tabelle!$U$15,IF(AND('calcolo mitigazione del rischio'!AM139&gt;tabelle!$W$14,'calcolo mitigazione del rischio'!AM139&lt;=tabelle!$V$14),tabelle!$U$14))))</f>
        <v>mitigazione soddisfacente</v>
      </c>
    </row>
    <row r="151" spans="1:26" ht="18" customHeight="1" x14ac:dyDescent="0.75">
      <c r="A151" s="956">
        <f>Schema!A149</f>
        <v>0</v>
      </c>
      <c r="B151" s="715">
        <f>Schema!B149</f>
        <v>0</v>
      </c>
      <c r="C151" s="881">
        <f>Schema!C149</f>
        <v>0</v>
      </c>
      <c r="D151" s="367" t="str">
        <f>Schema!D149</f>
        <v>B.1.7. Backup e restore dei dati informativi</v>
      </c>
      <c r="E151" s="57" t="str">
        <f>Schema!E149</f>
        <v>GSI</v>
      </c>
      <c r="F151" s="57" t="str">
        <f>Schema!F149</f>
        <v>B</v>
      </c>
      <c r="G151" s="57" t="str">
        <f>Schema!G149</f>
        <v>01</v>
      </c>
      <c r="H151" s="57" t="str">
        <f>Schema!H149</f>
        <v>07</v>
      </c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39"/>
      <c r="Y151" s="146" t="str">
        <f>IF(AND('calcolo mitigazione del rischio'!AM140&gt;=tabelle!$P$3,'calcolo mitigazione del rischio'!AM140&lt;tabelle!$Q$3),tabelle!$S$3,IF(AND('calcolo mitigazione del rischio'!AM140&gt;=tabelle!$P$4,'calcolo mitigazione del rischio'!AM140&lt;tabelle!$Q$4),tabelle!$S$4,IF(AND('calcolo mitigazione del rischio'!AM140&gt;=tabelle!$P$5,'calcolo mitigazione del rischio'!AM140&lt;tabelle!$Q$5),tabelle!$S$5,IF(AND('calcolo mitigazione del rischio'!AM140&gt;=tabelle!$P$6,'calcolo mitigazione del rischio'!AM140&lt;tabelle!$Q$6),tabelle!$S$6,IF(AND('calcolo mitigazione del rischio'!AM140&gt;=tabelle!$P$7,'calcolo mitigazione del rischio'!AM140&lt;=tabelle!$Q$7),tabelle!$S$7,"-")))))</f>
        <v>-</v>
      </c>
      <c r="Z151" s="147" t="str">
        <f>IF('calcolo mitigazione del rischio'!AM140="-",tabelle!$U$16,IF('calcolo mitigazione del rischio'!AM140&lt;=tabelle!$V$16,tabelle!$U$16,IF(AND('calcolo mitigazione del rischio'!AM140&gt;tabelle!$W$15,'calcolo mitigazione del rischio'!AM140&lt;=tabelle!$V$15),tabelle!$U$15,IF(AND('calcolo mitigazione del rischio'!AM140&gt;tabelle!$W$14,'calcolo mitigazione del rischio'!AM140&lt;=tabelle!$V$14),tabelle!$U$14))))</f>
        <v>mitigazione soddisfacente</v>
      </c>
    </row>
    <row r="152" spans="1:26" ht="20" customHeight="1" x14ac:dyDescent="0.75">
      <c r="A152" s="956">
        <f>Schema!A150</f>
        <v>0</v>
      </c>
      <c r="B152" s="715">
        <f>Schema!B150</f>
        <v>0</v>
      </c>
      <c r="C152" s="881">
        <f>Schema!C150</f>
        <v>0</v>
      </c>
      <c r="D152" s="367" t="str">
        <f>Schema!D150</f>
        <v>B.1.8. Contact Center</v>
      </c>
      <c r="E152" s="57" t="str">
        <f>Schema!E150</f>
        <v>GSI</v>
      </c>
      <c r="F152" s="57" t="str">
        <f>Schema!F150</f>
        <v>B</v>
      </c>
      <c r="G152" s="57" t="str">
        <f>Schema!G150</f>
        <v>01</v>
      </c>
      <c r="H152" s="57" t="str">
        <f>Schema!H150</f>
        <v>08</v>
      </c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39"/>
      <c r="Y152" s="146" t="str">
        <f>IF(AND('calcolo mitigazione del rischio'!AM141&gt;=tabelle!$P$3,'calcolo mitigazione del rischio'!AM141&lt;tabelle!$Q$3),tabelle!$S$3,IF(AND('calcolo mitigazione del rischio'!AM141&gt;=tabelle!$P$4,'calcolo mitigazione del rischio'!AM141&lt;tabelle!$Q$4),tabelle!$S$4,IF(AND('calcolo mitigazione del rischio'!AM141&gt;=tabelle!$P$5,'calcolo mitigazione del rischio'!AM141&lt;tabelle!$Q$5),tabelle!$S$5,IF(AND('calcolo mitigazione del rischio'!AM141&gt;=tabelle!$P$6,'calcolo mitigazione del rischio'!AM141&lt;tabelle!$Q$6),tabelle!$S$6,IF(AND('calcolo mitigazione del rischio'!AM141&gt;=tabelle!$P$7,'calcolo mitigazione del rischio'!AM141&lt;=tabelle!$Q$7),tabelle!$S$7,"-")))))</f>
        <v>-</v>
      </c>
      <c r="Z152" s="147" t="str">
        <f>IF('calcolo mitigazione del rischio'!AM141="-",tabelle!$U$16,IF('calcolo mitigazione del rischio'!AM141&lt;=tabelle!$V$16,tabelle!$U$16,IF(AND('calcolo mitigazione del rischio'!AM141&gt;tabelle!$W$15,'calcolo mitigazione del rischio'!AM141&lt;=tabelle!$V$15),tabelle!$U$15,IF(AND('calcolo mitigazione del rischio'!AM141&gt;tabelle!$W$14,'calcolo mitigazione del rischio'!AM141&lt;=tabelle!$V$14),tabelle!$U$14))))</f>
        <v>mitigazione soddisfacente</v>
      </c>
    </row>
    <row r="153" spans="1:26" ht="13" customHeight="1" x14ac:dyDescent="0.75">
      <c r="A153" s="956">
        <f>Schema!A151</f>
        <v>0</v>
      </c>
      <c r="B153" s="715">
        <f>Schema!B151</f>
        <v>0</v>
      </c>
      <c r="C153" s="881">
        <f>Schema!C151</f>
        <v>0</v>
      </c>
      <c r="D153" s="367" t="str">
        <f>Schema!D151</f>
        <v xml:space="preserve">B.1.9. Sistemi di controlli graduali </v>
      </c>
      <c r="E153" s="57" t="str">
        <f>Schema!E151</f>
        <v>GSI</v>
      </c>
      <c r="F153" s="57" t="str">
        <f>Schema!F151</f>
        <v>B</v>
      </c>
      <c r="G153" s="57" t="str">
        <f>Schema!G151</f>
        <v>01</v>
      </c>
      <c r="H153" s="57" t="str">
        <f>Schema!H151</f>
        <v>09</v>
      </c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39"/>
      <c r="Y153" s="146" t="str">
        <f>IF(AND('calcolo mitigazione del rischio'!AM142&gt;=tabelle!$P$3,'calcolo mitigazione del rischio'!AM142&lt;tabelle!$Q$3),tabelle!$S$3,IF(AND('calcolo mitigazione del rischio'!AM142&gt;=tabelle!$P$4,'calcolo mitigazione del rischio'!AM142&lt;tabelle!$Q$4),tabelle!$S$4,IF(AND('calcolo mitigazione del rischio'!AM142&gt;=tabelle!$P$5,'calcolo mitigazione del rischio'!AM142&lt;tabelle!$Q$5),tabelle!$S$5,IF(AND('calcolo mitigazione del rischio'!AM142&gt;=tabelle!$P$6,'calcolo mitigazione del rischio'!AM142&lt;tabelle!$Q$6),tabelle!$S$6,IF(AND('calcolo mitigazione del rischio'!AM142&gt;=tabelle!$P$7,'calcolo mitigazione del rischio'!AM142&lt;=tabelle!$Q$7),tabelle!$S$7,"-")))))</f>
        <v>-</v>
      </c>
      <c r="Z153" s="147" t="str">
        <f>IF('calcolo mitigazione del rischio'!AM142="-",tabelle!$U$16,IF('calcolo mitigazione del rischio'!AM142&lt;=tabelle!$V$16,tabelle!$U$16,IF(AND('calcolo mitigazione del rischio'!AM142&gt;tabelle!$W$15,'calcolo mitigazione del rischio'!AM142&lt;=tabelle!$V$15),tabelle!$U$15,IF(AND('calcolo mitigazione del rischio'!AM142&gt;tabelle!$W$14,'calcolo mitigazione del rischio'!AM142&lt;=tabelle!$V$14),tabelle!$U$14))))</f>
        <v>mitigazione soddisfacente</v>
      </c>
    </row>
    <row r="154" spans="1:26" ht="25" customHeight="1" x14ac:dyDescent="0.75">
      <c r="A154" s="956">
        <f>Schema!A152</f>
        <v>0</v>
      </c>
      <c r="B154" s="354" t="str">
        <f>Schema!B152</f>
        <v>C. Gestione delle richieste correttive ed evolutive di software</v>
      </c>
      <c r="C154" s="367" t="str">
        <f>Schema!C152</f>
        <v>C.1. Attività per l'evoluzione di software sicurezza</v>
      </c>
      <c r="D154" s="367" t="str">
        <f>Schema!D152</f>
        <v>C.1.1. Attività connesse agli sviluppi ed evoluzioni dei software</v>
      </c>
      <c r="E154" s="57" t="str">
        <f>Schema!E152</f>
        <v>GSI</v>
      </c>
      <c r="F154" s="57" t="str">
        <f>Schema!F152</f>
        <v>C</v>
      </c>
      <c r="G154" s="57" t="str">
        <f>Schema!G152</f>
        <v>01</v>
      </c>
      <c r="H154" s="57" t="str">
        <f>Schema!H152</f>
        <v>01</v>
      </c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39"/>
      <c r="Y154" s="146" t="str">
        <f>IF(AND('calcolo mitigazione del rischio'!AM143&gt;=tabelle!$P$3,'calcolo mitigazione del rischio'!AM143&lt;tabelle!$Q$3),tabelle!$S$3,IF(AND('calcolo mitigazione del rischio'!AM143&gt;=tabelle!$P$4,'calcolo mitigazione del rischio'!AM143&lt;tabelle!$Q$4),tabelle!$S$4,IF(AND('calcolo mitigazione del rischio'!AM143&gt;=tabelle!$P$5,'calcolo mitigazione del rischio'!AM143&lt;tabelle!$Q$5),tabelle!$S$5,IF(AND('calcolo mitigazione del rischio'!AM143&gt;=tabelle!$P$6,'calcolo mitigazione del rischio'!AM143&lt;tabelle!$Q$6),tabelle!$S$6,IF(AND('calcolo mitigazione del rischio'!AM143&gt;=tabelle!$P$7,'calcolo mitigazione del rischio'!AM143&lt;=tabelle!$Q$7),tabelle!$S$7,"-")))))</f>
        <v>-</v>
      </c>
      <c r="Z154" s="147" t="str">
        <f>IF('calcolo mitigazione del rischio'!AM143="-",tabelle!$U$16,IF('calcolo mitigazione del rischio'!AM143&lt;=tabelle!$V$16,tabelle!$U$16,IF(AND('calcolo mitigazione del rischio'!AM143&gt;tabelle!$W$15,'calcolo mitigazione del rischio'!AM143&lt;=tabelle!$V$15),tabelle!$U$15,IF(AND('calcolo mitigazione del rischio'!AM143&gt;tabelle!$W$14,'calcolo mitigazione del rischio'!AM143&lt;=tabelle!$V$14),tabelle!$U$14))))</f>
        <v>mitigazione soddisfacente</v>
      </c>
    </row>
    <row r="155" spans="1:26" ht="19.5" customHeight="1" x14ac:dyDescent="0.75">
      <c r="A155" s="956">
        <f>Schema!A153</f>
        <v>0</v>
      </c>
      <c r="B155" s="715" t="str">
        <f>Schema!B153</f>
        <v>D. Gestione eventi/incidenti di sicurezza informatica</v>
      </c>
      <c r="C155" s="881" t="str">
        <f>Schema!C153</f>
        <v>D.1. Rilevazione evento di sicurezza</v>
      </c>
      <c r="D155" s="367" t="str">
        <f>Schema!D153</f>
        <v>D.1.1. Comunicazione evento</v>
      </c>
      <c r="E155" s="57" t="str">
        <f>Schema!E153</f>
        <v>GSI</v>
      </c>
      <c r="F155" s="57" t="str">
        <f>Schema!F153</f>
        <v>D</v>
      </c>
      <c r="G155" s="57" t="str">
        <f>Schema!G153</f>
        <v>01</v>
      </c>
      <c r="H155" s="57" t="str">
        <f>Schema!H153</f>
        <v>01</v>
      </c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39"/>
      <c r="Y155" s="146" t="str">
        <f>IF(AND('calcolo mitigazione del rischio'!AM144&gt;=tabelle!$P$3,'calcolo mitigazione del rischio'!AM144&lt;tabelle!$Q$3),tabelle!$S$3,IF(AND('calcolo mitigazione del rischio'!AM144&gt;=tabelle!$P$4,'calcolo mitigazione del rischio'!AM144&lt;tabelle!$Q$4),tabelle!$S$4,IF(AND('calcolo mitigazione del rischio'!AM144&gt;=tabelle!$P$5,'calcolo mitigazione del rischio'!AM144&lt;tabelle!$Q$5),tabelle!$S$5,IF(AND('calcolo mitigazione del rischio'!AM144&gt;=tabelle!$P$6,'calcolo mitigazione del rischio'!AM144&lt;tabelle!$Q$6),tabelle!$S$6,IF(AND('calcolo mitigazione del rischio'!AM144&gt;=tabelle!$P$7,'calcolo mitigazione del rischio'!AM144&lt;=tabelle!$Q$7),tabelle!$S$7,"-")))))</f>
        <v>-</v>
      </c>
      <c r="Z155" s="147" t="str">
        <f>IF('calcolo mitigazione del rischio'!AM144="-",tabelle!$U$16,IF('calcolo mitigazione del rischio'!AM144&lt;=tabelle!$V$16,tabelle!$U$16,IF(AND('calcolo mitigazione del rischio'!AM144&gt;tabelle!$W$15,'calcolo mitigazione del rischio'!AM144&lt;=tabelle!$V$15),tabelle!$U$15,IF(AND('calcolo mitigazione del rischio'!AM144&gt;tabelle!$W$14,'calcolo mitigazione del rischio'!AM144&lt;=tabelle!$V$14),tabelle!$U$14))))</f>
        <v>mitigazione soddisfacente</v>
      </c>
    </row>
    <row r="156" spans="1:26" ht="16.5" customHeight="1" x14ac:dyDescent="0.75">
      <c r="A156" s="956">
        <f>Schema!A154</f>
        <v>0</v>
      </c>
      <c r="B156" s="715">
        <f>Schema!B154</f>
        <v>0</v>
      </c>
      <c r="C156" s="881">
        <f>Schema!C154</f>
        <v>0</v>
      </c>
      <c r="D156" s="367" t="str">
        <f>Schema!D154</f>
        <v>D.1.2. Analisi e classificazione</v>
      </c>
      <c r="E156" s="57" t="str">
        <f>Schema!E154</f>
        <v>GSI</v>
      </c>
      <c r="F156" s="57" t="str">
        <f>Schema!F154</f>
        <v>D</v>
      </c>
      <c r="G156" s="57" t="str">
        <f>Schema!G154</f>
        <v>01</v>
      </c>
      <c r="H156" s="57" t="str">
        <f>Schema!H154</f>
        <v>02</v>
      </c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39"/>
      <c r="Y156" s="146" t="str">
        <f>IF(AND('calcolo mitigazione del rischio'!AM145&gt;=tabelle!$P$3,'calcolo mitigazione del rischio'!AM145&lt;tabelle!$Q$3),tabelle!$S$3,IF(AND('calcolo mitigazione del rischio'!AM145&gt;=tabelle!$P$4,'calcolo mitigazione del rischio'!AM145&lt;tabelle!$Q$4),tabelle!$S$4,IF(AND('calcolo mitigazione del rischio'!AM145&gt;=tabelle!$P$5,'calcolo mitigazione del rischio'!AM145&lt;tabelle!$Q$5),tabelle!$S$5,IF(AND('calcolo mitigazione del rischio'!AM145&gt;=tabelle!$P$6,'calcolo mitigazione del rischio'!AM145&lt;tabelle!$Q$6),tabelle!$S$6,IF(AND('calcolo mitigazione del rischio'!AM145&gt;=tabelle!$P$7,'calcolo mitigazione del rischio'!AM145&lt;=tabelle!$Q$7),tabelle!$S$7,"-")))))</f>
        <v>-</v>
      </c>
      <c r="Z156" s="147" t="str">
        <f>IF('calcolo mitigazione del rischio'!AM145="-",tabelle!$U$16,IF('calcolo mitigazione del rischio'!AM145&lt;=tabelle!$V$16,tabelle!$U$16,IF(AND('calcolo mitigazione del rischio'!AM145&gt;tabelle!$W$15,'calcolo mitigazione del rischio'!AM145&lt;=tabelle!$V$15),tabelle!$U$15,IF(AND('calcolo mitigazione del rischio'!AM145&gt;tabelle!$W$14,'calcolo mitigazione del rischio'!AM145&lt;=tabelle!$V$14),tabelle!$U$14))))</f>
        <v>mitigazione soddisfacente</v>
      </c>
    </row>
    <row r="157" spans="1:26" ht="19.5" customHeight="1" x14ac:dyDescent="0.75">
      <c r="A157" s="956">
        <f>Schema!A155</f>
        <v>0</v>
      </c>
      <c r="B157" s="715">
        <f>Schema!B155</f>
        <v>0</v>
      </c>
      <c r="C157" s="881">
        <f>Schema!C155</f>
        <v>0</v>
      </c>
      <c r="D157" s="367" t="str">
        <f>Schema!D155</f>
        <v>D.1.3. Trattamento falsi positivi</v>
      </c>
      <c r="E157" s="57" t="str">
        <f>Schema!E155</f>
        <v>GSI</v>
      </c>
      <c r="F157" s="57" t="str">
        <f>Schema!F155</f>
        <v>D</v>
      </c>
      <c r="G157" s="57" t="str">
        <f>Schema!G155</f>
        <v>01</v>
      </c>
      <c r="H157" s="57" t="str">
        <f>Schema!H155</f>
        <v>03</v>
      </c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39"/>
      <c r="Y157" s="146" t="str">
        <f>IF(AND('calcolo mitigazione del rischio'!AM146&gt;=tabelle!$P$3,'calcolo mitigazione del rischio'!AM146&lt;tabelle!$Q$3),tabelle!$S$3,IF(AND('calcolo mitigazione del rischio'!AM146&gt;=tabelle!$P$4,'calcolo mitigazione del rischio'!AM146&lt;tabelle!$Q$4),tabelle!$S$4,IF(AND('calcolo mitigazione del rischio'!AM146&gt;=tabelle!$P$5,'calcolo mitigazione del rischio'!AM146&lt;tabelle!$Q$5),tabelle!$S$5,IF(AND('calcolo mitigazione del rischio'!AM146&gt;=tabelle!$P$6,'calcolo mitigazione del rischio'!AM146&lt;tabelle!$Q$6),tabelle!$S$6,IF(AND('calcolo mitigazione del rischio'!AM146&gt;=tabelle!$P$7,'calcolo mitigazione del rischio'!AM146&lt;=tabelle!$Q$7),tabelle!$S$7,"-")))))</f>
        <v>-</v>
      </c>
      <c r="Z157" s="147" t="str">
        <f>IF('calcolo mitigazione del rischio'!AM146="-",tabelle!$U$16,IF('calcolo mitigazione del rischio'!AM146&lt;=tabelle!$V$16,tabelle!$U$16,IF(AND('calcolo mitigazione del rischio'!AM146&gt;tabelle!$W$15,'calcolo mitigazione del rischio'!AM146&lt;=tabelle!$V$15),tabelle!$U$15,IF(AND('calcolo mitigazione del rischio'!AM146&gt;tabelle!$W$14,'calcolo mitigazione del rischio'!AM146&lt;=tabelle!$V$14),tabelle!$U$14))))</f>
        <v>mitigazione soddisfacente</v>
      </c>
    </row>
    <row r="158" spans="1:26" ht="18.5" customHeight="1" x14ac:dyDescent="0.75">
      <c r="A158" s="956">
        <f>Schema!A156</f>
        <v>0</v>
      </c>
      <c r="B158" s="715">
        <f>Schema!B156</f>
        <v>0</v>
      </c>
      <c r="C158" s="881">
        <f>Schema!C156</f>
        <v>0</v>
      </c>
      <c r="D158" s="367" t="str">
        <f>Schema!D156</f>
        <v>D.1.4. Gestione evento non classificato</v>
      </c>
      <c r="E158" s="57" t="str">
        <f>Schema!E156</f>
        <v>GSI</v>
      </c>
      <c r="F158" s="57" t="str">
        <f>Schema!F156</f>
        <v>D</v>
      </c>
      <c r="G158" s="57" t="str">
        <f>Schema!G156</f>
        <v>01</v>
      </c>
      <c r="H158" s="57" t="str">
        <f>Schema!H156</f>
        <v>04</v>
      </c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39"/>
      <c r="Y158" s="146" t="str">
        <f>IF(AND('calcolo mitigazione del rischio'!AM147&gt;=tabelle!$P$3,'calcolo mitigazione del rischio'!AM147&lt;tabelle!$Q$3),tabelle!$S$3,IF(AND('calcolo mitigazione del rischio'!AM147&gt;=tabelle!$P$4,'calcolo mitigazione del rischio'!AM147&lt;tabelle!$Q$4),tabelle!$S$4,IF(AND('calcolo mitigazione del rischio'!AM147&gt;=tabelle!$P$5,'calcolo mitigazione del rischio'!AM147&lt;tabelle!$Q$5),tabelle!$S$5,IF(AND('calcolo mitigazione del rischio'!AM147&gt;=tabelle!$P$6,'calcolo mitigazione del rischio'!AM147&lt;tabelle!$Q$6),tabelle!$S$6,IF(AND('calcolo mitigazione del rischio'!AM147&gt;=tabelle!$P$7,'calcolo mitigazione del rischio'!AM147&lt;=tabelle!$Q$7),tabelle!$S$7,"-")))))</f>
        <v>-</v>
      </c>
      <c r="Z158" s="147" t="str">
        <f>IF('calcolo mitigazione del rischio'!AM147="-",tabelle!$U$16,IF('calcolo mitigazione del rischio'!AM147&lt;=tabelle!$V$16,tabelle!$U$16,IF(AND('calcolo mitigazione del rischio'!AM147&gt;tabelle!$W$15,'calcolo mitigazione del rischio'!AM147&lt;=tabelle!$V$15),tabelle!$U$15,IF(AND('calcolo mitigazione del rischio'!AM147&gt;tabelle!$W$14,'calcolo mitigazione del rischio'!AM147&lt;=tabelle!$V$14),tabelle!$U$14))))</f>
        <v>mitigazione soddisfacente</v>
      </c>
    </row>
    <row r="159" spans="1:26" ht="15" customHeight="1" x14ac:dyDescent="0.75">
      <c r="A159" s="956">
        <f>Schema!A157</f>
        <v>0</v>
      </c>
      <c r="B159" s="715">
        <f>Schema!B157</f>
        <v>0</v>
      </c>
      <c r="C159" s="881" t="str">
        <f>Schema!C157</f>
        <v>D.2. Gestione incidenti di Livello 0 (Non Rilevante) e Livello 1 (Informativo)</v>
      </c>
      <c r="D159" s="367" t="str">
        <f>Schema!D157</f>
        <v>D.2.1. Definizione delle attività di gestione</v>
      </c>
      <c r="E159" s="57" t="str">
        <f>Schema!E157</f>
        <v>GSI</v>
      </c>
      <c r="F159" s="57" t="str">
        <f>Schema!F157</f>
        <v>D</v>
      </c>
      <c r="G159" s="57" t="str">
        <f>Schema!G157</f>
        <v>02</v>
      </c>
      <c r="H159" s="57" t="str">
        <f>Schema!H157</f>
        <v>01</v>
      </c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39"/>
      <c r="Y159" s="146" t="str">
        <f>IF(AND('calcolo mitigazione del rischio'!AM148&gt;=tabelle!$P$3,'calcolo mitigazione del rischio'!AM148&lt;tabelle!$Q$3),tabelle!$S$3,IF(AND('calcolo mitigazione del rischio'!AM148&gt;=tabelle!$P$4,'calcolo mitigazione del rischio'!AM148&lt;tabelle!$Q$4),tabelle!$S$4,IF(AND('calcolo mitigazione del rischio'!AM148&gt;=tabelle!$P$5,'calcolo mitigazione del rischio'!AM148&lt;tabelle!$Q$5),tabelle!$S$5,IF(AND('calcolo mitigazione del rischio'!AM148&gt;=tabelle!$P$6,'calcolo mitigazione del rischio'!AM148&lt;tabelle!$Q$6),tabelle!$S$6,IF(AND('calcolo mitigazione del rischio'!AM148&gt;=tabelle!$P$7,'calcolo mitigazione del rischio'!AM148&lt;=tabelle!$Q$7),tabelle!$S$7,"-")))))</f>
        <v>-</v>
      </c>
      <c r="Z159" s="147" t="str">
        <f>IF('calcolo mitigazione del rischio'!AM148="-",tabelle!$U$16,IF('calcolo mitigazione del rischio'!AM148&lt;=tabelle!$V$16,tabelle!$U$16,IF(AND('calcolo mitigazione del rischio'!AM148&gt;tabelle!$W$15,'calcolo mitigazione del rischio'!AM148&lt;=tabelle!$V$15),tabelle!$U$15,IF(AND('calcolo mitigazione del rischio'!AM148&gt;tabelle!$W$14,'calcolo mitigazione del rischio'!AM148&lt;=tabelle!$V$14),tabelle!$U$14))))</f>
        <v>mitigazione soddisfacente</v>
      </c>
    </row>
    <row r="160" spans="1:26" ht="21.5" customHeight="1" x14ac:dyDescent="0.75">
      <c r="A160" s="956">
        <f>Schema!A158</f>
        <v>0</v>
      </c>
      <c r="B160" s="715">
        <f>Schema!B158</f>
        <v>0</v>
      </c>
      <c r="C160" s="881">
        <f>Schema!C158</f>
        <v>0</v>
      </c>
      <c r="D160" s="367" t="str">
        <f>Schema!D158</f>
        <v>D.2.2.Trattamento incidente</v>
      </c>
      <c r="E160" s="57" t="str">
        <f>Schema!E158</f>
        <v>GSI</v>
      </c>
      <c r="F160" s="57" t="str">
        <f>Schema!F158</f>
        <v>D</v>
      </c>
      <c r="G160" s="57" t="str">
        <f>Schema!G158</f>
        <v>02</v>
      </c>
      <c r="H160" s="57" t="str">
        <f>Schema!H158</f>
        <v>02</v>
      </c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39"/>
      <c r="Y160" s="146" t="str">
        <f>IF(AND('calcolo mitigazione del rischio'!AM149&gt;=tabelle!$P$3,'calcolo mitigazione del rischio'!AM149&lt;tabelle!$Q$3),tabelle!$S$3,IF(AND('calcolo mitigazione del rischio'!AM149&gt;=tabelle!$P$4,'calcolo mitigazione del rischio'!AM149&lt;tabelle!$Q$4),tabelle!$S$4,IF(AND('calcolo mitigazione del rischio'!AM149&gt;=tabelle!$P$5,'calcolo mitigazione del rischio'!AM149&lt;tabelle!$Q$5),tabelle!$S$5,IF(AND('calcolo mitigazione del rischio'!AM149&gt;=tabelle!$P$6,'calcolo mitigazione del rischio'!AM149&lt;tabelle!$Q$6),tabelle!$S$6,IF(AND('calcolo mitigazione del rischio'!AM149&gt;=tabelle!$P$7,'calcolo mitigazione del rischio'!AM149&lt;=tabelle!$Q$7),tabelle!$S$7,"-")))))</f>
        <v>-</v>
      </c>
      <c r="Z160" s="147" t="str">
        <f>IF('calcolo mitigazione del rischio'!AM149="-",tabelle!$U$16,IF('calcolo mitigazione del rischio'!AM149&lt;=tabelle!$V$16,tabelle!$U$16,IF(AND('calcolo mitigazione del rischio'!AM149&gt;tabelle!$W$15,'calcolo mitigazione del rischio'!AM149&lt;=tabelle!$V$15),tabelle!$U$15,IF(AND('calcolo mitigazione del rischio'!AM149&gt;tabelle!$W$14,'calcolo mitigazione del rischio'!AM149&lt;=tabelle!$V$14),tabelle!$U$14))))</f>
        <v>mitigazione soddisfacente</v>
      </c>
    </row>
    <row r="161" spans="1:26" ht="20" customHeight="1" x14ac:dyDescent="0.75">
      <c r="A161" s="956">
        <f>Schema!A159</f>
        <v>0</v>
      </c>
      <c r="B161" s="715">
        <f>Schema!B159</f>
        <v>0</v>
      </c>
      <c r="C161" s="881">
        <f>Schema!C159</f>
        <v>0</v>
      </c>
      <c r="D161" s="367" t="str">
        <f>Schema!D159</f>
        <v>D.2.3. Chiusura incidente</v>
      </c>
      <c r="E161" s="57" t="str">
        <f>Schema!E159</f>
        <v>GSI</v>
      </c>
      <c r="F161" s="57" t="str">
        <f>Schema!F159</f>
        <v>D</v>
      </c>
      <c r="G161" s="57" t="str">
        <f>Schema!G159</f>
        <v>02</v>
      </c>
      <c r="H161" s="57" t="str">
        <f>Schema!H159</f>
        <v>03</v>
      </c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39"/>
      <c r="Y161" s="146" t="str">
        <f>IF(AND('calcolo mitigazione del rischio'!AM150&gt;=tabelle!$P$3,'calcolo mitigazione del rischio'!AM150&lt;tabelle!$Q$3),tabelle!$S$3,IF(AND('calcolo mitigazione del rischio'!AM150&gt;=tabelle!$P$4,'calcolo mitigazione del rischio'!AM150&lt;tabelle!$Q$4),tabelle!$S$4,IF(AND('calcolo mitigazione del rischio'!AM150&gt;=tabelle!$P$5,'calcolo mitigazione del rischio'!AM150&lt;tabelle!$Q$5),tabelle!$S$5,IF(AND('calcolo mitigazione del rischio'!AM150&gt;=tabelle!$P$6,'calcolo mitigazione del rischio'!AM150&lt;tabelle!$Q$6),tabelle!$S$6,IF(AND('calcolo mitigazione del rischio'!AM150&gt;=tabelle!$P$7,'calcolo mitigazione del rischio'!AM150&lt;=tabelle!$Q$7),tabelle!$S$7,"-")))))</f>
        <v>-</v>
      </c>
      <c r="Z161" s="147" t="str">
        <f>IF('calcolo mitigazione del rischio'!AM150="-",tabelle!$U$16,IF('calcolo mitigazione del rischio'!AM150&lt;=tabelle!$V$16,tabelle!$U$16,IF(AND('calcolo mitigazione del rischio'!AM150&gt;tabelle!$W$15,'calcolo mitigazione del rischio'!AM150&lt;=tabelle!$V$15),tabelle!$U$15,IF(AND('calcolo mitigazione del rischio'!AM150&gt;tabelle!$W$14,'calcolo mitigazione del rischio'!AM150&lt;=tabelle!$V$14),tabelle!$U$14))))</f>
        <v>mitigazione soddisfacente</v>
      </c>
    </row>
    <row r="162" spans="1:26" ht="22.5" customHeight="1" x14ac:dyDescent="0.75">
      <c r="A162" s="956">
        <f>Schema!A160</f>
        <v>0</v>
      </c>
      <c r="B162" s="715">
        <f>Schema!B160</f>
        <v>0</v>
      </c>
      <c r="C162" s="881">
        <f>Schema!C160</f>
        <v>0</v>
      </c>
      <c r="D162" s="367" t="str">
        <f>Schema!D160</f>
        <v>D.2.4. Comunicazione incidente alle eventuali autorita competenti</v>
      </c>
      <c r="E162" s="57" t="str">
        <f>Schema!E160</f>
        <v>GSI</v>
      </c>
      <c r="F162" s="57" t="str">
        <f>Schema!F160</f>
        <v>D</v>
      </c>
      <c r="G162" s="57" t="str">
        <f>Schema!G160</f>
        <v>02</v>
      </c>
      <c r="H162" s="57" t="str">
        <f>Schema!H160</f>
        <v>04</v>
      </c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39"/>
      <c r="Y162" s="146" t="str">
        <f>IF(AND('calcolo mitigazione del rischio'!AM151&gt;=tabelle!$P$3,'calcolo mitigazione del rischio'!AM151&lt;tabelle!$Q$3),tabelle!$S$3,IF(AND('calcolo mitigazione del rischio'!AM151&gt;=tabelle!$P$4,'calcolo mitigazione del rischio'!AM151&lt;tabelle!$Q$4),tabelle!$S$4,IF(AND('calcolo mitigazione del rischio'!AM151&gt;=tabelle!$P$5,'calcolo mitigazione del rischio'!AM151&lt;tabelle!$Q$5),tabelle!$S$5,IF(AND('calcolo mitigazione del rischio'!AM151&gt;=tabelle!$P$6,'calcolo mitigazione del rischio'!AM151&lt;tabelle!$Q$6),tabelle!$S$6,IF(AND('calcolo mitigazione del rischio'!AM151&gt;=tabelle!$P$7,'calcolo mitigazione del rischio'!AM151&lt;=tabelle!$Q$7),tabelle!$S$7,"-")))))</f>
        <v>-</v>
      </c>
      <c r="Z162" s="147" t="str">
        <f>IF('calcolo mitigazione del rischio'!AM151="-",tabelle!$U$16,IF('calcolo mitigazione del rischio'!AM151&lt;=tabelle!$V$16,tabelle!$U$16,IF(AND('calcolo mitigazione del rischio'!AM151&gt;tabelle!$W$15,'calcolo mitigazione del rischio'!AM151&lt;=tabelle!$V$15),tabelle!$U$15,IF(AND('calcolo mitigazione del rischio'!AM151&gt;tabelle!$W$14,'calcolo mitigazione del rischio'!AM151&lt;=tabelle!$V$14),tabelle!$U$14))))</f>
        <v>mitigazione soddisfacente</v>
      </c>
    </row>
    <row r="163" spans="1:26" ht="22" customHeight="1" x14ac:dyDescent="0.75">
      <c r="A163" s="956">
        <f>Schema!A172</f>
        <v>0</v>
      </c>
      <c r="B163" s="715">
        <f>Schema!B172</f>
        <v>0</v>
      </c>
      <c r="C163" s="881" t="str">
        <f>Schema!C172</f>
        <v>D.5. Ripristino e analisi post-incidente</v>
      </c>
      <c r="D163" s="367" t="str">
        <f>Schema!D172</f>
        <v>D.5.1. Analisi post incidente e follow up</v>
      </c>
      <c r="E163" s="57" t="str">
        <f>Schema!E172</f>
        <v>GSI</v>
      </c>
      <c r="F163" s="57" t="str">
        <f>Schema!F172</f>
        <v>D</v>
      </c>
      <c r="G163" s="57" t="str">
        <f>Schema!G172</f>
        <v>05</v>
      </c>
      <c r="H163" s="57" t="str">
        <f>Schema!H172</f>
        <v>01</v>
      </c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39"/>
      <c r="Y163" s="146" t="str">
        <f>IF(AND('calcolo mitigazione del rischio'!AM152&gt;=tabelle!$P$3,'calcolo mitigazione del rischio'!AM152&lt;tabelle!$Q$3),tabelle!$S$3,IF(AND('calcolo mitigazione del rischio'!AM152&gt;=tabelle!$P$4,'calcolo mitigazione del rischio'!AM152&lt;tabelle!$Q$4),tabelle!$S$4,IF(AND('calcolo mitigazione del rischio'!AM152&gt;=tabelle!$P$5,'calcolo mitigazione del rischio'!AM152&lt;tabelle!$Q$5),tabelle!$S$5,IF(AND('calcolo mitigazione del rischio'!AM152&gt;=tabelle!$P$6,'calcolo mitigazione del rischio'!AM152&lt;tabelle!$Q$6),tabelle!$S$6,IF(AND('calcolo mitigazione del rischio'!AM152&gt;=tabelle!$P$7,'calcolo mitigazione del rischio'!AM152&lt;=tabelle!$Q$7),tabelle!$S$7,"-")))))</f>
        <v>-</v>
      </c>
      <c r="Z163" s="147" t="str">
        <f>IF('calcolo mitigazione del rischio'!AM152="-",tabelle!$U$16,IF('calcolo mitigazione del rischio'!AM152&lt;=tabelle!$V$16,tabelle!$U$16,IF(AND('calcolo mitigazione del rischio'!AM152&gt;tabelle!$W$15,'calcolo mitigazione del rischio'!AM152&lt;=tabelle!$V$15),tabelle!$U$15,IF(AND('calcolo mitigazione del rischio'!AM152&gt;tabelle!$W$14,'calcolo mitigazione del rischio'!AM152&lt;=tabelle!$V$14),tabelle!$U$14))))</f>
        <v>mitigazione soddisfacente</v>
      </c>
    </row>
    <row r="164" spans="1:26" ht="22" customHeight="1" x14ac:dyDescent="0.75">
      <c r="A164" s="956">
        <f>Schema!A173</f>
        <v>0</v>
      </c>
      <c r="B164" s="715">
        <f>Schema!B173</f>
        <v>0</v>
      </c>
      <c r="C164" s="881">
        <f>Schema!C173</f>
        <v>0</v>
      </c>
      <c r="D164" s="367" t="str">
        <f>Schema!D173</f>
        <v>D.5.2.  Supporto pianificazione attività ripristino</v>
      </c>
      <c r="E164" s="57" t="str">
        <f>Schema!E173</f>
        <v>GSI</v>
      </c>
      <c r="F164" s="57" t="str">
        <f>Schema!F173</f>
        <v>D</v>
      </c>
      <c r="G164" s="57" t="str">
        <f>Schema!G173</f>
        <v>05</v>
      </c>
      <c r="H164" s="57" t="str">
        <f>Schema!H173</f>
        <v>02</v>
      </c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39"/>
      <c r="Y164" s="146" t="str">
        <f>IF(AND('calcolo mitigazione del rischio'!AM153&gt;=tabelle!$P$3,'calcolo mitigazione del rischio'!AM153&lt;tabelle!$Q$3),tabelle!$S$3,IF(AND('calcolo mitigazione del rischio'!AM153&gt;=tabelle!$P$4,'calcolo mitigazione del rischio'!AM153&lt;tabelle!$Q$4),tabelle!$S$4,IF(AND('calcolo mitigazione del rischio'!AM153&gt;=tabelle!$P$5,'calcolo mitigazione del rischio'!AM153&lt;tabelle!$Q$5),tabelle!$S$5,IF(AND('calcolo mitigazione del rischio'!AM153&gt;=tabelle!$P$6,'calcolo mitigazione del rischio'!AM153&lt;tabelle!$Q$6),tabelle!$S$6,IF(AND('calcolo mitigazione del rischio'!AM153&gt;=tabelle!$P$7,'calcolo mitigazione del rischio'!AM153&lt;=tabelle!$Q$7),tabelle!$S$7,"-")))))</f>
        <v>-</v>
      </c>
      <c r="Z164" s="147" t="str">
        <f>IF('calcolo mitigazione del rischio'!AM153="-",tabelle!$U$16,IF('calcolo mitigazione del rischio'!AM153&lt;=tabelle!$V$16,tabelle!$U$16,IF(AND('calcolo mitigazione del rischio'!AM153&gt;tabelle!$W$15,'calcolo mitigazione del rischio'!AM153&lt;=tabelle!$V$15),tabelle!$U$15,IF(AND('calcolo mitigazione del rischio'!AM153&gt;tabelle!$W$14,'calcolo mitigazione del rischio'!AM153&lt;=tabelle!$V$14),tabelle!$U$14))))</f>
        <v>mitigazione soddisfacente</v>
      </c>
    </row>
    <row r="165" spans="1:26" ht="25.5" customHeight="1" x14ac:dyDescent="0.75">
      <c r="A165" s="956">
        <f>Schema!A174</f>
        <v>0</v>
      </c>
      <c r="B165" s="715">
        <f>Schema!B174</f>
        <v>0</v>
      </c>
      <c r="C165" s="881">
        <f>Schema!C174</f>
        <v>0</v>
      </c>
      <c r="D165" s="367" t="str">
        <f>Schema!D174</f>
        <v>D.5.3. Attuazione piano di ripristino</v>
      </c>
      <c r="E165" s="57" t="str">
        <f>Schema!E174</f>
        <v>GSI</v>
      </c>
      <c r="F165" s="57" t="str">
        <f>Schema!F174</f>
        <v>D</v>
      </c>
      <c r="G165" s="57" t="str">
        <f>Schema!G174</f>
        <v>05</v>
      </c>
      <c r="H165" s="57" t="str">
        <f>Schema!H174</f>
        <v>03</v>
      </c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39"/>
      <c r="Y165" s="146" t="str">
        <f>IF(AND('calcolo mitigazione del rischio'!AM154&gt;=tabelle!$P$3,'calcolo mitigazione del rischio'!AM154&lt;tabelle!$Q$3),tabelle!$S$3,IF(AND('calcolo mitigazione del rischio'!AM154&gt;=tabelle!$P$4,'calcolo mitigazione del rischio'!AM154&lt;tabelle!$Q$4),tabelle!$S$4,IF(AND('calcolo mitigazione del rischio'!AM154&gt;=tabelle!$P$5,'calcolo mitigazione del rischio'!AM154&lt;tabelle!$Q$5),tabelle!$S$5,IF(AND('calcolo mitigazione del rischio'!AM154&gt;=tabelle!$P$6,'calcolo mitigazione del rischio'!AM154&lt;tabelle!$Q$6),tabelle!$S$6,IF(AND('calcolo mitigazione del rischio'!AM154&gt;=tabelle!$P$7,'calcolo mitigazione del rischio'!AM154&lt;=tabelle!$Q$7),tabelle!$S$7,"-")))))</f>
        <v>-</v>
      </c>
      <c r="Z165" s="147" t="str">
        <f>IF('calcolo mitigazione del rischio'!AM154="-",tabelle!$U$16,IF('calcolo mitigazione del rischio'!AM154&lt;=tabelle!$V$16,tabelle!$U$16,IF(AND('calcolo mitigazione del rischio'!AM154&gt;tabelle!$W$15,'calcolo mitigazione del rischio'!AM154&lt;=tabelle!$V$15),tabelle!$U$15,IF(AND('calcolo mitigazione del rischio'!AM154&gt;tabelle!$W$14,'calcolo mitigazione del rischio'!AM154&lt;=tabelle!$V$14),tabelle!$U$14))))</f>
        <v>mitigazione soddisfacente</v>
      </c>
    </row>
    <row r="166" spans="1:26" ht="25.5" customHeight="1" x14ac:dyDescent="0.75">
      <c r="A166" s="956">
        <f>Schema!A175</f>
        <v>0</v>
      </c>
      <c r="B166" s="715">
        <f>Schema!B175</f>
        <v>0</v>
      </c>
      <c r="C166" s="881">
        <f>Schema!C175</f>
        <v>0</v>
      </c>
      <c r="D166" s="367" t="str">
        <f>Schema!D175</f>
        <v>D.5.4. Monitoraggio ripristino</v>
      </c>
      <c r="E166" s="57" t="str">
        <f>Schema!E175</f>
        <v>GSI</v>
      </c>
      <c r="F166" s="57" t="str">
        <f>Schema!F175</f>
        <v>D</v>
      </c>
      <c r="G166" s="57" t="str">
        <f>Schema!G175</f>
        <v>05</v>
      </c>
      <c r="H166" s="57" t="str">
        <f>Schema!H175</f>
        <v>04</v>
      </c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39"/>
      <c r="Y166" s="146" t="str">
        <f>IF(AND('calcolo mitigazione del rischio'!AM155&gt;=tabelle!$P$3,'calcolo mitigazione del rischio'!AM155&lt;tabelle!$Q$3),tabelle!$S$3,IF(AND('calcolo mitigazione del rischio'!AM155&gt;=tabelle!$P$4,'calcolo mitigazione del rischio'!AM155&lt;tabelle!$Q$4),tabelle!$S$4,IF(AND('calcolo mitigazione del rischio'!AM155&gt;=tabelle!$P$5,'calcolo mitigazione del rischio'!AM155&lt;tabelle!$Q$5),tabelle!$S$5,IF(AND('calcolo mitigazione del rischio'!AM155&gt;=tabelle!$P$6,'calcolo mitigazione del rischio'!AM155&lt;tabelle!$Q$6),tabelle!$S$6,IF(AND('calcolo mitigazione del rischio'!AM155&gt;=tabelle!$P$7,'calcolo mitigazione del rischio'!AM155&lt;=tabelle!$Q$7),tabelle!$S$7,"-")))))</f>
        <v>-</v>
      </c>
      <c r="Z166" s="147" t="str">
        <f>IF('calcolo mitigazione del rischio'!AM155="-",tabelle!$U$16,IF('calcolo mitigazione del rischio'!AM155&lt;=tabelle!$V$16,tabelle!$U$16,IF(AND('calcolo mitigazione del rischio'!AM155&gt;tabelle!$W$15,'calcolo mitigazione del rischio'!AM155&lt;=tabelle!$V$15),tabelle!$U$15,IF(AND('calcolo mitigazione del rischio'!AM155&gt;tabelle!$W$14,'calcolo mitigazione del rischio'!AM155&lt;=tabelle!$V$14),tabelle!$U$14))))</f>
        <v>mitigazione soddisfacente</v>
      </c>
    </row>
    <row r="167" spans="1:26" ht="20" customHeight="1" thickBot="1" x14ac:dyDescent="0.9">
      <c r="A167" s="956">
        <f>Schema!A176</f>
        <v>0</v>
      </c>
      <c r="B167" s="715">
        <f>Schema!B176</f>
        <v>0</v>
      </c>
      <c r="C167" s="881">
        <f>Schema!C176</f>
        <v>0</v>
      </c>
      <c r="D167" s="367" t="str">
        <f>Schema!D176</f>
        <v>D.5.5. Chiusura ripristino</v>
      </c>
      <c r="E167" s="57" t="str">
        <f>Schema!E176</f>
        <v>GSI</v>
      </c>
      <c r="F167" s="57" t="str">
        <f>Schema!F176</f>
        <v>D</v>
      </c>
      <c r="G167" s="57" t="str">
        <f>Schema!G176</f>
        <v>05</v>
      </c>
      <c r="H167" s="57" t="str">
        <f>Schema!H176</f>
        <v>05</v>
      </c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39"/>
      <c r="Y167" s="146" t="str">
        <f>IF(AND('calcolo mitigazione del rischio'!AM156&gt;=tabelle!$P$3,'calcolo mitigazione del rischio'!AM156&lt;tabelle!$Q$3),tabelle!$S$3,IF(AND('calcolo mitigazione del rischio'!AM156&gt;=tabelle!$P$4,'calcolo mitigazione del rischio'!AM156&lt;tabelle!$Q$4),tabelle!$S$4,IF(AND('calcolo mitigazione del rischio'!AM156&gt;=tabelle!$P$5,'calcolo mitigazione del rischio'!AM156&lt;tabelle!$Q$5),tabelle!$S$5,IF(AND('calcolo mitigazione del rischio'!AM156&gt;=tabelle!$P$6,'calcolo mitigazione del rischio'!AM156&lt;tabelle!$Q$6),tabelle!$S$6,IF(AND('calcolo mitigazione del rischio'!AM156&gt;=tabelle!$P$7,'calcolo mitigazione del rischio'!AM156&lt;=tabelle!$Q$7),tabelle!$S$7,"-")))))</f>
        <v>-</v>
      </c>
      <c r="Z167" s="147" t="str">
        <f>IF('calcolo mitigazione del rischio'!AM156="-",tabelle!$U$16,IF('calcolo mitigazione del rischio'!AM156&lt;=tabelle!$V$16,tabelle!$U$16,IF(AND('calcolo mitigazione del rischio'!AM156&gt;tabelle!$W$15,'calcolo mitigazione del rischio'!AM156&lt;=tabelle!$V$15),tabelle!$U$15,IF(AND('calcolo mitigazione del rischio'!AM156&gt;tabelle!$W$14,'calcolo mitigazione del rischio'!AM156&lt;=tabelle!$V$14),tabelle!$U$14))))</f>
        <v>mitigazione soddisfacente</v>
      </c>
    </row>
    <row r="168" spans="1:26" ht="22" customHeight="1" x14ac:dyDescent="0.75">
      <c r="A168" s="812" t="str">
        <f>Schema!A177</f>
        <v>GESTIONE DELLA ATTIVITA' VOLTE ALL'ANTIRICICLAGGIO (GAA)</v>
      </c>
      <c r="B168" s="814" t="str">
        <f>Schema!B177</f>
        <v>A. Gestione adempimenti per attività antiriciclaggio</v>
      </c>
      <c r="C168" s="947" t="str">
        <f>Schema!C177</f>
        <v>A.1. Comunicazione alla Banca d’Italia dei dati e delle informazioni concernenti le operazioni sospette</v>
      </c>
      <c r="D168" s="368" t="str">
        <f>Schema!D177</f>
        <v>A.1.1. Rilevazione operazioni sospette</v>
      </c>
      <c r="E168" s="53" t="str">
        <f>Schema!E177</f>
        <v>GAA</v>
      </c>
      <c r="F168" s="53" t="str">
        <f>Schema!F177</f>
        <v>A</v>
      </c>
      <c r="G168" s="53" t="str">
        <f>Schema!G177</f>
        <v>01</v>
      </c>
      <c r="H168" s="53" t="str">
        <f>Schema!H177</f>
        <v>01</v>
      </c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39"/>
      <c r="Y168" s="144" t="str">
        <f>IF(AND('calcolo mitigazione del rischio'!AM157&gt;=tabelle!$P$3,'calcolo mitigazione del rischio'!AM157&lt;tabelle!$Q$3),tabelle!$S$3,IF(AND('calcolo mitigazione del rischio'!AM157&gt;=tabelle!$P$4,'calcolo mitigazione del rischio'!AM157&lt;tabelle!$Q$4),tabelle!$S$4,IF(AND('calcolo mitigazione del rischio'!AM157&gt;=tabelle!$P$5,'calcolo mitigazione del rischio'!AM157&lt;tabelle!$Q$5),tabelle!$S$5,IF(AND('calcolo mitigazione del rischio'!AM157&gt;=tabelle!$P$6,'calcolo mitigazione del rischio'!AM157&lt;tabelle!$Q$6),tabelle!$S$6,IF(AND('calcolo mitigazione del rischio'!AM157&gt;=tabelle!$P$7,'calcolo mitigazione del rischio'!AM157&lt;=tabelle!$Q$7),tabelle!$S$7,"-")))))</f>
        <v>-</v>
      </c>
      <c r="Z168" s="145" t="str">
        <f>IF('calcolo mitigazione del rischio'!AM157="-",tabelle!$U$16,IF('calcolo mitigazione del rischio'!AM157&lt;=tabelle!$V$16,tabelle!$U$16,IF(AND('calcolo mitigazione del rischio'!AM157&gt;tabelle!$W$15,'calcolo mitigazione del rischio'!AM157&lt;=tabelle!$V$15),tabelle!$U$15,IF(AND('calcolo mitigazione del rischio'!AM157&gt;tabelle!$W$14,'calcolo mitigazione del rischio'!AM157&lt;=tabelle!$V$14),tabelle!$U$14))))</f>
        <v>mitigazione soddisfacente</v>
      </c>
    </row>
    <row r="169" spans="1:26" ht="35.5" customHeight="1" thickBot="1" x14ac:dyDescent="0.9">
      <c r="A169" s="813">
        <f>Schema!A178</f>
        <v>0</v>
      </c>
      <c r="B169" s="815">
        <f>Schema!B178</f>
        <v>0</v>
      </c>
      <c r="C169" s="948">
        <f>Schema!C178</f>
        <v>0</v>
      </c>
      <c r="D169" s="457" t="str">
        <f>Schema!D178</f>
        <v>A1.2. Trasmissione all'Unità di informazione finanziaria per l'Italia di tutte le informazioni su operazioni sospette: dati identificativi della comunicazione - elementi informativi - elementi descrittivi - eventuali documenti allegati</v>
      </c>
      <c r="E169" s="462" t="str">
        <f>Schema!E178</f>
        <v>GAA</v>
      </c>
      <c r="F169" s="462" t="str">
        <f>Schema!F178</f>
        <v>A</v>
      </c>
      <c r="G169" s="462" t="str">
        <f>Schema!G178</f>
        <v>01</v>
      </c>
      <c r="H169" s="462" t="str">
        <f>Schema!H178</f>
        <v>02</v>
      </c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39"/>
      <c r="Y169" s="148" t="str">
        <f>IF(AND('calcolo mitigazione del rischio'!AM158&gt;=tabelle!$P$3,'calcolo mitigazione del rischio'!AM158&lt;tabelle!$Q$3),tabelle!$S$3,IF(AND('calcolo mitigazione del rischio'!AM158&gt;=tabelle!$P$4,'calcolo mitigazione del rischio'!AM158&lt;tabelle!$Q$4),tabelle!$S$4,IF(AND('calcolo mitigazione del rischio'!AM158&gt;=tabelle!$P$5,'calcolo mitigazione del rischio'!AM158&lt;tabelle!$Q$5),tabelle!$S$5,IF(AND('calcolo mitigazione del rischio'!AM158&gt;=tabelle!$P$6,'calcolo mitigazione del rischio'!AM158&lt;tabelle!$Q$6),tabelle!$S$6,IF(AND('calcolo mitigazione del rischio'!AM158&gt;=tabelle!$P$7,'calcolo mitigazione del rischio'!AM158&lt;=tabelle!$Q$7),tabelle!$S$7,"-")))))</f>
        <v>-</v>
      </c>
      <c r="Z169" s="149" t="str">
        <f>IF('calcolo mitigazione del rischio'!AM158="-",tabelle!$U$16,IF('calcolo mitigazione del rischio'!AM158&lt;=tabelle!$V$16,tabelle!$U$16,IF(AND('calcolo mitigazione del rischio'!AM158&gt;tabelle!$W$15,'calcolo mitigazione del rischio'!AM158&lt;=tabelle!$V$15),tabelle!$U$15,IF(AND('calcolo mitigazione del rischio'!AM158&gt;tabelle!$W$14,'calcolo mitigazione del rischio'!AM158&lt;=tabelle!$V$14),tabelle!$U$14))))</f>
        <v>mitigazione soddisfacente</v>
      </c>
    </row>
    <row r="170" spans="1:26" ht="19" customHeight="1" x14ac:dyDescent="0.75">
      <c r="A170" s="798" t="str">
        <f>Schema!A179</f>
        <v>SPESE DI RAPPRESENTANZA</v>
      </c>
      <c r="B170" s="938" t="str">
        <f>Schema!B179</f>
        <v>A. Spese di rappresentanza</v>
      </c>
      <c r="C170" s="940" t="str">
        <f>Schema!C179</f>
        <v>A. Spese di rappresentanza</v>
      </c>
      <c r="D170" s="458" t="str">
        <f>Schema!D179</f>
        <v>A.1.1. Manifestazione esigenza di sostenere spese a carico della Società</v>
      </c>
      <c r="E170" s="235" t="str">
        <f>Schema!E179</f>
        <v>SDR</v>
      </c>
      <c r="F170" s="235" t="str">
        <f>Schema!F179</f>
        <v>A</v>
      </c>
      <c r="G170" s="235" t="str">
        <f>Schema!G179</f>
        <v>01</v>
      </c>
      <c r="H170" s="235" t="str">
        <f>Schema!H179</f>
        <v>01</v>
      </c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39"/>
      <c r="Y170" s="151" t="str">
        <f>IF(AND('calcolo mitigazione del rischio'!AM159&gt;=tabelle!$P$3,'calcolo mitigazione del rischio'!AM159&lt;tabelle!$Q$3),tabelle!$S$3,IF(AND('calcolo mitigazione del rischio'!AM159&gt;=tabelle!$P$4,'calcolo mitigazione del rischio'!AM159&lt;tabelle!$Q$4),tabelle!$S$4,IF(AND('calcolo mitigazione del rischio'!AM159&gt;=tabelle!$P$5,'calcolo mitigazione del rischio'!AM159&lt;tabelle!$Q$5),tabelle!$S$5,IF(AND('calcolo mitigazione del rischio'!AM159&gt;=tabelle!$P$6,'calcolo mitigazione del rischio'!AM159&lt;tabelle!$Q$6),tabelle!$S$6,IF(AND('calcolo mitigazione del rischio'!AM159&gt;=tabelle!$P$7,'calcolo mitigazione del rischio'!AM159&lt;=tabelle!$Q$7),tabelle!$S$7,"-")))))</f>
        <v>-</v>
      </c>
      <c r="Z170" s="373" t="str">
        <f>IF('calcolo mitigazione del rischio'!AM159="-",tabelle!$U$16,IF('calcolo mitigazione del rischio'!AM159&lt;=tabelle!$V$16,tabelle!$U$16,IF(AND('calcolo mitigazione del rischio'!AM159&gt;tabelle!$W$15,'calcolo mitigazione del rischio'!AM159&lt;=tabelle!$V$15),tabelle!$U$15,IF(AND('calcolo mitigazione del rischio'!AM159&gt;tabelle!$W$14,'calcolo mitigazione del rischio'!AM159&lt;=tabelle!$V$14),tabelle!$U$14))))</f>
        <v>mitigazione soddisfacente</v>
      </c>
    </row>
    <row r="171" spans="1:26" ht="16" customHeight="1" x14ac:dyDescent="0.75">
      <c r="A171" s="937"/>
      <c r="B171" s="802"/>
      <c r="C171" s="941"/>
      <c r="D171" s="460" t="str">
        <f>Schema!D180</f>
        <v>A.1.2. Autorizzazione dell''Amministratore Delegato</v>
      </c>
      <c r="E171" s="466" t="str">
        <f>Schema!E180</f>
        <v>SDR</v>
      </c>
      <c r="F171" s="466" t="str">
        <f>Schema!F180</f>
        <v>A</v>
      </c>
      <c r="G171" s="466" t="str">
        <f>Schema!G180</f>
        <v>01</v>
      </c>
      <c r="H171" s="466" t="str">
        <f>Schema!H180</f>
        <v>02</v>
      </c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39"/>
      <c r="Y171" s="146" t="str">
        <f>IF(AND('calcolo mitigazione del rischio'!AM161&gt;=tabelle!$P$3,'calcolo mitigazione del rischio'!AM161&lt;tabelle!$Q$3),tabelle!$S$3,IF(AND('calcolo mitigazione del rischio'!AM161&gt;=tabelle!$P$4,'calcolo mitigazione del rischio'!AM161&lt;tabelle!$Q$4),tabelle!$S$4,IF(AND('calcolo mitigazione del rischio'!AM161&gt;=tabelle!$P$5,'calcolo mitigazione del rischio'!AM161&lt;tabelle!$Q$5),tabelle!$S$5,IF(AND('calcolo mitigazione del rischio'!AM161&gt;=tabelle!$P$6,'calcolo mitigazione del rischio'!AM161&lt;tabelle!$Q$6),tabelle!$S$6,IF(AND('calcolo mitigazione del rischio'!AM161&gt;=tabelle!$P$7,'calcolo mitigazione del rischio'!AM161&lt;=tabelle!$Q$7),tabelle!$S$7,"-")))))</f>
        <v>-</v>
      </c>
      <c r="Z171" s="373" t="str">
        <f>IF('calcolo mitigazione del rischio'!AM161="-",tabelle!$U$16,IF('calcolo mitigazione del rischio'!AM161&lt;=tabelle!$V$16,tabelle!$U$16,IF(AND('calcolo mitigazione del rischio'!AM161&gt;tabelle!$W$15,'calcolo mitigazione del rischio'!AM161&lt;=tabelle!$V$15),tabelle!$U$15,IF(AND('calcolo mitigazione del rischio'!AM161&gt;tabelle!$W$14,'calcolo mitigazione del rischio'!AM161&lt;=tabelle!$V$14),tabelle!$U$14))))</f>
        <v>mitigazione soddisfacente</v>
      </c>
    </row>
    <row r="172" spans="1:26" ht="16" customHeight="1" thickBot="1" x14ac:dyDescent="0.9">
      <c r="A172" s="800">
        <f>Schema!A181</f>
        <v>0</v>
      </c>
      <c r="B172" s="939">
        <f>Schema!B181</f>
        <v>0</v>
      </c>
      <c r="C172" s="942">
        <f>Schema!C181</f>
        <v>0</v>
      </c>
      <c r="D172" s="459" t="str">
        <f>Schema!D181</f>
        <v>A.1.3. Rendicontazione delle spese sostenute</v>
      </c>
      <c r="E172" s="236" t="str">
        <f>Schema!E181</f>
        <v>SDR</v>
      </c>
      <c r="F172" s="236" t="str">
        <f>Schema!F181</f>
        <v>A</v>
      </c>
      <c r="G172" s="236" t="str">
        <f>Schema!G181</f>
        <v>01</v>
      </c>
      <c r="H172" s="236" t="str">
        <f>Schema!H181</f>
        <v>03</v>
      </c>
      <c r="I172" s="375"/>
      <c r="J172" s="375"/>
      <c r="K172" s="375"/>
      <c r="L172" s="375"/>
      <c r="M172" s="375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6"/>
      <c r="Y172" s="148" t="str">
        <f>IF(AND('calcolo mitigazione del rischio'!AM161&gt;=tabelle!$P$3,'calcolo mitigazione del rischio'!AM161&lt;tabelle!$Q$3),tabelle!$S$3,IF(AND('calcolo mitigazione del rischio'!AM161&gt;=tabelle!$P$4,'calcolo mitigazione del rischio'!AM161&lt;tabelle!$Q$4),tabelle!$S$4,IF(AND('calcolo mitigazione del rischio'!AM161&gt;=tabelle!$P$5,'calcolo mitigazione del rischio'!AM161&lt;tabelle!$Q$5),tabelle!$S$5,IF(AND('calcolo mitigazione del rischio'!AM161&gt;=tabelle!$P$6,'calcolo mitigazione del rischio'!AM161&lt;tabelle!$Q$6),tabelle!$S$6,IF(AND('calcolo mitigazione del rischio'!AM161&gt;=tabelle!$P$7,'calcolo mitigazione del rischio'!AM161&lt;=tabelle!$Q$7),tabelle!$S$7,"-")))))</f>
        <v>-</v>
      </c>
      <c r="Z172" s="373" t="str">
        <f>IF('calcolo mitigazione del rischio'!AM161="-",tabelle!$U$16,IF('calcolo mitigazione del rischio'!AM161&lt;=tabelle!$V$16,tabelle!$U$16,IF(AND('calcolo mitigazione del rischio'!AM161&gt;tabelle!$W$15,'calcolo mitigazione del rischio'!AM161&lt;=tabelle!$V$15),tabelle!$U$15,IF(AND('calcolo mitigazione del rischio'!AM161&gt;tabelle!$W$14,'calcolo mitigazione del rischio'!AM161&lt;=tabelle!$V$14),tabelle!$U$14))))</f>
        <v>mitigazione soddisfacente</v>
      </c>
    </row>
  </sheetData>
  <sheetProtection selectLockedCells="1"/>
  <mergeCells count="118">
    <mergeCell ref="B87:B88"/>
    <mergeCell ref="C87:C88"/>
    <mergeCell ref="C69:C71"/>
    <mergeCell ref="C65:C68"/>
    <mergeCell ref="A170:A172"/>
    <mergeCell ref="B170:B172"/>
    <mergeCell ref="C170:C172"/>
    <mergeCell ref="B122:B126"/>
    <mergeCell ref="C122:C124"/>
    <mergeCell ref="C125:C126"/>
    <mergeCell ref="B127:B131"/>
    <mergeCell ref="C127:C130"/>
    <mergeCell ref="C138:C139"/>
    <mergeCell ref="A122:A131"/>
    <mergeCell ref="B138:B139"/>
    <mergeCell ref="A168:A169"/>
    <mergeCell ref="B168:B169"/>
    <mergeCell ref="C168:C169"/>
    <mergeCell ref="A132:A133"/>
    <mergeCell ref="B132:B133"/>
    <mergeCell ref="C132:C133"/>
    <mergeCell ref="A142:A167"/>
    <mergeCell ref="B142:B144"/>
    <mergeCell ref="C142:C144"/>
    <mergeCell ref="O14:O18"/>
    <mergeCell ref="P14:P18"/>
    <mergeCell ref="T14:T18"/>
    <mergeCell ref="E12:H17"/>
    <mergeCell ref="C31:C33"/>
    <mergeCell ref="C34:C38"/>
    <mergeCell ref="L14:L18"/>
    <mergeCell ref="Q14:Q18"/>
    <mergeCell ref="S14:S18"/>
    <mergeCell ref="C72:C74"/>
    <mergeCell ref="C48:C49"/>
    <mergeCell ref="C19:C23"/>
    <mergeCell ref="C24:C29"/>
    <mergeCell ref="C63:C64"/>
    <mergeCell ref="Y13:Y17"/>
    <mergeCell ref="A11:Z11"/>
    <mergeCell ref="Y18:Z18"/>
    <mergeCell ref="B65:B68"/>
    <mergeCell ref="A65:A74"/>
    <mergeCell ref="B69:B74"/>
    <mergeCell ref="T13:V13"/>
    <mergeCell ref="W13:X13"/>
    <mergeCell ref="B55:B62"/>
    <mergeCell ref="A19:A64"/>
    <mergeCell ref="B19:B29"/>
    <mergeCell ref="B30:B54"/>
    <mergeCell ref="Z13:Z17"/>
    <mergeCell ref="C39:C41"/>
    <mergeCell ref="C55:C58"/>
    <mergeCell ref="U14:U18"/>
    <mergeCell ref="V14:V18"/>
    <mergeCell ref="W14:X18"/>
    <mergeCell ref="M14:M18"/>
    <mergeCell ref="A1:A3"/>
    <mergeCell ref="A12:A17"/>
    <mergeCell ref="B12:B17"/>
    <mergeCell ref="B63:B64"/>
    <mergeCell ref="C7:N7"/>
    <mergeCell ref="D1:K1"/>
    <mergeCell ref="D2:K2"/>
    <mergeCell ref="D3:K3"/>
    <mergeCell ref="C6:N6"/>
    <mergeCell ref="I14:I18"/>
    <mergeCell ref="J14:J18"/>
    <mergeCell ref="D12:D17"/>
    <mergeCell ref="C12:C17"/>
    <mergeCell ref="I13:R13"/>
    <mergeCell ref="R14:R18"/>
    <mergeCell ref="K14:K18"/>
    <mergeCell ref="C59:C60"/>
    <mergeCell ref="C61:C62"/>
    <mergeCell ref="C50:C54"/>
    <mergeCell ref="C5:Z5"/>
    <mergeCell ref="Y12:Z12"/>
    <mergeCell ref="I12:X12"/>
    <mergeCell ref="C42:C47"/>
    <mergeCell ref="N14:N18"/>
    <mergeCell ref="C163:C167"/>
    <mergeCell ref="B118:B121"/>
    <mergeCell ref="C118:C121"/>
    <mergeCell ref="A118:A121"/>
    <mergeCell ref="D118:D119"/>
    <mergeCell ref="E118:E119"/>
    <mergeCell ref="F118:F119"/>
    <mergeCell ref="G118:G119"/>
    <mergeCell ref="H118:H119"/>
    <mergeCell ref="B145:B153"/>
    <mergeCell ref="C145:C153"/>
    <mergeCell ref="B155:B167"/>
    <mergeCell ref="C155:C158"/>
    <mergeCell ref="C106:C109"/>
    <mergeCell ref="C75:C79"/>
    <mergeCell ref="C80:C84"/>
    <mergeCell ref="A134:A141"/>
    <mergeCell ref="B134:B137"/>
    <mergeCell ref="C134:C137"/>
    <mergeCell ref="B140:B141"/>
    <mergeCell ref="C140:C141"/>
    <mergeCell ref="C159:C162"/>
    <mergeCell ref="A75:A117"/>
    <mergeCell ref="B75:B86"/>
    <mergeCell ref="C85:C86"/>
    <mergeCell ref="B89:B91"/>
    <mergeCell ref="C89:C91"/>
    <mergeCell ref="B92:B97"/>
    <mergeCell ref="B113:B116"/>
    <mergeCell ref="C113:C114"/>
    <mergeCell ref="C115:C116"/>
    <mergeCell ref="C92:C97"/>
    <mergeCell ref="B98:B101"/>
    <mergeCell ref="C98:C101"/>
    <mergeCell ref="C110:C111"/>
    <mergeCell ref="B102:B112"/>
    <mergeCell ref="C102:C105"/>
  </mergeCells>
  <conditionalFormatting sqref="Z173:Z1048576">
    <cfRule type="cellIs" dxfId="207" priority="1706" operator="equal">
      <formula>"ATTENZIONE:misura/e assente/i"</formula>
    </cfRule>
    <cfRule type="cellIs" dxfId="206" priority="1707" operator="equal">
      <formula>"intervento consigliabile"</formula>
    </cfRule>
    <cfRule type="cellIs" dxfId="205" priority="1708" operator="equal">
      <formula>"mitigazione migliorabile"</formula>
    </cfRule>
    <cfRule type="cellIs" dxfId="204" priority="1709" operator="equal">
      <formula>"mitigazione soddisfacente"</formula>
    </cfRule>
  </conditionalFormatting>
  <conditionalFormatting sqref="I19:W172">
    <cfRule type="colorScale" priority="1687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05:L172 M19:V71 M75:V172 I72:V74">
    <cfRule type="colorScale" priority="1678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Z13">
    <cfRule type="cellIs" dxfId="203" priority="1197" operator="equal">
      <formula>"ATTENZIONE:misura/e assente/i"</formula>
    </cfRule>
    <cfRule type="cellIs" dxfId="202" priority="1198" operator="equal">
      <formula>"intervento consigliabile"</formula>
    </cfRule>
    <cfRule type="cellIs" dxfId="201" priority="1199" operator="equal">
      <formula>"mitigazione migliorabile"</formula>
    </cfRule>
    <cfRule type="cellIs" dxfId="200" priority="1200" operator="equal">
      <formula>"mitigazione soddisfacente"</formula>
    </cfRule>
  </conditionalFormatting>
  <conditionalFormatting sqref="W19:W71 W75:W169">
    <cfRule type="colorScale" priority="711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W173:X315">
    <cfRule type="colorScale" priority="675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W72:W74">
    <cfRule type="colorScale" priority="612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W72:W74">
    <cfRule type="colorScale" priority="593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W170:W172">
    <cfRule type="colorScale" priority="484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W170:W172">
    <cfRule type="colorScale" priority="465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05" operator="equal" id="{AE3F4B55-675D-474C-91F0-90E0F5F0321A}">
            <xm:f>tabelle!$E$11</xm:f>
            <x14:dxf>
              <fill>
                <patternFill>
                  <bgColor theme="9"/>
                </patternFill>
              </fill>
            </x14:dxf>
          </x14:cfRule>
          <xm:sqref>I19:W172</xm:sqref>
        </x14:conditionalFormatting>
        <x14:conditionalFormatting xmlns:xm="http://schemas.microsoft.com/office/excel/2006/main">
          <x14:cfRule type="cellIs" priority="1700" operator="equal" id="{D363894E-BE0E-4CCC-B750-4557FE7978CB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1701" operator="equal" id="{C83CEF86-6D51-4D96-87AF-3AF62ECF745B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02" operator="equal" id="{6B404348-440D-499E-AE9C-B26C15538162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703" operator="equal" id="{2C0E1469-E3C7-42B3-A5ED-9A9408E28A2B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710" operator="equal" id="{BA3F2F75-5804-4FDE-9C0B-94ED383EB5F4}">
            <xm:f>tabelle!$C$3</xm:f>
            <x14:dxf>
              <fill>
                <patternFill>
                  <bgColor theme="9"/>
                </patternFill>
              </fill>
            </x14:dxf>
          </x14:cfRule>
          <xm:sqref>Y19:Y71 Y75:Y169</xm:sqref>
        </x14:conditionalFormatting>
        <x14:conditionalFormatting xmlns:xm="http://schemas.microsoft.com/office/excel/2006/main">
          <x14:cfRule type="cellIs" priority="1711" operator="equal" id="{5CF9FA7A-0427-45EA-8204-F302B0495797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1713" operator="equal" id="{E02D95D8-1BE6-4278-9D8C-73777F0F7646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1714" operator="equal" id="{FAEAE039-6507-44A9-8039-693629FE6F3B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1715" operator="equal" id="{FAB995A6-F4C5-46FB-8CD4-E48B8569360D}">
            <xm:f>tabelle!$C$3</xm:f>
            <x14:dxf>
              <fill>
                <patternFill>
                  <bgColor rgb="FF00B050"/>
                </patternFill>
              </fill>
            </x14:dxf>
          </x14:cfRule>
          <xm:sqref>I19:W172</xm:sqref>
        </x14:conditionalFormatting>
        <x14:conditionalFormatting xmlns:xm="http://schemas.microsoft.com/office/excel/2006/main">
          <x14:cfRule type="cellIs" priority="1712" operator="equal" id="{0DC1E5FA-1ECA-4429-B5EB-A3FAFC80346E}">
            <xm:f>tabelle!$E$2</xm:f>
            <x14:dxf>
              <fill>
                <patternFill>
                  <bgColor rgb="FFFF0000"/>
                </patternFill>
              </fill>
            </x14:dxf>
          </x14:cfRule>
          <xm:sqref>I19:W172</xm:sqref>
        </x14:conditionalFormatting>
        <x14:conditionalFormatting xmlns:xm="http://schemas.microsoft.com/office/excel/2006/main">
          <x14:cfRule type="cellIs" priority="1716" operator="equal" id="{7882F4BF-3954-4B33-A102-DBE4892E14D0}">
            <xm:f>tabelle!$E$10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717" operator="equal" id="{D3244B45-5C29-4575-87F5-0FA084041EBE}">
            <xm:f>tabelle!$E$4</xm:f>
            <x14:dxf>
              <fill>
                <patternFill>
                  <bgColor theme="7" tint="0.59996337778862885"/>
                </patternFill>
              </fill>
            </x14:dxf>
          </x14:cfRule>
          <xm:sqref>I19:W172</xm:sqref>
        </x14:conditionalFormatting>
        <x14:conditionalFormatting xmlns:xm="http://schemas.microsoft.com/office/excel/2006/main">
          <x14:cfRule type="cellIs" priority="676" operator="equal" id="{2D5D94EC-1385-4A7A-8075-5CC58DEAC87E}">
            <xm:f>tabelle!$E$11</xm:f>
            <x14:dxf>
              <fill>
                <patternFill>
                  <bgColor theme="9"/>
                </patternFill>
              </fill>
            </x14:dxf>
          </x14:cfRule>
          <xm:sqref>W19</xm:sqref>
        </x14:conditionalFormatting>
        <x14:conditionalFormatting xmlns:xm="http://schemas.microsoft.com/office/excel/2006/main">
          <x14:cfRule type="cellIs" priority="677" operator="equal" id="{4A5D05ED-3DF4-4A71-BE81-98DB4597C046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679" operator="equal" id="{F361C83C-A8D8-4BA6-8C0A-C19FDD4E5768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680" operator="equal" id="{2078EE2A-B376-4FC4-A5A9-5606097C01FD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681" operator="equal" id="{D184DA40-D928-48A8-BDD5-BE6540DEA682}">
            <xm:f>tabelle!$C$3</xm:f>
            <x14:dxf>
              <fill>
                <patternFill>
                  <bgColor rgb="FF00B050"/>
                </patternFill>
              </fill>
            </x14:dxf>
          </x14:cfRule>
          <xm:sqref>W19</xm:sqref>
        </x14:conditionalFormatting>
        <x14:conditionalFormatting xmlns:xm="http://schemas.microsoft.com/office/excel/2006/main">
          <x14:cfRule type="cellIs" priority="678" operator="equal" id="{F2401E65-4C7D-4719-86C8-7AD754B37DE1}">
            <xm:f>tabelle!$E$2</xm:f>
            <x14:dxf>
              <fill>
                <patternFill>
                  <bgColor rgb="FFFF0000"/>
                </patternFill>
              </fill>
            </x14:dxf>
          </x14:cfRule>
          <xm:sqref>W19</xm:sqref>
        </x14:conditionalFormatting>
        <x14:conditionalFormatting xmlns:xm="http://schemas.microsoft.com/office/excel/2006/main">
          <x14:cfRule type="cellIs" priority="682" operator="equal" id="{1DB98573-91B8-4EBA-A715-FAE1E48803BD}">
            <xm:f>tabelle!$E$10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683" operator="equal" id="{8988967D-3662-498F-AB96-749E0FE0DC38}">
            <xm:f>tabelle!$E$4</xm:f>
            <x14:dxf>
              <fill>
                <patternFill>
                  <bgColor theme="7" tint="0.59996337778862885"/>
                </patternFill>
              </fill>
            </x14:dxf>
          </x14:cfRule>
          <xm:sqref>W19</xm:sqref>
        </x14:conditionalFormatting>
        <x14:conditionalFormatting xmlns:xm="http://schemas.microsoft.com/office/excel/2006/main">
          <x14:cfRule type="cellIs" priority="613" operator="equal" id="{5E72A914-7C63-485D-B4A1-B16E68F4C7CB}">
            <xm:f>tabelle!$E$11</xm:f>
            <x14:dxf>
              <fill>
                <patternFill>
                  <bgColor theme="9"/>
                </patternFill>
              </fill>
            </x14:dxf>
          </x14:cfRule>
          <xm:sqref>W72:W74</xm:sqref>
        </x14:conditionalFormatting>
        <x14:conditionalFormatting xmlns:xm="http://schemas.microsoft.com/office/excel/2006/main">
          <x14:cfRule type="cellIs" priority="614" operator="equal" id="{A2A4B19D-B92C-4375-BA00-103EAB3B593E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616" operator="equal" id="{CBB13BCD-A69A-40E6-93A8-5DBDCB32B385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617" operator="equal" id="{A5877912-50F6-403D-8F13-C1DFD0679D35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618" operator="equal" id="{B6A795EC-9DA3-44F3-BD80-F9608C9DFFF8}">
            <xm:f>tabelle!$C$3</xm:f>
            <x14:dxf>
              <fill>
                <patternFill>
                  <bgColor rgb="FF00B050"/>
                </patternFill>
              </fill>
            </x14:dxf>
          </x14:cfRule>
          <xm:sqref>W72:W74</xm:sqref>
        </x14:conditionalFormatting>
        <x14:conditionalFormatting xmlns:xm="http://schemas.microsoft.com/office/excel/2006/main">
          <x14:cfRule type="cellIs" priority="615" operator="equal" id="{2F3F97B2-8D25-4E29-9D8E-F13BB43F48C4}">
            <xm:f>tabelle!$E$2</xm:f>
            <x14:dxf>
              <fill>
                <patternFill>
                  <bgColor rgb="FFFF0000"/>
                </patternFill>
              </fill>
            </x14:dxf>
          </x14:cfRule>
          <xm:sqref>W72:W74</xm:sqref>
        </x14:conditionalFormatting>
        <x14:conditionalFormatting xmlns:xm="http://schemas.microsoft.com/office/excel/2006/main">
          <x14:cfRule type="cellIs" priority="619" operator="equal" id="{FC6FCD22-A935-43EB-A583-A72ABE9AAB3F}">
            <xm:f>tabelle!$E$10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620" operator="equal" id="{E72CD6C5-B599-4833-A85E-61EE3CCF40B6}">
            <xm:f>tabelle!$E$4</xm:f>
            <x14:dxf>
              <fill>
                <patternFill>
                  <bgColor theme="7" tint="0.59996337778862885"/>
                </patternFill>
              </fill>
            </x14:dxf>
          </x14:cfRule>
          <xm:sqref>W72:W74</xm:sqref>
        </x14:conditionalFormatting>
        <x14:conditionalFormatting xmlns:xm="http://schemas.microsoft.com/office/excel/2006/main">
          <x14:cfRule type="cellIs" priority="603" operator="equal" id="{99B82052-ECF9-4579-928A-8E51A02EC46F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604" operator="equal" id="{F743B8B9-151A-4E4C-A203-911A1E9A3F18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05" operator="equal" id="{7D92EAF4-5099-449F-A547-9040296086DD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06" operator="equal" id="{6C7DC073-F85E-43BA-8566-969A9DC59FFF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11" operator="equal" id="{2B321A2D-1465-4866-BF12-3876A4E4E1A4}">
            <xm:f>tabelle!$C$3</xm:f>
            <x14:dxf>
              <fill>
                <patternFill>
                  <bgColor theme="9"/>
                </patternFill>
              </fill>
            </x14:dxf>
          </x14:cfRule>
          <xm:sqref>Y72:Y74</xm:sqref>
        </x14:conditionalFormatting>
        <x14:conditionalFormatting xmlns:xm="http://schemas.microsoft.com/office/excel/2006/main">
          <x14:cfRule type="cellIs" priority="485" operator="equal" id="{D9698881-5D19-4047-B8EF-E11C25B982DE}">
            <xm:f>tabelle!$E$11</xm:f>
            <x14:dxf>
              <fill>
                <patternFill>
                  <bgColor theme="9"/>
                </patternFill>
              </fill>
            </x14:dxf>
          </x14:cfRule>
          <xm:sqref>W170:W172</xm:sqref>
        </x14:conditionalFormatting>
        <x14:conditionalFormatting xmlns:xm="http://schemas.microsoft.com/office/excel/2006/main">
          <x14:cfRule type="cellIs" priority="486" operator="equal" id="{43821DDA-0F3C-4D9F-AAA3-F2C37E18B667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488" operator="equal" id="{15D35EA4-E170-4979-AA2C-5512662ABE79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489" operator="equal" id="{ECD13BAE-3F02-465B-8D33-46B721A499EA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490" operator="equal" id="{63BA202E-0169-406E-A4B3-5D1C29C7461B}">
            <xm:f>tabelle!$C$3</xm:f>
            <x14:dxf>
              <fill>
                <patternFill>
                  <bgColor rgb="FF00B050"/>
                </patternFill>
              </fill>
            </x14:dxf>
          </x14:cfRule>
          <xm:sqref>W170:W172</xm:sqref>
        </x14:conditionalFormatting>
        <x14:conditionalFormatting xmlns:xm="http://schemas.microsoft.com/office/excel/2006/main">
          <x14:cfRule type="cellIs" priority="487" operator="equal" id="{12478DB2-443A-437C-B629-100D1857135B}">
            <xm:f>tabelle!$E$2</xm:f>
            <x14:dxf>
              <fill>
                <patternFill>
                  <bgColor rgb="FFFF0000"/>
                </patternFill>
              </fill>
            </x14:dxf>
          </x14:cfRule>
          <xm:sqref>W170:W172</xm:sqref>
        </x14:conditionalFormatting>
        <x14:conditionalFormatting xmlns:xm="http://schemas.microsoft.com/office/excel/2006/main">
          <x14:cfRule type="cellIs" priority="491" operator="equal" id="{B0FBDFEF-B51F-4685-8766-8B787CC93EFA}">
            <xm:f>tabelle!$E$10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92" operator="equal" id="{D66B395E-9675-4AE8-86E6-8B4492CD0875}">
            <xm:f>tabelle!$E$4</xm:f>
            <x14:dxf>
              <fill>
                <patternFill>
                  <bgColor theme="7" tint="0.59996337778862885"/>
                </patternFill>
              </fill>
            </x14:dxf>
          </x14:cfRule>
          <xm:sqref>W170:W172</xm:sqref>
        </x14:conditionalFormatting>
        <x14:conditionalFormatting xmlns:xm="http://schemas.microsoft.com/office/excel/2006/main">
          <x14:cfRule type="cellIs" priority="475" operator="equal" id="{AF8F9B0E-A7FC-495E-B209-839EA37C1B82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476" operator="equal" id="{7AB5B7F3-5970-454C-B31A-8315BEE63FF9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7" operator="equal" id="{A92B65B1-C5FA-422A-974C-5C36795A1C95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78" operator="equal" id="{2C35718B-680D-440F-8EC6-98C409A4E6C7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83" operator="equal" id="{1B73206D-D5D3-4B02-B338-4744ADDCA696}">
            <xm:f>tabelle!$C$3</xm:f>
            <x14:dxf>
              <fill>
                <patternFill>
                  <bgColor theme="9"/>
                </patternFill>
              </fill>
            </x14:dxf>
          </x14:cfRule>
          <xm:sqref>Y170:Y172</xm:sqref>
        </x14:conditionalFormatting>
        <x14:conditionalFormatting xmlns:xm="http://schemas.microsoft.com/office/excel/2006/main">
          <x14:cfRule type="cellIs" priority="460" operator="equal" id="{C9CAC4DB-1F3E-4580-9872-F969A3ED0033}">
            <xm:f>tabelle!$U$16</xm:f>
            <x14:dxf>
              <fill>
                <patternFill>
                  <bgColor rgb="FF92D050"/>
                </patternFill>
              </fill>
            </x14:dxf>
          </x14:cfRule>
          <x14:cfRule type="cellIs" priority="461" operator="equal" id="{1B82E013-B82B-45C2-932E-15E9A9E60155}">
            <xm:f>tabelle!$U$15</xm:f>
            <x14:dxf>
              <fill>
                <patternFill>
                  <bgColor rgb="FFFFC000"/>
                </patternFill>
              </fill>
            </x14:dxf>
          </x14:cfRule>
          <x14:cfRule type="cellIs" priority="462" operator="equal" id="{149EF22F-273A-467C-B135-F8F8ECC80F30}">
            <xm:f>tabelle!$U$14</xm:f>
            <x14:dxf>
              <fill>
                <patternFill>
                  <bgColor rgb="FFFF0000"/>
                </patternFill>
              </fill>
            </x14:dxf>
          </x14:cfRule>
          <xm:sqref>Z172 Z19:Z169</xm:sqref>
        </x14:conditionalFormatting>
        <x14:conditionalFormatting xmlns:xm="http://schemas.microsoft.com/office/excel/2006/main">
          <x14:cfRule type="cellIs" priority="379" operator="equal" id="{B97C263C-0E69-401D-935F-0ED7A5FC244F}">
            <xm:f>tabelle!$U$16</xm:f>
            <x14:dxf>
              <fill>
                <patternFill>
                  <bgColor rgb="FF92D050"/>
                </patternFill>
              </fill>
            </x14:dxf>
          </x14:cfRule>
          <x14:cfRule type="cellIs" priority="380" operator="equal" id="{A1DF0191-C8A7-46D7-81A8-DED0506B4751}">
            <xm:f>tabelle!$U$15</xm:f>
            <x14:dxf>
              <fill>
                <patternFill>
                  <bgColor rgb="FFFFC000"/>
                </patternFill>
              </fill>
            </x14:dxf>
          </x14:cfRule>
          <x14:cfRule type="cellIs" priority="381" operator="equal" id="{9E10D1B8-C9BB-49DA-9884-A9922F3BB579}">
            <xm:f>tabelle!$U$14</xm:f>
            <x14:dxf>
              <fill>
                <patternFill>
                  <bgColor rgb="FFFF0000"/>
                </patternFill>
              </fill>
            </x14:dxf>
          </x14:cfRule>
          <xm:sqref>Z170:Z171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43" yWindow="488" count="1">
        <x14:dataValidation type="list" allowBlank="1" showInputMessage="1" showErrorMessage="1" xr:uid="{00000000-0002-0000-0200-000000000000}">
          <x14:formula1>
            <xm:f>tabelle!$V$3:$V$12</xm:f>
          </x14:formula1>
          <xm:sqref>I19:X172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171"/>
  <sheetViews>
    <sheetView tabSelected="1" topLeftCell="F15" zoomScale="68" zoomScaleNormal="68" workbookViewId="0">
      <selection activeCell="AR15" sqref="AR15:AR18"/>
    </sheetView>
  </sheetViews>
  <sheetFormatPr defaultColWidth="8.6328125" defaultRowHeight="14.75" x14ac:dyDescent="0.75"/>
  <cols>
    <col min="1" max="1" width="33.26953125" style="128" customWidth="1"/>
    <col min="2" max="2" width="24.54296875" style="129" customWidth="1"/>
    <col min="3" max="3" width="44.453125" style="129" customWidth="1"/>
    <col min="4" max="4" width="57.81640625" style="129" customWidth="1"/>
    <col min="5" max="5" width="6.54296875" style="129" customWidth="1"/>
    <col min="6" max="7" width="4.54296875" style="129" customWidth="1"/>
    <col min="8" max="8" width="4.36328125" style="129" customWidth="1"/>
    <col min="9" max="12" width="4.54296875" style="130" customWidth="1"/>
    <col min="13" max="15" width="9.54296875" style="130" customWidth="1"/>
    <col min="16" max="16" width="4.54296875" style="130" customWidth="1"/>
    <col min="17" max="19" width="9.54296875" style="130" customWidth="1"/>
    <col min="20" max="20" width="4.54296875" style="130" customWidth="1"/>
    <col min="21" max="21" width="14.08984375" style="130" bestFit="1" customWidth="1"/>
    <col min="22" max="23" width="9.54296875" style="130" customWidth="1"/>
    <col min="24" max="24" width="4.54296875" style="130" customWidth="1"/>
    <col min="25" max="25" width="12" style="130" bestFit="1" customWidth="1"/>
    <col min="26" max="27" width="9.54296875" style="130" customWidth="1"/>
    <col min="28" max="28" width="4.54296875" style="130" customWidth="1"/>
    <col min="29" max="31" width="9.54296875" style="130" customWidth="1"/>
    <col min="32" max="32" width="4.54296875" style="130" customWidth="1"/>
    <col min="33" max="35" width="9.54296875" style="130" customWidth="1"/>
    <col min="36" max="36" width="4.54296875" style="130" customWidth="1"/>
    <col min="37" max="39" width="9.54296875" style="130" customWidth="1"/>
    <col min="40" max="40" width="4.54296875" style="130" customWidth="1"/>
    <col min="41" max="43" width="9.54296875" style="130" customWidth="1"/>
    <col min="44" max="44" width="4.54296875" style="130" customWidth="1"/>
    <col min="45" max="47" width="9.54296875" style="130" customWidth="1"/>
    <col min="48" max="48" width="4.54296875" style="130" customWidth="1"/>
    <col min="49" max="49" width="12" style="130" bestFit="1" customWidth="1"/>
    <col min="50" max="51" width="9.54296875" style="130" customWidth="1"/>
    <col min="52" max="52" width="4.54296875" style="130" customWidth="1"/>
    <col min="53" max="53" width="17" style="130" bestFit="1" customWidth="1"/>
    <col min="54" max="55" width="9.54296875" style="130" customWidth="1"/>
    <col min="56" max="56" width="4.54296875" style="130" customWidth="1"/>
    <col min="57" max="59" width="9.54296875" style="130" customWidth="1"/>
    <col min="60" max="60" width="4.54296875" style="130" customWidth="1"/>
    <col min="61" max="61" width="9.54296875" style="130" customWidth="1"/>
    <col min="62" max="62" width="30.54296875" style="130" customWidth="1"/>
    <col min="63" max="65" width="9.54296875" style="130" customWidth="1"/>
    <col min="66" max="67" width="15.54296875" style="130" customWidth="1"/>
    <col min="68" max="71" width="4.54296875" style="130" customWidth="1"/>
    <col min="72" max="16384" width="8.6328125" style="32"/>
  </cols>
  <sheetData>
    <row r="1" spans="1:71" ht="30" customHeight="1" x14ac:dyDescent="0.75">
      <c r="A1" s="729"/>
      <c r="B1" s="36"/>
      <c r="C1" s="36"/>
      <c r="D1" s="751"/>
      <c r="E1" s="751"/>
      <c r="F1" s="751"/>
      <c r="G1" s="751"/>
      <c r="H1" s="751"/>
      <c r="I1" s="751"/>
      <c r="J1" s="751"/>
      <c r="K1" s="751"/>
      <c r="L1" s="37"/>
      <c r="M1" s="37"/>
      <c r="N1" s="189"/>
      <c r="O1" s="189"/>
      <c r="P1" s="37"/>
      <c r="Q1" s="37"/>
      <c r="R1" s="189"/>
      <c r="S1" s="189"/>
      <c r="T1" s="37"/>
      <c r="U1" s="37"/>
      <c r="V1" s="189"/>
      <c r="W1" s="189"/>
      <c r="X1" s="37"/>
      <c r="Y1" s="37"/>
      <c r="Z1" s="189"/>
      <c r="AA1" s="189"/>
      <c r="AB1" s="37"/>
      <c r="AC1" s="37"/>
      <c r="AD1" s="189"/>
      <c r="AE1" s="189"/>
      <c r="AF1" s="37"/>
      <c r="AG1" s="37"/>
      <c r="AH1" s="189"/>
      <c r="AI1" s="189"/>
      <c r="AJ1" s="37"/>
      <c r="AK1" s="37"/>
      <c r="AL1" s="189"/>
      <c r="AM1" s="189"/>
      <c r="AN1" s="32"/>
      <c r="AO1" s="32"/>
      <c r="AP1" s="189"/>
      <c r="AQ1" s="189"/>
      <c r="AR1" s="32"/>
      <c r="AS1" s="32"/>
      <c r="AT1" s="189"/>
      <c r="AU1" s="189"/>
      <c r="AV1" s="32"/>
      <c r="AW1" s="32"/>
      <c r="AX1" s="189"/>
      <c r="AY1" s="189"/>
      <c r="AZ1" s="32"/>
      <c r="BA1" s="32"/>
      <c r="BB1" s="189"/>
      <c r="BC1" s="189"/>
      <c r="BD1" s="32"/>
      <c r="BE1" s="32"/>
      <c r="BF1" s="189"/>
      <c r="BG1" s="189"/>
      <c r="BH1" s="32"/>
      <c r="BI1" s="32"/>
      <c r="BJ1" s="32"/>
      <c r="BK1" s="32"/>
      <c r="BL1" s="189"/>
      <c r="BM1" s="189"/>
      <c r="BN1" s="32"/>
      <c r="BO1" s="32"/>
      <c r="BP1" s="32"/>
      <c r="BQ1" s="32"/>
      <c r="BR1" s="32"/>
      <c r="BS1" s="32"/>
    </row>
    <row r="2" spans="1:71" ht="30" customHeight="1" x14ac:dyDescent="0.75">
      <c r="A2" s="730"/>
      <c r="B2" s="38"/>
      <c r="C2" s="38"/>
      <c r="D2" s="752"/>
      <c r="E2" s="752"/>
      <c r="F2" s="752"/>
      <c r="G2" s="752"/>
      <c r="H2" s="752"/>
      <c r="I2" s="752"/>
      <c r="J2" s="752"/>
      <c r="K2" s="752"/>
      <c r="L2" s="39"/>
      <c r="M2" s="39"/>
      <c r="N2" s="190"/>
      <c r="O2" s="190"/>
      <c r="P2" s="39"/>
      <c r="Q2" s="39"/>
      <c r="R2" s="190"/>
      <c r="S2" s="190"/>
      <c r="T2" s="39"/>
      <c r="U2" s="39"/>
      <c r="V2" s="190"/>
      <c r="W2" s="190"/>
      <c r="X2" s="39"/>
      <c r="Y2" s="39"/>
      <c r="Z2" s="190"/>
      <c r="AA2" s="190"/>
      <c r="AB2" s="39"/>
      <c r="AC2" s="39"/>
      <c r="AD2" s="190"/>
      <c r="AE2" s="190"/>
      <c r="AF2" s="39"/>
      <c r="AG2" s="39"/>
      <c r="AH2" s="190"/>
      <c r="AI2" s="190"/>
      <c r="AJ2" s="39"/>
      <c r="AK2" s="39"/>
      <c r="AL2" s="190"/>
      <c r="AM2" s="190"/>
      <c r="AN2" s="32"/>
      <c r="AO2" s="32"/>
      <c r="AP2" s="190"/>
      <c r="AQ2" s="190"/>
      <c r="AR2" s="32"/>
      <c r="AS2" s="32"/>
      <c r="AT2" s="190"/>
      <c r="AU2" s="190"/>
      <c r="AV2" s="32"/>
      <c r="AW2" s="32"/>
      <c r="AX2" s="190"/>
      <c r="AY2" s="190"/>
      <c r="AZ2" s="32"/>
      <c r="BA2" s="32"/>
      <c r="BB2" s="190"/>
      <c r="BC2" s="190"/>
      <c r="BD2" s="32"/>
      <c r="BE2" s="32"/>
      <c r="BF2" s="190"/>
      <c r="BG2" s="190"/>
      <c r="BH2" s="32"/>
      <c r="BI2" s="32"/>
      <c r="BJ2" s="32"/>
      <c r="BK2" s="32"/>
      <c r="BL2" s="190"/>
      <c r="BM2" s="190"/>
      <c r="BN2" s="32"/>
      <c r="BO2" s="32"/>
      <c r="BP2" s="32"/>
      <c r="BQ2" s="32"/>
      <c r="BR2" s="32"/>
      <c r="BS2" s="32"/>
    </row>
    <row r="3" spans="1:71" ht="30" customHeight="1" x14ac:dyDescent="0.75">
      <c r="A3" s="730"/>
      <c r="B3" s="38"/>
      <c r="C3" s="38"/>
      <c r="D3" s="752"/>
      <c r="E3" s="752"/>
      <c r="F3" s="752"/>
      <c r="G3" s="752"/>
      <c r="H3" s="752"/>
      <c r="I3" s="752"/>
      <c r="J3" s="752"/>
      <c r="K3" s="752"/>
      <c r="L3" s="39"/>
      <c r="M3" s="39"/>
      <c r="N3" s="190"/>
      <c r="O3" s="190"/>
      <c r="P3" s="39"/>
      <c r="Q3" s="39"/>
      <c r="R3" s="190"/>
      <c r="S3" s="190"/>
      <c r="T3" s="39"/>
      <c r="U3" s="39"/>
      <c r="V3" s="190"/>
      <c r="W3" s="190"/>
      <c r="X3" s="39"/>
      <c r="Y3" s="39"/>
      <c r="Z3" s="190"/>
      <c r="AA3" s="190"/>
      <c r="AB3" s="39"/>
      <c r="AC3" s="39"/>
      <c r="AD3" s="190"/>
      <c r="AE3" s="190"/>
      <c r="AF3" s="39"/>
      <c r="AG3" s="39"/>
      <c r="AH3" s="190"/>
      <c r="AI3" s="190"/>
      <c r="AJ3" s="39"/>
      <c r="AK3" s="39"/>
      <c r="AL3" s="190"/>
      <c r="AM3" s="190"/>
      <c r="AN3" s="32"/>
      <c r="AO3" s="32"/>
      <c r="AP3" s="190"/>
      <c r="AQ3" s="190"/>
      <c r="AR3" s="32"/>
      <c r="AS3" s="32"/>
      <c r="AT3" s="190"/>
      <c r="AU3" s="190"/>
      <c r="AV3" s="32"/>
      <c r="AW3" s="32"/>
      <c r="AX3" s="190"/>
      <c r="AY3" s="190"/>
      <c r="AZ3" s="32"/>
      <c r="BA3" s="32"/>
      <c r="BB3" s="190"/>
      <c r="BC3" s="190"/>
      <c r="BD3" s="32"/>
      <c r="BE3" s="32"/>
      <c r="BF3" s="190"/>
      <c r="BG3" s="190"/>
      <c r="BH3" s="32"/>
      <c r="BI3" s="32"/>
      <c r="BJ3" s="32"/>
      <c r="BK3" s="32"/>
      <c r="BL3" s="190"/>
      <c r="BM3" s="190"/>
      <c r="BN3" s="32"/>
      <c r="BO3" s="32"/>
      <c r="BP3" s="32"/>
      <c r="BQ3" s="32"/>
      <c r="BR3" s="32"/>
      <c r="BS3" s="32"/>
    </row>
    <row r="4" spans="1:71" ht="30" customHeight="1" x14ac:dyDescent="0.75">
      <c r="A4" s="111"/>
      <c r="B4" s="38"/>
      <c r="C4" s="38"/>
      <c r="D4" s="112"/>
      <c r="E4" s="112"/>
      <c r="F4" s="112"/>
      <c r="G4" s="112"/>
      <c r="H4" s="112"/>
      <c r="I4" s="112"/>
      <c r="J4" s="112"/>
      <c r="K4" s="112"/>
      <c r="L4" s="39"/>
      <c r="M4" s="39"/>
      <c r="N4" s="190"/>
      <c r="O4" s="190"/>
      <c r="P4" s="39"/>
      <c r="Q4" s="39"/>
      <c r="R4" s="190"/>
      <c r="S4" s="190"/>
      <c r="T4" s="39"/>
      <c r="U4" s="39"/>
      <c r="V4" s="190"/>
      <c r="W4" s="190"/>
      <c r="X4" s="39"/>
      <c r="Y4" s="39"/>
      <c r="Z4" s="190"/>
      <c r="AA4" s="190"/>
      <c r="AB4" s="39"/>
      <c r="AC4" s="39"/>
      <c r="AD4" s="190"/>
      <c r="AE4" s="190"/>
      <c r="AF4" s="39"/>
      <c r="AG4" s="39"/>
      <c r="AH4" s="190"/>
      <c r="AI4" s="190"/>
      <c r="AJ4" s="39"/>
      <c r="AK4" s="39"/>
      <c r="AL4" s="190"/>
      <c r="AM4" s="190"/>
      <c r="AN4" s="32"/>
      <c r="AO4" s="32"/>
      <c r="AP4" s="190"/>
      <c r="AQ4" s="190"/>
      <c r="AR4" s="32"/>
      <c r="AS4" s="32"/>
      <c r="AT4" s="190"/>
      <c r="AU4" s="190"/>
      <c r="AV4" s="32"/>
      <c r="AW4" s="32"/>
      <c r="AX4" s="190"/>
      <c r="AY4" s="190"/>
      <c r="AZ4" s="32"/>
      <c r="BA4" s="32"/>
      <c r="BB4" s="190"/>
      <c r="BC4" s="190"/>
      <c r="BD4" s="32"/>
      <c r="BE4" s="32"/>
      <c r="BF4" s="190"/>
      <c r="BG4" s="190"/>
      <c r="BH4" s="32"/>
      <c r="BI4" s="32"/>
      <c r="BJ4" s="32"/>
      <c r="BK4" s="32"/>
      <c r="BL4" s="190"/>
      <c r="BM4" s="190"/>
      <c r="BN4" s="32"/>
      <c r="BO4" s="32"/>
      <c r="BP4" s="32"/>
      <c r="BQ4" s="32"/>
      <c r="BR4" s="32"/>
      <c r="BS4" s="32"/>
    </row>
    <row r="5" spans="1:71" ht="44.25" customHeight="1" x14ac:dyDescent="0.75">
      <c r="A5" s="40"/>
      <c r="B5" s="38"/>
      <c r="C5" s="902" t="s">
        <v>338</v>
      </c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902"/>
      <c r="S5" s="902"/>
      <c r="T5" s="902"/>
      <c r="U5" s="902"/>
      <c r="V5" s="902"/>
      <c r="W5" s="902"/>
      <c r="X5" s="902"/>
      <c r="Y5" s="902"/>
      <c r="Z5" s="41"/>
      <c r="AA5" s="41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45.75" customHeight="1" x14ac:dyDescent="0.75">
      <c r="A6" s="40"/>
      <c r="B6" s="38"/>
      <c r="C6" s="733" t="s">
        <v>124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733"/>
      <c r="Q6" s="733"/>
      <c r="R6" s="188"/>
      <c r="S6" s="188"/>
      <c r="T6" s="41"/>
      <c r="U6" s="41"/>
      <c r="V6" s="188"/>
      <c r="W6" s="188"/>
      <c r="X6" s="41"/>
      <c r="Y6" s="41"/>
      <c r="Z6" s="188"/>
      <c r="AA6" s="188"/>
      <c r="AB6" s="41"/>
      <c r="AC6" s="41"/>
      <c r="AD6" s="188"/>
      <c r="AE6" s="188"/>
      <c r="AF6" s="41"/>
      <c r="AG6" s="41"/>
      <c r="AH6" s="188"/>
      <c r="AI6" s="188"/>
      <c r="AJ6" s="41"/>
      <c r="AK6" s="41"/>
      <c r="AL6" s="188"/>
      <c r="AM6" s="188"/>
      <c r="AN6" s="32"/>
      <c r="AO6" s="32"/>
      <c r="AP6" s="188"/>
      <c r="AQ6" s="188"/>
      <c r="AR6" s="32"/>
      <c r="AS6" s="32"/>
      <c r="AT6" s="188"/>
      <c r="AU6" s="188"/>
      <c r="AV6" s="32"/>
      <c r="AW6" s="32"/>
      <c r="AX6" s="188"/>
      <c r="AY6" s="188"/>
      <c r="AZ6" s="32"/>
      <c r="BA6" s="32"/>
      <c r="BB6" s="188"/>
      <c r="BC6" s="188"/>
      <c r="BD6" s="32"/>
      <c r="BE6" s="32"/>
      <c r="BF6" s="188"/>
      <c r="BG6" s="188"/>
      <c r="BH6" s="32"/>
      <c r="BI6" s="32"/>
      <c r="BJ6" s="32"/>
      <c r="BK6" s="32"/>
      <c r="BL6" s="188"/>
      <c r="BM6" s="188"/>
      <c r="BN6" s="32"/>
      <c r="BO6" s="32"/>
      <c r="BP6" s="32"/>
      <c r="BQ6" s="32"/>
      <c r="BR6" s="32"/>
      <c r="BS6" s="32"/>
    </row>
    <row r="7" spans="1:71" ht="61.5" customHeight="1" x14ac:dyDescent="0.75">
      <c r="A7" s="42"/>
      <c r="B7" s="38"/>
      <c r="C7" s="733" t="s">
        <v>195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188"/>
      <c r="S7" s="188"/>
      <c r="T7" s="39"/>
      <c r="U7" s="39"/>
      <c r="V7" s="188"/>
      <c r="W7" s="188"/>
      <c r="X7" s="39"/>
      <c r="Y7" s="39"/>
      <c r="Z7" s="188"/>
      <c r="AA7" s="188"/>
      <c r="AB7" s="39"/>
      <c r="AC7" s="39"/>
      <c r="AD7" s="188"/>
      <c r="AE7" s="188"/>
      <c r="AF7" s="39"/>
      <c r="AG7" s="39"/>
      <c r="AH7" s="188"/>
      <c r="AI7" s="188"/>
      <c r="AJ7" s="39"/>
      <c r="AK7" s="39"/>
      <c r="AL7" s="188"/>
      <c r="AM7" s="188"/>
      <c r="AN7" s="32"/>
      <c r="AO7" s="32"/>
      <c r="AP7" s="188"/>
      <c r="AQ7" s="188"/>
      <c r="AR7" s="32"/>
      <c r="AS7" s="32"/>
      <c r="AT7" s="188"/>
      <c r="AU7" s="188"/>
      <c r="AV7" s="32"/>
      <c r="AW7" s="32"/>
      <c r="AX7" s="188"/>
      <c r="AY7" s="188"/>
      <c r="AZ7" s="32"/>
      <c r="BA7" s="32"/>
      <c r="BB7" s="188"/>
      <c r="BC7" s="188"/>
      <c r="BD7" s="32"/>
      <c r="BE7" s="32"/>
      <c r="BF7" s="188"/>
      <c r="BG7" s="188"/>
      <c r="BH7" s="32"/>
      <c r="BI7" s="32"/>
      <c r="BJ7" s="32"/>
      <c r="BK7" s="32"/>
      <c r="BL7" s="188"/>
      <c r="BM7" s="188"/>
      <c r="BN7" s="32"/>
      <c r="BO7" s="32"/>
      <c r="BP7" s="32"/>
      <c r="BQ7" s="32"/>
      <c r="BR7" s="32"/>
      <c r="BS7" s="32"/>
    </row>
    <row r="8" spans="1:71" ht="30" customHeight="1" x14ac:dyDescent="0.75">
      <c r="A8" s="42"/>
      <c r="B8" s="38"/>
      <c r="C8" s="38"/>
      <c r="D8" s="38"/>
      <c r="E8" s="38"/>
      <c r="F8" s="38"/>
      <c r="G8" s="38"/>
      <c r="H8" s="38"/>
      <c r="I8" s="38"/>
      <c r="J8" s="43"/>
      <c r="K8" s="43"/>
      <c r="L8" s="39"/>
      <c r="M8" s="39"/>
      <c r="N8" s="38"/>
      <c r="O8" s="38"/>
      <c r="P8" s="39"/>
      <c r="Q8" s="39"/>
      <c r="R8" s="38"/>
      <c r="S8" s="38"/>
      <c r="T8" s="39"/>
      <c r="U8" s="39"/>
      <c r="V8" s="38"/>
      <c r="W8" s="38"/>
      <c r="X8" s="39"/>
      <c r="Y8" s="39"/>
      <c r="Z8" s="38"/>
      <c r="AA8" s="38"/>
      <c r="AB8" s="39"/>
      <c r="AC8" s="39"/>
      <c r="AD8" s="38"/>
      <c r="AE8" s="38"/>
      <c r="AF8" s="39"/>
      <c r="AG8" s="39"/>
      <c r="AH8" s="38"/>
      <c r="AI8" s="38"/>
      <c r="AJ8" s="39"/>
      <c r="AK8" s="39"/>
      <c r="AL8" s="38"/>
      <c r="AM8" s="38"/>
      <c r="AN8" s="32"/>
      <c r="AO8" s="32"/>
      <c r="AP8" s="38"/>
      <c r="AQ8" s="38"/>
      <c r="AR8" s="32"/>
      <c r="AS8" s="32"/>
      <c r="AT8" s="38"/>
      <c r="AU8" s="38"/>
      <c r="AV8" s="32"/>
      <c r="AW8" s="32"/>
      <c r="AX8" s="38"/>
      <c r="AY8" s="38"/>
      <c r="AZ8" s="32"/>
      <c r="BA8" s="32"/>
      <c r="BB8" s="38"/>
      <c r="BC8" s="38"/>
      <c r="BD8" s="32"/>
      <c r="BE8" s="32"/>
      <c r="BF8" s="38"/>
      <c r="BG8" s="38"/>
      <c r="BH8" s="32"/>
      <c r="BI8" s="32"/>
      <c r="BJ8" s="32"/>
      <c r="BK8" s="32"/>
      <c r="BL8" s="38"/>
      <c r="BM8" s="38"/>
      <c r="BN8" s="32"/>
      <c r="BO8" s="32"/>
      <c r="BP8" s="32"/>
      <c r="BQ8" s="32"/>
      <c r="BR8" s="32"/>
      <c r="BS8" s="32"/>
    </row>
    <row r="9" spans="1:71" ht="30" customHeight="1" x14ac:dyDescent="0.75">
      <c r="A9" s="42"/>
      <c r="B9" s="38"/>
      <c r="C9" s="38"/>
      <c r="D9" s="38"/>
      <c r="E9" s="38"/>
      <c r="F9" s="38"/>
      <c r="G9" s="38"/>
      <c r="H9" s="38"/>
      <c r="I9" s="38"/>
      <c r="J9" s="43"/>
      <c r="K9" s="43"/>
      <c r="L9" s="39"/>
      <c r="M9" s="39"/>
      <c r="N9" s="38"/>
      <c r="O9" s="38"/>
      <c r="P9" s="39"/>
      <c r="Q9" s="39"/>
      <c r="R9" s="38"/>
      <c r="S9" s="38"/>
      <c r="T9" s="39"/>
      <c r="U9" s="39"/>
      <c r="V9" s="38"/>
      <c r="W9" s="38"/>
      <c r="X9" s="39"/>
      <c r="Y9" s="39"/>
      <c r="Z9" s="38"/>
      <c r="AA9" s="38"/>
      <c r="AB9" s="39"/>
      <c r="AC9" s="39"/>
      <c r="AD9" s="38"/>
      <c r="AE9" s="38"/>
      <c r="AF9" s="39"/>
      <c r="AG9" s="39"/>
      <c r="AH9" s="38"/>
      <c r="AI9" s="38"/>
      <c r="AJ9" s="39"/>
      <c r="AK9" s="39"/>
      <c r="AL9" s="38"/>
      <c r="AM9" s="38"/>
      <c r="AN9" s="32"/>
      <c r="AO9" s="32"/>
      <c r="AP9" s="38"/>
      <c r="AQ9" s="38"/>
      <c r="AR9" s="32"/>
      <c r="AS9" s="32"/>
      <c r="AT9" s="38"/>
      <c r="AU9" s="38"/>
      <c r="AV9" s="32"/>
      <c r="AW9" s="32"/>
      <c r="AX9" s="38"/>
      <c r="AY9" s="38"/>
      <c r="AZ9" s="32"/>
      <c r="BA9" s="32"/>
      <c r="BB9" s="38"/>
      <c r="BC9" s="38"/>
      <c r="BD9" s="32"/>
      <c r="BE9" s="32"/>
      <c r="BF9" s="38"/>
      <c r="BG9" s="38"/>
      <c r="BH9" s="32"/>
      <c r="BI9" s="32"/>
      <c r="BJ9" s="32"/>
      <c r="BK9" s="32"/>
      <c r="BL9" s="38"/>
      <c r="BM9" s="38"/>
      <c r="BN9" s="32"/>
      <c r="BO9" s="32"/>
      <c r="BP9" s="32"/>
      <c r="BQ9" s="32"/>
      <c r="BR9" s="32"/>
      <c r="BS9" s="32"/>
    </row>
    <row r="10" spans="1:71" ht="35.15" customHeight="1" thickBot="1" x14ac:dyDescent="0.9">
      <c r="A10" s="42"/>
      <c r="B10" s="38"/>
      <c r="C10" s="38"/>
      <c r="D10" s="38"/>
      <c r="E10" s="38"/>
      <c r="F10" s="38"/>
      <c r="G10" s="38"/>
      <c r="H10" s="38"/>
      <c r="I10" s="38"/>
      <c r="J10" s="43"/>
      <c r="K10" s="43"/>
      <c r="L10" s="39"/>
      <c r="M10" s="39"/>
      <c r="N10" s="38"/>
      <c r="O10" s="38"/>
      <c r="P10" s="39"/>
      <c r="Q10" s="39"/>
      <c r="R10" s="38"/>
      <c r="S10" s="38"/>
      <c r="T10" s="39"/>
      <c r="U10" s="39"/>
      <c r="V10" s="38"/>
      <c r="W10" s="38"/>
      <c r="X10" s="39"/>
      <c r="Y10" s="39"/>
      <c r="Z10" s="38"/>
      <c r="AA10" s="38"/>
      <c r="AB10" s="39"/>
      <c r="AC10" s="39"/>
      <c r="AD10" s="38"/>
      <c r="AE10" s="38"/>
      <c r="AF10" s="39"/>
      <c r="AG10" s="39"/>
      <c r="AH10" s="38"/>
      <c r="AI10" s="38"/>
      <c r="AJ10" s="39"/>
      <c r="AK10" s="39"/>
      <c r="AL10" s="38"/>
      <c r="AM10" s="38"/>
      <c r="AN10" s="32"/>
      <c r="AO10" s="32"/>
      <c r="AP10" s="38"/>
      <c r="AQ10" s="38"/>
      <c r="AR10" s="32"/>
      <c r="AS10" s="32"/>
      <c r="AT10" s="38"/>
      <c r="AU10" s="38"/>
      <c r="AV10" s="32"/>
      <c r="AW10" s="32"/>
      <c r="AX10" s="38"/>
      <c r="AY10" s="38"/>
      <c r="AZ10" s="32"/>
      <c r="BA10" s="32"/>
      <c r="BB10" s="38"/>
      <c r="BC10" s="38"/>
      <c r="BD10" s="32"/>
      <c r="BE10" s="32"/>
      <c r="BF10" s="38"/>
      <c r="BG10" s="38"/>
      <c r="BH10" s="32"/>
      <c r="BI10" s="32"/>
      <c r="BJ10" s="32"/>
      <c r="BK10" s="32"/>
      <c r="BL10" s="38"/>
      <c r="BM10" s="38"/>
      <c r="BN10" s="32"/>
      <c r="BO10" s="32"/>
      <c r="BP10" s="32"/>
      <c r="BQ10" s="32"/>
      <c r="BR10" s="32"/>
      <c r="BS10" s="32"/>
    </row>
    <row r="11" spans="1:71" s="118" customFormat="1" ht="30" customHeight="1" thickBot="1" x14ac:dyDescent="0.9">
      <c r="A11" s="1026" t="s">
        <v>18</v>
      </c>
      <c r="B11" s="1027"/>
      <c r="C11" s="1027"/>
      <c r="D11" s="1027"/>
      <c r="E11" s="1027"/>
      <c r="F11" s="1027"/>
      <c r="G11" s="1027"/>
      <c r="H11" s="1027"/>
      <c r="I11" s="1027"/>
      <c r="J11" s="1027"/>
      <c r="K11" s="1027"/>
      <c r="L11" s="1027"/>
      <c r="M11" s="1027"/>
      <c r="N11" s="1027"/>
      <c r="O11" s="1027"/>
      <c r="P11" s="1027"/>
      <c r="Q11" s="1027"/>
      <c r="R11" s="1027"/>
      <c r="S11" s="1027"/>
      <c r="T11" s="1027"/>
      <c r="U11" s="1027"/>
      <c r="V11" s="1027"/>
      <c r="W11" s="1027"/>
      <c r="X11" s="1027"/>
      <c r="Y11" s="1027"/>
      <c r="Z11" s="1027"/>
      <c r="AA11" s="1027"/>
      <c r="AB11" s="1027"/>
      <c r="AC11" s="1027"/>
      <c r="AD11" s="1027"/>
      <c r="AE11" s="1027"/>
      <c r="AF11" s="1027"/>
      <c r="AG11" s="1027"/>
      <c r="AH11" s="1027"/>
      <c r="AI11" s="1027"/>
      <c r="AJ11" s="1027"/>
      <c r="AK11" s="1027"/>
      <c r="AL11" s="1027"/>
      <c r="AM11" s="1027"/>
      <c r="AN11" s="1027"/>
      <c r="AO11" s="1027"/>
      <c r="AP11" s="1027"/>
      <c r="AQ11" s="1027"/>
      <c r="AR11" s="1027"/>
      <c r="AS11" s="1027"/>
      <c r="AT11" s="1027"/>
      <c r="AU11" s="1027"/>
      <c r="AV11" s="1027"/>
      <c r="AW11" s="1027"/>
      <c r="AX11" s="1027"/>
      <c r="AY11" s="1027"/>
      <c r="AZ11" s="1027"/>
      <c r="BA11" s="1027"/>
      <c r="BB11" s="1027"/>
      <c r="BC11" s="1027"/>
      <c r="BD11" s="1027"/>
      <c r="BE11" s="1027"/>
      <c r="BF11" s="1027"/>
      <c r="BG11" s="1027"/>
      <c r="BH11" s="1027"/>
      <c r="BI11" s="1027"/>
      <c r="BJ11" s="1027"/>
      <c r="BK11" s="1027"/>
      <c r="BL11" s="1027"/>
      <c r="BM11" s="1027"/>
      <c r="BN11" s="1027"/>
      <c r="BO11" s="1027"/>
      <c r="BP11" s="1027"/>
      <c r="BQ11" s="1027"/>
      <c r="BR11" s="1027"/>
      <c r="BS11" s="1028"/>
    </row>
    <row r="12" spans="1:71" s="119" customFormat="1" ht="30" customHeight="1" thickBot="1" x14ac:dyDescent="0.9">
      <c r="A12" s="745" t="str">
        <f>Schema!A11</f>
        <v>Macro Processo</v>
      </c>
      <c r="B12" s="1058" t="str">
        <f>Schema!B11</f>
        <v xml:space="preserve">
Processo
</v>
      </c>
      <c r="C12" s="1083" t="str">
        <f>Schema!C11</f>
        <v>Sub Processo</v>
      </c>
      <c r="D12" s="1080" t="str">
        <f>Schema!D11</f>
        <v xml:space="preserve">
Attività
</v>
      </c>
      <c r="E12" s="760" t="str">
        <f>Schema!E11</f>
        <v>Codice idendificativo del rischio</v>
      </c>
      <c r="F12" s="848">
        <f>Schema!F14</f>
        <v>0</v>
      </c>
      <c r="G12" s="848">
        <f>Schema!G14</f>
        <v>0</v>
      </c>
      <c r="H12" s="849">
        <f>Schema!H14</f>
        <v>0</v>
      </c>
      <c r="I12" s="1036" t="s">
        <v>63</v>
      </c>
      <c r="J12" s="1037"/>
      <c r="K12" s="1037"/>
      <c r="L12" s="1038"/>
      <c r="M12" s="1038"/>
      <c r="N12" s="1038"/>
      <c r="O12" s="1038"/>
      <c r="P12" s="1038"/>
      <c r="Q12" s="1038"/>
      <c r="R12" s="1038"/>
      <c r="S12" s="1038"/>
      <c r="T12" s="1038"/>
      <c r="U12" s="1038"/>
      <c r="V12" s="1038"/>
      <c r="W12" s="1038"/>
      <c r="X12" s="1038"/>
      <c r="Y12" s="1038"/>
      <c r="Z12" s="1038"/>
      <c r="AA12" s="1038"/>
      <c r="AB12" s="1038"/>
      <c r="AC12" s="1038"/>
      <c r="AD12" s="1038"/>
      <c r="AE12" s="1038"/>
      <c r="AF12" s="1038"/>
      <c r="AG12" s="1038"/>
      <c r="AH12" s="1038"/>
      <c r="AI12" s="1038"/>
      <c r="AJ12" s="1038"/>
      <c r="AK12" s="1038"/>
      <c r="AL12" s="1038"/>
      <c r="AM12" s="1038"/>
      <c r="AN12" s="1038"/>
      <c r="AO12" s="1038"/>
      <c r="AP12" s="1038"/>
      <c r="AQ12" s="1038"/>
      <c r="AR12" s="1038"/>
      <c r="AS12" s="1038"/>
      <c r="AT12" s="1038"/>
      <c r="AU12" s="1038"/>
      <c r="AV12" s="1038"/>
      <c r="AW12" s="1038"/>
      <c r="AX12" s="1038"/>
      <c r="AY12" s="1038"/>
      <c r="AZ12" s="1038"/>
      <c r="BA12" s="1038"/>
      <c r="BB12" s="1038"/>
      <c r="BC12" s="1038"/>
      <c r="BD12" s="1038"/>
      <c r="BE12" s="1038"/>
      <c r="BF12" s="1038"/>
      <c r="BG12" s="1038"/>
      <c r="BH12" s="1038"/>
      <c r="BI12" s="1038"/>
      <c r="BJ12" s="1038"/>
      <c r="BK12" s="1038"/>
      <c r="BL12" s="1038"/>
      <c r="BM12" s="1038"/>
      <c r="BN12" s="1039" t="s">
        <v>126</v>
      </c>
      <c r="BO12" s="1040"/>
      <c r="BP12" s="1033" t="s">
        <v>48</v>
      </c>
      <c r="BQ12" s="1034"/>
      <c r="BR12" s="1034"/>
      <c r="BS12" s="1035"/>
    </row>
    <row r="13" spans="1:71" s="119" customFormat="1" ht="30" customHeight="1" x14ac:dyDescent="0.75">
      <c r="A13" s="746"/>
      <c r="B13" s="1059"/>
      <c r="C13" s="1084"/>
      <c r="D13" s="1081"/>
      <c r="E13" s="761"/>
      <c r="F13" s="850"/>
      <c r="G13" s="850"/>
      <c r="H13" s="851"/>
      <c r="I13" s="1045" t="s">
        <v>196</v>
      </c>
      <c r="J13" s="1088" t="s">
        <v>197</v>
      </c>
      <c r="K13" s="1090" t="s">
        <v>198</v>
      </c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6"/>
      <c r="X13" s="1066"/>
      <c r="Y13" s="1066"/>
      <c r="Z13" s="1066"/>
      <c r="AA13" s="1066"/>
      <c r="AB13" s="1066"/>
      <c r="AC13" s="1066"/>
      <c r="AD13" s="1066"/>
      <c r="AE13" s="1066"/>
      <c r="AF13" s="1066"/>
      <c r="AG13" s="1066"/>
      <c r="AH13" s="1066"/>
      <c r="AI13" s="1066"/>
      <c r="AJ13" s="1066"/>
      <c r="AK13" s="1066"/>
      <c r="AL13" s="1066"/>
      <c r="AM13" s="1066"/>
      <c r="AN13" s="1066"/>
      <c r="AO13" s="1066"/>
      <c r="AP13" s="1066"/>
      <c r="AQ13" s="1066"/>
      <c r="AR13" s="1066"/>
      <c r="AS13" s="1066"/>
      <c r="AT13" s="1066"/>
      <c r="AU13" s="1066"/>
      <c r="AV13" s="1066"/>
      <c r="AW13" s="1066"/>
      <c r="AX13" s="1066"/>
      <c r="AY13" s="1066"/>
      <c r="AZ13" s="1066"/>
      <c r="BA13" s="1066"/>
      <c r="BB13" s="1066"/>
      <c r="BC13" s="1066"/>
      <c r="BD13" s="1066"/>
      <c r="BE13" s="1066"/>
      <c r="BF13" s="1066"/>
      <c r="BG13" s="1066"/>
      <c r="BH13" s="1066"/>
      <c r="BI13" s="1067"/>
      <c r="BJ13" s="1068" t="s">
        <v>9</v>
      </c>
      <c r="BK13" s="1101" t="s">
        <v>53</v>
      </c>
      <c r="BL13" s="200"/>
      <c r="BM13" s="200"/>
      <c r="BN13" s="1070" t="s">
        <v>127</v>
      </c>
      <c r="BO13" s="1072" t="s">
        <v>128</v>
      </c>
      <c r="BP13" s="1074" t="s">
        <v>49</v>
      </c>
      <c r="BQ13" s="1064" t="s">
        <v>50</v>
      </c>
      <c r="BR13" s="1064" t="s">
        <v>51</v>
      </c>
      <c r="BS13" s="1065" t="s">
        <v>52</v>
      </c>
    </row>
    <row r="14" spans="1:71" s="119" customFormat="1" ht="30" customHeight="1" x14ac:dyDescent="0.75">
      <c r="A14" s="746"/>
      <c r="B14" s="1059"/>
      <c r="C14" s="1084"/>
      <c r="D14" s="1081"/>
      <c r="E14" s="761"/>
      <c r="F14" s="850"/>
      <c r="G14" s="850"/>
      <c r="H14" s="851"/>
      <c r="I14" s="1046"/>
      <c r="J14" s="1089"/>
      <c r="K14" s="1091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2"/>
      <c r="AI14" s="1092"/>
      <c r="AJ14" s="1092"/>
      <c r="AK14" s="1092"/>
      <c r="AL14" s="1092"/>
      <c r="AM14" s="1092"/>
      <c r="AN14" s="1092"/>
      <c r="AO14" s="1092"/>
      <c r="AP14" s="1092"/>
      <c r="AQ14" s="1092"/>
      <c r="AR14" s="1092"/>
      <c r="AS14" s="1092"/>
      <c r="AT14" s="1092"/>
      <c r="AU14" s="1092"/>
      <c r="AV14" s="1092"/>
      <c r="AW14" s="1092"/>
      <c r="AX14" s="1092"/>
      <c r="AY14" s="1092"/>
      <c r="AZ14" s="1077" t="s">
        <v>115</v>
      </c>
      <c r="BA14" s="1078"/>
      <c r="BB14" s="1078"/>
      <c r="BC14" s="1078"/>
      <c r="BD14" s="1078"/>
      <c r="BE14" s="1078"/>
      <c r="BF14" s="1078"/>
      <c r="BG14" s="1078"/>
      <c r="BH14" s="1078"/>
      <c r="BI14" s="1079"/>
      <c r="BJ14" s="1069"/>
      <c r="BK14" s="1102"/>
      <c r="BL14" s="201"/>
      <c r="BM14" s="201"/>
      <c r="BN14" s="1071"/>
      <c r="BO14" s="1073"/>
      <c r="BP14" s="1074"/>
      <c r="BQ14" s="1064"/>
      <c r="BR14" s="1064"/>
      <c r="BS14" s="1065"/>
    </row>
    <row r="15" spans="1:71" s="119" customFormat="1" ht="30" customHeight="1" x14ac:dyDescent="0.75">
      <c r="A15" s="746"/>
      <c r="B15" s="1059"/>
      <c r="C15" s="1084"/>
      <c r="D15" s="1081"/>
      <c r="E15" s="761"/>
      <c r="F15" s="850"/>
      <c r="G15" s="850"/>
      <c r="H15" s="851"/>
      <c r="I15" s="1046"/>
      <c r="J15" s="1089"/>
      <c r="K15" s="1091"/>
      <c r="L15" s="1041" t="s">
        <v>5</v>
      </c>
      <c r="M15" s="1043" t="s">
        <v>53</v>
      </c>
      <c r="N15" s="1047" t="s">
        <v>315</v>
      </c>
      <c r="O15" s="1047" t="s">
        <v>316</v>
      </c>
      <c r="P15" s="1041" t="s">
        <v>6</v>
      </c>
      <c r="Q15" s="1043" t="s">
        <v>53</v>
      </c>
      <c r="R15" s="1047" t="s">
        <v>315</v>
      </c>
      <c r="S15" s="1047" t="s">
        <v>316</v>
      </c>
      <c r="T15" s="1041" t="s">
        <v>1</v>
      </c>
      <c r="U15" s="1043" t="s">
        <v>53</v>
      </c>
      <c r="V15" s="1047" t="s">
        <v>315</v>
      </c>
      <c r="W15" s="1047" t="s">
        <v>316</v>
      </c>
      <c r="X15" s="1041" t="s">
        <v>360</v>
      </c>
      <c r="Y15" s="1043" t="s">
        <v>53</v>
      </c>
      <c r="Z15" s="1047" t="s">
        <v>315</v>
      </c>
      <c r="AA15" s="1047" t="s">
        <v>316</v>
      </c>
      <c r="AB15" s="1041" t="s">
        <v>7</v>
      </c>
      <c r="AC15" s="1043" t="s">
        <v>53</v>
      </c>
      <c r="AD15" s="1047" t="s">
        <v>315</v>
      </c>
      <c r="AE15" s="1047" t="s">
        <v>316</v>
      </c>
      <c r="AF15" s="1041" t="s">
        <v>8</v>
      </c>
      <c r="AG15" s="1043" t="s">
        <v>53</v>
      </c>
      <c r="AH15" s="1047" t="s">
        <v>315</v>
      </c>
      <c r="AI15" s="1047" t="s">
        <v>316</v>
      </c>
      <c r="AJ15" s="1041" t="s">
        <v>413</v>
      </c>
      <c r="AK15" s="1043" t="s">
        <v>53</v>
      </c>
      <c r="AL15" s="1047" t="s">
        <v>315</v>
      </c>
      <c r="AM15" s="1047" t="s">
        <v>316</v>
      </c>
      <c r="AN15" s="1041" t="s">
        <v>4</v>
      </c>
      <c r="AO15" s="1043" t="s">
        <v>53</v>
      </c>
      <c r="AP15" s="1047" t="s">
        <v>315</v>
      </c>
      <c r="AQ15" s="1047" t="s">
        <v>316</v>
      </c>
      <c r="AR15" s="1041" t="s">
        <v>406</v>
      </c>
      <c r="AS15" s="1043" t="s">
        <v>53</v>
      </c>
      <c r="AT15" s="1047" t="s">
        <v>315</v>
      </c>
      <c r="AU15" s="1047" t="s">
        <v>316</v>
      </c>
      <c r="AV15" s="1041" t="s">
        <v>407</v>
      </c>
      <c r="AW15" s="1043" t="s">
        <v>53</v>
      </c>
      <c r="AX15" s="1047" t="s">
        <v>315</v>
      </c>
      <c r="AY15" s="1047" t="s">
        <v>316</v>
      </c>
      <c r="AZ15" s="1029" t="s">
        <v>361</v>
      </c>
      <c r="BA15" s="1031" t="s">
        <v>53</v>
      </c>
      <c r="BB15" s="1047" t="s">
        <v>315</v>
      </c>
      <c r="BC15" s="1047" t="s">
        <v>316</v>
      </c>
      <c r="BD15" s="1029" t="s">
        <v>17</v>
      </c>
      <c r="BE15" s="1031" t="s">
        <v>53</v>
      </c>
      <c r="BF15" s="1047" t="s">
        <v>315</v>
      </c>
      <c r="BG15" s="1047" t="s">
        <v>316</v>
      </c>
      <c r="BH15" s="1029" t="s">
        <v>362</v>
      </c>
      <c r="BI15" s="1031" t="s">
        <v>53</v>
      </c>
      <c r="BJ15" s="1069"/>
      <c r="BK15" s="1102"/>
      <c r="BL15" s="1047" t="s">
        <v>315</v>
      </c>
      <c r="BM15" s="1047" t="s">
        <v>316</v>
      </c>
      <c r="BN15" s="1071"/>
      <c r="BO15" s="1073"/>
      <c r="BP15" s="1074"/>
      <c r="BQ15" s="1064"/>
      <c r="BR15" s="1064"/>
      <c r="BS15" s="1065"/>
    </row>
    <row r="16" spans="1:71" s="119" customFormat="1" ht="30" customHeight="1" x14ac:dyDescent="0.75">
      <c r="A16" s="746"/>
      <c r="B16" s="1059"/>
      <c r="C16" s="1084"/>
      <c r="D16" s="1081"/>
      <c r="E16" s="761"/>
      <c r="F16" s="850"/>
      <c r="G16" s="850"/>
      <c r="H16" s="851"/>
      <c r="I16" s="1046"/>
      <c r="J16" s="1089"/>
      <c r="K16" s="1091"/>
      <c r="L16" s="1042"/>
      <c r="M16" s="1044"/>
      <c r="N16" s="1048"/>
      <c r="O16" s="1048"/>
      <c r="P16" s="1042"/>
      <c r="Q16" s="1044"/>
      <c r="R16" s="1048"/>
      <c r="S16" s="1048"/>
      <c r="T16" s="1042"/>
      <c r="U16" s="1044"/>
      <c r="V16" s="1048"/>
      <c r="W16" s="1048"/>
      <c r="X16" s="1042"/>
      <c r="Y16" s="1044"/>
      <c r="Z16" s="1048"/>
      <c r="AA16" s="1048"/>
      <c r="AB16" s="1042"/>
      <c r="AC16" s="1044"/>
      <c r="AD16" s="1048"/>
      <c r="AE16" s="1048"/>
      <c r="AF16" s="1042"/>
      <c r="AG16" s="1044"/>
      <c r="AH16" s="1048"/>
      <c r="AI16" s="1048"/>
      <c r="AJ16" s="1042"/>
      <c r="AK16" s="1044"/>
      <c r="AL16" s="1048"/>
      <c r="AM16" s="1048"/>
      <c r="AN16" s="1042"/>
      <c r="AO16" s="1044"/>
      <c r="AP16" s="1048"/>
      <c r="AQ16" s="1048"/>
      <c r="AR16" s="1042"/>
      <c r="AS16" s="1044"/>
      <c r="AT16" s="1048"/>
      <c r="AU16" s="1048"/>
      <c r="AV16" s="1042"/>
      <c r="AW16" s="1044"/>
      <c r="AX16" s="1048"/>
      <c r="AY16" s="1048"/>
      <c r="AZ16" s="1030"/>
      <c r="BA16" s="1032"/>
      <c r="BB16" s="1048"/>
      <c r="BC16" s="1048"/>
      <c r="BD16" s="1030"/>
      <c r="BE16" s="1032"/>
      <c r="BF16" s="1048"/>
      <c r="BG16" s="1048"/>
      <c r="BH16" s="1030"/>
      <c r="BI16" s="1032"/>
      <c r="BJ16" s="1069"/>
      <c r="BK16" s="1102"/>
      <c r="BL16" s="1048"/>
      <c r="BM16" s="1048"/>
      <c r="BN16" s="1071"/>
      <c r="BO16" s="1073"/>
      <c r="BP16" s="1074"/>
      <c r="BQ16" s="1064"/>
      <c r="BR16" s="1064"/>
      <c r="BS16" s="1065"/>
    </row>
    <row r="17" spans="1:71" s="119" customFormat="1" ht="98.25" customHeight="1" thickBot="1" x14ac:dyDescent="0.9">
      <c r="A17" s="747"/>
      <c r="B17" s="1060"/>
      <c r="C17" s="1085"/>
      <c r="D17" s="1082"/>
      <c r="E17" s="762"/>
      <c r="F17" s="852"/>
      <c r="G17" s="852"/>
      <c r="H17" s="853"/>
      <c r="I17" s="1046"/>
      <c r="J17" s="1089"/>
      <c r="K17" s="1091"/>
      <c r="L17" s="1042"/>
      <c r="M17" s="1044"/>
      <c r="N17" s="1048"/>
      <c r="O17" s="1048"/>
      <c r="P17" s="1042"/>
      <c r="Q17" s="1044"/>
      <c r="R17" s="1048"/>
      <c r="S17" s="1048"/>
      <c r="T17" s="1042"/>
      <c r="U17" s="1044"/>
      <c r="V17" s="1048"/>
      <c r="W17" s="1048"/>
      <c r="X17" s="1042"/>
      <c r="Y17" s="1044"/>
      <c r="Z17" s="1048"/>
      <c r="AA17" s="1048"/>
      <c r="AB17" s="1042"/>
      <c r="AC17" s="1044"/>
      <c r="AD17" s="1048"/>
      <c r="AE17" s="1048"/>
      <c r="AF17" s="1042"/>
      <c r="AG17" s="1044"/>
      <c r="AH17" s="1048"/>
      <c r="AI17" s="1048"/>
      <c r="AJ17" s="1042"/>
      <c r="AK17" s="1044"/>
      <c r="AL17" s="1048"/>
      <c r="AM17" s="1048"/>
      <c r="AN17" s="1042"/>
      <c r="AO17" s="1044"/>
      <c r="AP17" s="1048"/>
      <c r="AQ17" s="1048"/>
      <c r="AR17" s="1042"/>
      <c r="AS17" s="1044"/>
      <c r="AT17" s="1048"/>
      <c r="AU17" s="1048"/>
      <c r="AV17" s="1042"/>
      <c r="AW17" s="1044"/>
      <c r="AX17" s="1048"/>
      <c r="AY17" s="1048"/>
      <c r="AZ17" s="1030"/>
      <c r="BA17" s="1032"/>
      <c r="BB17" s="1048"/>
      <c r="BC17" s="1048"/>
      <c r="BD17" s="1030"/>
      <c r="BE17" s="1032"/>
      <c r="BF17" s="1048"/>
      <c r="BG17" s="1048"/>
      <c r="BH17" s="1030"/>
      <c r="BI17" s="1032"/>
      <c r="BJ17" s="1069"/>
      <c r="BK17" s="1102"/>
      <c r="BL17" s="1048"/>
      <c r="BM17" s="1048"/>
      <c r="BN17" s="1071"/>
      <c r="BO17" s="1073"/>
      <c r="BP17" s="1074"/>
      <c r="BQ17" s="1064"/>
      <c r="BR17" s="1064"/>
      <c r="BS17" s="1065"/>
    </row>
    <row r="18" spans="1:71" s="119" customFormat="1" ht="41.75" customHeight="1" thickBot="1" x14ac:dyDescent="0.9">
      <c r="A18" s="120"/>
      <c r="B18" s="121"/>
      <c r="C18" s="122"/>
      <c r="D18" s="123"/>
      <c r="E18" s="123"/>
      <c r="F18" s="124"/>
      <c r="G18" s="124"/>
      <c r="H18" s="125"/>
      <c r="I18" s="115"/>
      <c r="J18" s="116"/>
      <c r="K18" s="117"/>
      <c r="L18" s="1042"/>
      <c r="M18" s="1044"/>
      <c r="N18" s="1049"/>
      <c r="O18" s="1049"/>
      <c r="P18" s="1075"/>
      <c r="Q18" s="1076"/>
      <c r="R18" s="1049"/>
      <c r="S18" s="1049"/>
      <c r="T18" s="1042"/>
      <c r="U18" s="1044"/>
      <c r="V18" s="1049"/>
      <c r="W18" s="1049"/>
      <c r="X18" s="1042"/>
      <c r="Y18" s="1044"/>
      <c r="Z18" s="1049"/>
      <c r="AA18" s="1049"/>
      <c r="AB18" s="1042"/>
      <c r="AC18" s="1044"/>
      <c r="AD18" s="1049"/>
      <c r="AE18" s="1049"/>
      <c r="AF18" s="1042"/>
      <c r="AG18" s="1044"/>
      <c r="AH18" s="1049"/>
      <c r="AI18" s="1049"/>
      <c r="AJ18" s="1042"/>
      <c r="AK18" s="1044"/>
      <c r="AL18" s="1049"/>
      <c r="AM18" s="1049"/>
      <c r="AN18" s="1042"/>
      <c r="AO18" s="1044"/>
      <c r="AP18" s="1049"/>
      <c r="AQ18" s="1049"/>
      <c r="AR18" s="1042"/>
      <c r="AS18" s="1044"/>
      <c r="AT18" s="1049"/>
      <c r="AU18" s="1049"/>
      <c r="AV18" s="1042"/>
      <c r="AW18" s="1044"/>
      <c r="AX18" s="1049"/>
      <c r="AY18" s="1049"/>
      <c r="AZ18" s="1030"/>
      <c r="BA18" s="1032"/>
      <c r="BB18" s="1049"/>
      <c r="BC18" s="1049"/>
      <c r="BD18" s="1030"/>
      <c r="BE18" s="1032"/>
      <c r="BF18" s="1049"/>
      <c r="BG18" s="1049"/>
      <c r="BH18" s="1030"/>
      <c r="BI18" s="1032"/>
      <c r="BJ18" s="1069"/>
      <c r="BK18" s="1102"/>
      <c r="BL18" s="1049"/>
      <c r="BM18" s="1049"/>
      <c r="BN18" s="1071"/>
      <c r="BO18" s="1073"/>
      <c r="BP18" s="1074"/>
      <c r="BQ18" s="1064"/>
      <c r="BR18" s="1064"/>
      <c r="BS18" s="1065"/>
    </row>
    <row r="19" spans="1:71" ht="20" customHeight="1" x14ac:dyDescent="0.75">
      <c r="A19" s="1103" t="str">
        <f>Schema!A16</f>
        <v>ACQUISIZIONE E GESTIONE RISORSE UMANE - GESTIONE DEL PERSONALE (GRU)</v>
      </c>
      <c r="B19" s="1054" t="str">
        <f>Schema!B16</f>
        <v>A. Acquisizione Risorse Umane</v>
      </c>
      <c r="C19" s="1056" t="str">
        <f>Schema!C16</f>
        <v xml:space="preserve">A.1. Copertura della posizione vacante mediante mobilità interna
</v>
      </c>
      <c r="D19" s="541" t="str">
        <f>Schema!D16</f>
        <v>A.1.1. Manifestazione esigenza</v>
      </c>
      <c r="E19" s="71" t="str">
        <f>Schema!E16</f>
        <v>GRU</v>
      </c>
      <c r="F19" s="71" t="str">
        <f>Schema!F16</f>
        <v>A</v>
      </c>
      <c r="G19" s="71" t="str">
        <f>Schema!G16</f>
        <v>01</v>
      </c>
      <c r="H19" s="80" t="str">
        <f>Schema!H16</f>
        <v>01</v>
      </c>
      <c r="I19" s="179" t="str">
        <f>IF('Rischio netto'!Z19=tabelle!$U$16,"X","-")</f>
        <v>X</v>
      </c>
      <c r="J19" s="65" t="str">
        <f>IF('Rischio netto'!Z19=tabelle!$U$15,"X","-")</f>
        <v>-</v>
      </c>
      <c r="K19" s="180" t="str">
        <f>IF('Rischio netto'!Z19=tabelle!$U$14,"X","-")</f>
        <v>-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509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509"/>
      <c r="BD19" s="132"/>
      <c r="BE19" s="132"/>
      <c r="BF19" s="132"/>
      <c r="BG19" s="132"/>
      <c r="BH19" s="132"/>
      <c r="BI19" s="132"/>
      <c r="BJ19" s="958"/>
      <c r="BK19" s="133"/>
      <c r="BL19" s="132"/>
      <c r="BM19" s="438"/>
      <c r="BN19" s="446"/>
      <c r="BO19" s="172"/>
      <c r="BP19" s="442"/>
      <c r="BQ19" s="134"/>
      <c r="BR19" s="134"/>
      <c r="BS19" s="135"/>
    </row>
    <row r="20" spans="1:71" ht="19.5" customHeight="1" x14ac:dyDescent="0.75">
      <c r="A20" s="1104">
        <f>Schema!A17</f>
        <v>0</v>
      </c>
      <c r="B20" s="1055">
        <f>Schema!B17</f>
        <v>0</v>
      </c>
      <c r="C20" s="1057">
        <f>Schema!C17</f>
        <v>0</v>
      </c>
      <c r="D20" s="540" t="str">
        <f>Schema!D17</f>
        <v>A.1.2. Avviso con mail interna a tutti i dipendenti (nel caso di mobilità tramite manifestazione di interesse)</v>
      </c>
      <c r="E20" s="45" t="str">
        <f>Schema!E17</f>
        <v>GRU</v>
      </c>
      <c r="F20" s="45" t="str">
        <f>Schema!F17</f>
        <v>A</v>
      </c>
      <c r="G20" s="46" t="str">
        <f>Schema!G17</f>
        <v>01</v>
      </c>
      <c r="H20" s="81" t="str">
        <f>Schema!H17</f>
        <v>02</v>
      </c>
      <c r="I20" s="181" t="str">
        <f>IF('Rischio netto'!Z20=tabelle!$U$16,"X","-")</f>
        <v>X</v>
      </c>
      <c r="J20" s="34" t="str">
        <f>IF('Rischio netto'!Z20=tabelle!$U$15,"X","-")</f>
        <v>-</v>
      </c>
      <c r="K20" s="147" t="str">
        <f>IF('Rischio netto'!Z20=tabelle!$U$14,"X","-")</f>
        <v>-</v>
      </c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510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510"/>
      <c r="BD20" s="136"/>
      <c r="BE20" s="136"/>
      <c r="BF20" s="136"/>
      <c r="BG20" s="136"/>
      <c r="BH20" s="136"/>
      <c r="BI20" s="136"/>
      <c r="BJ20" s="959"/>
      <c r="BK20" s="137"/>
      <c r="BL20" s="136"/>
      <c r="BM20" s="439"/>
      <c r="BN20" s="447"/>
      <c r="BO20" s="173"/>
      <c r="BP20" s="443"/>
      <c r="BQ20" s="138"/>
      <c r="BR20" s="138"/>
      <c r="BS20" s="139"/>
    </row>
    <row r="21" spans="1:71" ht="15.75" x14ac:dyDescent="0.75">
      <c r="A21" s="1104">
        <f>Schema!A18</f>
        <v>0</v>
      </c>
      <c r="B21" s="1055">
        <f>Schema!B18</f>
        <v>0</v>
      </c>
      <c r="C21" s="1057">
        <f>Schema!C18</f>
        <v>0</v>
      </c>
      <c r="D21" s="540" t="str">
        <f>Schema!D18</f>
        <v>A.1.3. Valutazione/Istruttoria</v>
      </c>
      <c r="E21" s="45" t="str">
        <f>Schema!E18</f>
        <v>GRU</v>
      </c>
      <c r="F21" s="45" t="str">
        <f>Schema!F18</f>
        <v>A</v>
      </c>
      <c r="G21" s="46" t="str">
        <f>Schema!G18</f>
        <v>01</v>
      </c>
      <c r="H21" s="81" t="str">
        <f>Schema!H18</f>
        <v>03</v>
      </c>
      <c r="I21" s="181" t="str">
        <f>IF('Rischio netto'!Z21=tabelle!$U$16,"X","-")</f>
        <v>X</v>
      </c>
      <c r="J21" s="34" t="str">
        <f>IF('Rischio netto'!Z21=tabelle!$U$15,"X","-")</f>
        <v>-</v>
      </c>
      <c r="K21" s="147" t="str">
        <f>IF('Rischio netto'!Z21=tabelle!$U$14,"X","-")</f>
        <v>-</v>
      </c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510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510"/>
      <c r="BD21" s="136"/>
      <c r="BE21" s="136"/>
      <c r="BF21" s="136"/>
      <c r="BG21" s="136"/>
      <c r="BH21" s="136"/>
      <c r="BI21" s="136"/>
      <c r="BJ21" s="959"/>
      <c r="BK21" s="137"/>
      <c r="BL21" s="136"/>
      <c r="BM21" s="439"/>
      <c r="BN21" s="447"/>
      <c r="BO21" s="173"/>
      <c r="BP21" s="443"/>
      <c r="BQ21" s="138"/>
      <c r="BR21" s="138"/>
      <c r="BS21" s="139"/>
    </row>
    <row r="22" spans="1:71" ht="15.75" x14ac:dyDescent="0.75">
      <c r="A22" s="1104">
        <f>Schema!A19</f>
        <v>0</v>
      </c>
      <c r="B22" s="1055">
        <f>Schema!B19</f>
        <v>0</v>
      </c>
      <c r="C22" s="1057">
        <f>Schema!C19</f>
        <v>0</v>
      </c>
      <c r="D22" s="540" t="str">
        <f>Schema!D19</f>
        <v>A.1.4. Graduatoria (nel caso di mobilità tramite manifestazione di interesse)</v>
      </c>
      <c r="E22" s="45" t="str">
        <f>Schema!E19</f>
        <v>GRU</v>
      </c>
      <c r="F22" s="45" t="str">
        <f>Schema!F19</f>
        <v>A</v>
      </c>
      <c r="G22" s="46" t="str">
        <f>Schema!G19</f>
        <v>01</v>
      </c>
      <c r="H22" s="81" t="str">
        <f>Schema!H19</f>
        <v>04</v>
      </c>
      <c r="I22" s="181" t="str">
        <f>IF('Rischio netto'!Z22=tabelle!$U$16,"X","-")</f>
        <v>X</v>
      </c>
      <c r="J22" s="34" t="str">
        <f>IF('Rischio netto'!Z22=tabelle!$U$15,"X","-")</f>
        <v>-</v>
      </c>
      <c r="K22" s="147" t="str">
        <f>IF('Rischio netto'!Z22=tabelle!$U$14,"X","-")</f>
        <v>-</v>
      </c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510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510"/>
      <c r="BD22" s="136"/>
      <c r="BE22" s="136"/>
      <c r="BF22" s="136"/>
      <c r="BG22" s="136"/>
      <c r="BH22" s="136"/>
      <c r="BI22" s="136"/>
      <c r="BJ22" s="959"/>
      <c r="BK22" s="137"/>
      <c r="BL22" s="136"/>
      <c r="BM22" s="439"/>
      <c r="BN22" s="447"/>
      <c r="BO22" s="173"/>
      <c r="BP22" s="443"/>
      <c r="BQ22" s="138"/>
      <c r="BR22" s="138"/>
      <c r="BS22" s="139"/>
    </row>
    <row r="23" spans="1:71" ht="15.75" x14ac:dyDescent="0.75">
      <c r="A23" s="1104">
        <f>Schema!A20</f>
        <v>0</v>
      </c>
      <c r="B23" s="1055">
        <f>Schema!B20</f>
        <v>0</v>
      </c>
      <c r="C23" s="1057">
        <f>Schema!C20</f>
        <v>0</v>
      </c>
      <c r="D23" s="540" t="str">
        <f>Schema!D20</f>
        <v>A. 1.5. Formalizzazione mobilità</v>
      </c>
      <c r="E23" s="45" t="str">
        <f>Schema!E20</f>
        <v>GRU</v>
      </c>
      <c r="F23" s="45" t="str">
        <f>Schema!F20</f>
        <v>A</v>
      </c>
      <c r="G23" s="46" t="str">
        <f>Schema!G20</f>
        <v>01</v>
      </c>
      <c r="H23" s="81" t="str">
        <f>Schema!H20</f>
        <v>05</v>
      </c>
      <c r="I23" s="181" t="str">
        <f>IF('Rischio netto'!Z23=tabelle!$U$16,"X","-")</f>
        <v>X</v>
      </c>
      <c r="J23" s="34" t="str">
        <f>IF('Rischio netto'!Z23=tabelle!$U$15,"X","-")</f>
        <v>-</v>
      </c>
      <c r="K23" s="147" t="str">
        <f>IF('Rischio netto'!Z23=tabelle!$U$14,"X","-")</f>
        <v>-</v>
      </c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510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510"/>
      <c r="BD23" s="136"/>
      <c r="BE23" s="136"/>
      <c r="BF23" s="136"/>
      <c r="BG23" s="136"/>
      <c r="BH23" s="136"/>
      <c r="BI23" s="136"/>
      <c r="BJ23" s="959"/>
      <c r="BK23" s="137"/>
      <c r="BL23" s="136"/>
      <c r="BM23" s="439"/>
      <c r="BN23" s="447"/>
      <c r="BO23" s="173"/>
      <c r="BP23" s="443"/>
      <c r="BQ23" s="138"/>
      <c r="BR23" s="138"/>
      <c r="BS23" s="139"/>
    </row>
    <row r="24" spans="1:71" ht="21.5" x14ac:dyDescent="0.75">
      <c r="A24" s="1104">
        <f>Schema!A21</f>
        <v>0</v>
      </c>
      <c r="B24" s="1055">
        <f>Schema!B21</f>
        <v>0</v>
      </c>
      <c r="C24" s="1057" t="str">
        <f>Schema!C21</f>
        <v xml:space="preserve">A.2. Procedure di assunzione di personale a tempo determinato ed indeterminato
</v>
      </c>
      <c r="D24" s="540" t="str">
        <f>Schema!D21</f>
        <v>A.2.1. Predisposizione del Piano dei Fabbisogni di personale, da sottoporre all'approvazione dell'Organo Amministrativo</v>
      </c>
      <c r="E24" s="45" t="str">
        <f>Schema!E21</f>
        <v>GRU</v>
      </c>
      <c r="F24" s="45" t="str">
        <f>Schema!F21</f>
        <v>A</v>
      </c>
      <c r="G24" s="45" t="str">
        <f>Schema!G21</f>
        <v>02</v>
      </c>
      <c r="H24" s="82" t="str">
        <f>Schema!H21</f>
        <v>01</v>
      </c>
      <c r="I24" s="181" t="str">
        <f>IF('Rischio netto'!Z24=tabelle!$U$16,"X","-")</f>
        <v>X</v>
      </c>
      <c r="J24" s="34" t="str">
        <f>IF('Rischio netto'!Z24=tabelle!$U$15,"X","-")</f>
        <v>-</v>
      </c>
      <c r="K24" s="147" t="str">
        <f>IF('Rischio netto'!Z24=tabelle!$U$14,"X","-")</f>
        <v>-</v>
      </c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510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510"/>
      <c r="BD24" s="136"/>
      <c r="BE24" s="136"/>
      <c r="BF24" s="136"/>
      <c r="BG24" s="136"/>
      <c r="BH24" s="136"/>
      <c r="BI24" s="136"/>
      <c r="BJ24" s="959"/>
      <c r="BK24" s="137"/>
      <c r="BL24" s="136"/>
      <c r="BM24" s="439"/>
      <c r="BN24" s="447"/>
      <c r="BO24" s="173"/>
      <c r="BP24" s="443"/>
      <c r="BQ24" s="138"/>
      <c r="BR24" s="138"/>
      <c r="BS24" s="139"/>
    </row>
    <row r="25" spans="1:71" ht="19" customHeight="1" x14ac:dyDescent="0.75">
      <c r="A25" s="1104">
        <f>Schema!A22</f>
        <v>0</v>
      </c>
      <c r="B25" s="1055">
        <f>Schema!B22</f>
        <v>0</v>
      </c>
      <c r="C25" s="1057">
        <f>Schema!C22</f>
        <v>0</v>
      </c>
      <c r="D25" s="540" t="str">
        <f>Schema!D22</f>
        <v>A.2.2. Avviso</v>
      </c>
      <c r="E25" s="45" t="str">
        <f>Schema!E22</f>
        <v>GRU</v>
      </c>
      <c r="F25" s="45" t="str">
        <f>Schema!F22</f>
        <v>A</v>
      </c>
      <c r="G25" s="46" t="str">
        <f>Schema!G22</f>
        <v>02</v>
      </c>
      <c r="H25" s="81" t="str">
        <f>Schema!H22</f>
        <v>02</v>
      </c>
      <c r="I25" s="181" t="str">
        <f>IF('Rischio netto'!Z25=tabelle!$U$16,"X","-")</f>
        <v>X</v>
      </c>
      <c r="J25" s="34" t="str">
        <f>IF('Rischio netto'!Z25=tabelle!$U$15,"X","-")</f>
        <v>-</v>
      </c>
      <c r="K25" s="147" t="str">
        <f>IF('Rischio netto'!Z25=tabelle!$U$14,"X","-")</f>
        <v>-</v>
      </c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510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510"/>
      <c r="BD25" s="136"/>
      <c r="BE25" s="136"/>
      <c r="BF25" s="136"/>
      <c r="BG25" s="136"/>
      <c r="BH25" s="136"/>
      <c r="BI25" s="136"/>
      <c r="BJ25" s="959"/>
      <c r="BK25" s="137"/>
      <c r="BL25" s="136"/>
      <c r="BM25" s="439"/>
      <c r="BN25" s="447"/>
      <c r="BO25" s="173"/>
      <c r="BP25" s="443"/>
      <c r="BQ25" s="138"/>
      <c r="BR25" s="138"/>
      <c r="BS25" s="139"/>
    </row>
    <row r="26" spans="1:71" ht="18.5" customHeight="1" x14ac:dyDescent="0.75">
      <c r="A26" s="1104">
        <f>Schema!A23</f>
        <v>0</v>
      </c>
      <c r="B26" s="1055">
        <f>Schema!B23</f>
        <v>0</v>
      </c>
      <c r="C26" s="1057">
        <f>Schema!C23</f>
        <v>0</v>
      </c>
      <c r="D26" s="540" t="str">
        <f>Schema!D23</f>
        <v>A.2.3. Commissione di valutazione o Società specializzata nella ricerca e nella selezione del personale</v>
      </c>
      <c r="E26" s="45" t="str">
        <f>Schema!E23</f>
        <v>GRU</v>
      </c>
      <c r="F26" s="45" t="str">
        <f>Schema!F23</f>
        <v>A</v>
      </c>
      <c r="G26" s="46" t="str">
        <f>Schema!G23</f>
        <v>02</v>
      </c>
      <c r="H26" s="81" t="str">
        <f>Schema!H23</f>
        <v>03</v>
      </c>
      <c r="I26" s="181" t="str">
        <f>IF('Rischio netto'!Z26=tabelle!$U$16,"X","-")</f>
        <v>X</v>
      </c>
      <c r="J26" s="34" t="str">
        <f>IF('Rischio netto'!Z26=tabelle!$U$15,"X","-")</f>
        <v>-</v>
      </c>
      <c r="K26" s="147" t="str">
        <f>IF('Rischio netto'!Z26=tabelle!$U$14,"X","-")</f>
        <v>-</v>
      </c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510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510"/>
      <c r="BD26" s="136"/>
      <c r="BE26" s="136"/>
      <c r="BF26" s="136"/>
      <c r="BG26" s="136"/>
      <c r="BH26" s="136"/>
      <c r="BI26" s="136"/>
      <c r="BJ26" s="959"/>
      <c r="BK26" s="137"/>
      <c r="BL26" s="136"/>
      <c r="BM26" s="439"/>
      <c r="BN26" s="447"/>
      <c r="BO26" s="173"/>
      <c r="BP26" s="443"/>
      <c r="BQ26" s="138"/>
      <c r="BR26" s="138"/>
      <c r="BS26" s="139"/>
    </row>
    <row r="27" spans="1:71" ht="15.75" x14ac:dyDescent="0.75">
      <c r="A27" s="1104">
        <f>Schema!A24</f>
        <v>0</v>
      </c>
      <c r="B27" s="1055">
        <f>Schema!B24</f>
        <v>0</v>
      </c>
      <c r="C27" s="1057">
        <f>Schema!C24</f>
        <v>0</v>
      </c>
      <c r="D27" s="540" t="str">
        <f>Schema!D24</f>
        <v>A.2.4. Prove selettive</v>
      </c>
      <c r="E27" s="45" t="str">
        <f>Schema!E24</f>
        <v>GRU</v>
      </c>
      <c r="F27" s="45" t="str">
        <f>Schema!F24</f>
        <v>A</v>
      </c>
      <c r="G27" s="46" t="str">
        <f>Schema!G24</f>
        <v>02</v>
      </c>
      <c r="H27" s="81" t="str">
        <f>Schema!H24</f>
        <v>04</v>
      </c>
      <c r="I27" s="181" t="str">
        <f>IF('Rischio netto'!Z27=tabelle!$U$16,"X","-")</f>
        <v>X</v>
      </c>
      <c r="J27" s="34" t="str">
        <f>IF('Rischio netto'!Z27=tabelle!$U$15,"X","-")</f>
        <v>-</v>
      </c>
      <c r="K27" s="147" t="str">
        <f>IF('Rischio netto'!Z27=tabelle!$U$14,"X","-")</f>
        <v>-</v>
      </c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510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510"/>
      <c r="BD27" s="136"/>
      <c r="BE27" s="136"/>
      <c r="BF27" s="136"/>
      <c r="BG27" s="136"/>
      <c r="BH27" s="136"/>
      <c r="BI27" s="136"/>
      <c r="BJ27" s="959"/>
      <c r="BK27" s="137"/>
      <c r="BL27" s="136"/>
      <c r="BM27" s="439"/>
      <c r="BN27" s="447"/>
      <c r="BO27" s="173"/>
      <c r="BP27" s="443"/>
      <c r="BQ27" s="138"/>
      <c r="BR27" s="138"/>
      <c r="BS27" s="139"/>
    </row>
    <row r="28" spans="1:71" ht="15.75" x14ac:dyDescent="0.75">
      <c r="A28" s="1104">
        <f>Schema!A25</f>
        <v>0</v>
      </c>
      <c r="B28" s="1055">
        <f>Schema!B25</f>
        <v>0</v>
      </c>
      <c r="C28" s="1057">
        <f>Schema!C25</f>
        <v>0</v>
      </c>
      <c r="D28" s="540" t="str">
        <f>Schema!D25</f>
        <v>A.2.5. Graduatoria</v>
      </c>
      <c r="E28" s="45" t="str">
        <f>Schema!E25</f>
        <v>GRU</v>
      </c>
      <c r="F28" s="45" t="str">
        <f>Schema!F25</f>
        <v>A</v>
      </c>
      <c r="G28" s="46" t="str">
        <f>Schema!G25</f>
        <v>02</v>
      </c>
      <c r="H28" s="81" t="str">
        <f>Schema!H25</f>
        <v>05</v>
      </c>
      <c r="I28" s="181" t="str">
        <f>IF('Rischio netto'!Z28=tabelle!$U$16,"X","-")</f>
        <v>X</v>
      </c>
      <c r="J28" s="34" t="str">
        <f>IF('Rischio netto'!Z28=tabelle!$U$15,"X","-")</f>
        <v>-</v>
      </c>
      <c r="K28" s="147" t="str">
        <f>IF('Rischio netto'!Z28=tabelle!$U$14,"X","-")</f>
        <v>-</v>
      </c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510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510"/>
      <c r="BD28" s="136"/>
      <c r="BE28" s="136"/>
      <c r="BF28" s="136"/>
      <c r="BG28" s="136"/>
      <c r="BH28" s="136"/>
      <c r="BI28" s="136"/>
      <c r="BJ28" s="959"/>
      <c r="BK28" s="137"/>
      <c r="BL28" s="136"/>
      <c r="BM28" s="439"/>
      <c r="BN28" s="447"/>
      <c r="BO28" s="173"/>
      <c r="BP28" s="443"/>
      <c r="BQ28" s="138"/>
      <c r="BR28" s="138"/>
      <c r="BS28" s="139"/>
    </row>
    <row r="29" spans="1:71" ht="15.75" x14ac:dyDescent="0.75">
      <c r="A29" s="1104">
        <f>Schema!A26</f>
        <v>0</v>
      </c>
      <c r="B29" s="1055">
        <f>Schema!B26</f>
        <v>0</v>
      </c>
      <c r="C29" s="1057">
        <f>Schema!C26</f>
        <v>0</v>
      </c>
      <c r="D29" s="540" t="str">
        <f>Schema!D26</f>
        <v xml:space="preserve">A.2.6. Formalizzazione contratto </v>
      </c>
      <c r="E29" s="45" t="str">
        <f>Schema!E26</f>
        <v>GRU</v>
      </c>
      <c r="F29" s="45" t="str">
        <f>Schema!F26</f>
        <v>A</v>
      </c>
      <c r="G29" s="45" t="str">
        <f>Schema!G26</f>
        <v>02</v>
      </c>
      <c r="H29" s="82" t="str">
        <f>Schema!H26</f>
        <v>06</v>
      </c>
      <c r="I29" s="181" t="str">
        <f>IF('Rischio netto'!Z29=tabelle!$U$16,"X","-")</f>
        <v>X</v>
      </c>
      <c r="J29" s="34" t="str">
        <f>IF('Rischio netto'!Z29=tabelle!$U$15,"X","-")</f>
        <v>-</v>
      </c>
      <c r="K29" s="147" t="str">
        <f>IF('Rischio netto'!Z29=tabelle!$U$14,"X","-")</f>
        <v>-</v>
      </c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510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510"/>
      <c r="BD29" s="136"/>
      <c r="BE29" s="136"/>
      <c r="BF29" s="136"/>
      <c r="BG29" s="136"/>
      <c r="BH29" s="136"/>
      <c r="BI29" s="136"/>
      <c r="BJ29" s="959"/>
      <c r="BK29" s="137"/>
      <c r="BL29" s="136"/>
      <c r="BM29" s="439"/>
      <c r="BN29" s="447"/>
      <c r="BO29" s="173"/>
      <c r="BP29" s="443"/>
      <c r="BQ29" s="138"/>
      <c r="BR29" s="138"/>
      <c r="BS29" s="139"/>
    </row>
    <row r="30" spans="1:71" ht="21.5" x14ac:dyDescent="0.75">
      <c r="A30" s="1104">
        <f>Schema!A27</f>
        <v>0</v>
      </c>
      <c r="B30" s="1055" t="str">
        <f>Schema!B27</f>
        <v>B. Trattamento giuridico del personale</v>
      </c>
      <c r="C30" s="547" t="str">
        <f>Schema!C27</f>
        <v xml:space="preserve">B.1. Tenuta fascicoli e stati matricolari
</v>
      </c>
      <c r="D30" s="540" t="str">
        <f>Schema!D27</f>
        <v>B.1.1. Gestione fascicolo di ogni singolo dipendente</v>
      </c>
      <c r="E30" s="45" t="str">
        <f>Schema!E27</f>
        <v>GRU</v>
      </c>
      <c r="F30" s="46" t="str">
        <f>Schema!F27</f>
        <v>B</v>
      </c>
      <c r="G30" s="46" t="str">
        <f>Schema!G27</f>
        <v>01</v>
      </c>
      <c r="H30" s="81" t="str">
        <f>Schema!H27</f>
        <v>01</v>
      </c>
      <c r="I30" s="181" t="str">
        <f>IF('Rischio netto'!Z30=tabelle!$U$16,"X","-")</f>
        <v>X</v>
      </c>
      <c r="J30" s="34" t="str">
        <f>IF('Rischio netto'!Z30=tabelle!$U$15,"X","-")</f>
        <v>-</v>
      </c>
      <c r="K30" s="147" t="str">
        <f>IF('Rischio netto'!Z30=tabelle!$U$14,"X","-")</f>
        <v>-</v>
      </c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510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510"/>
      <c r="BD30" s="136"/>
      <c r="BE30" s="136"/>
      <c r="BF30" s="136"/>
      <c r="BG30" s="136"/>
      <c r="BH30" s="136"/>
      <c r="BI30" s="136"/>
      <c r="BJ30" s="961"/>
      <c r="BK30" s="137"/>
      <c r="BL30" s="136"/>
      <c r="BM30" s="439"/>
      <c r="BN30" s="447"/>
      <c r="BO30" s="173"/>
      <c r="BP30" s="443"/>
      <c r="BQ30" s="138"/>
      <c r="BR30" s="138"/>
      <c r="BS30" s="139"/>
    </row>
    <row r="31" spans="1:71" ht="15.65" customHeight="1" x14ac:dyDescent="0.75">
      <c r="A31" s="1104">
        <f>Schema!A28</f>
        <v>0</v>
      </c>
      <c r="B31" s="1055">
        <f>Schema!B28</f>
        <v>0</v>
      </c>
      <c r="C31" s="1057" t="str">
        <f>Schema!C28</f>
        <v>B.2. Procedimenti concernenti status, diritti e doveri dei dipendenti (aspettative, permessi, trasformazioni del rapporto di lavoro, diritti sindacali …)</v>
      </c>
      <c r="D31" s="540" t="str">
        <f>Schema!D28</f>
        <v>B.2.1. Ricezione istanze e istruttoria</v>
      </c>
      <c r="E31" s="45" t="str">
        <f>Schema!E28</f>
        <v>GRU</v>
      </c>
      <c r="F31" s="46" t="str">
        <f>Schema!F28</f>
        <v>B</v>
      </c>
      <c r="G31" s="46" t="str">
        <f>Schema!G28</f>
        <v>02</v>
      </c>
      <c r="H31" s="81" t="str">
        <f>Schema!H28</f>
        <v>01</v>
      </c>
      <c r="I31" s="181" t="str">
        <f>IF('Rischio netto'!Z31=tabelle!$U$16,"X","-")</f>
        <v>X</v>
      </c>
      <c r="J31" s="34" t="str">
        <f>IF('Rischio netto'!Z31=tabelle!$U$15,"X","-")</f>
        <v>-</v>
      </c>
      <c r="K31" s="147" t="str">
        <f>IF('Rischio netto'!Z31=tabelle!$U$14,"X","-")</f>
        <v>-</v>
      </c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510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510"/>
      <c r="BD31" s="136"/>
      <c r="BE31" s="136"/>
      <c r="BF31" s="136"/>
      <c r="BG31" s="136"/>
      <c r="BH31" s="136"/>
      <c r="BI31" s="136"/>
      <c r="BJ31" s="959"/>
      <c r="BK31" s="137"/>
      <c r="BL31" s="136"/>
      <c r="BM31" s="439"/>
      <c r="BN31" s="447"/>
      <c r="BO31" s="173"/>
      <c r="BP31" s="443"/>
      <c r="BQ31" s="138"/>
      <c r="BR31" s="138"/>
      <c r="BS31" s="139"/>
    </row>
    <row r="32" spans="1:71" ht="15.75" x14ac:dyDescent="0.75">
      <c r="A32" s="1104">
        <f>Schema!A29</f>
        <v>0</v>
      </c>
      <c r="B32" s="1055">
        <f>Schema!B29</f>
        <v>0</v>
      </c>
      <c r="C32" s="1057">
        <f>Schema!C29</f>
        <v>0</v>
      </c>
      <c r="D32" s="540" t="str">
        <f>Schema!D29</f>
        <v>B.2.2. Valutazione e verifiche su singole richieste</v>
      </c>
      <c r="E32" s="45" t="str">
        <f>Schema!E29</f>
        <v>GRU</v>
      </c>
      <c r="F32" s="46" t="str">
        <f>Schema!F29</f>
        <v>B</v>
      </c>
      <c r="G32" s="46" t="str">
        <f>Schema!G29</f>
        <v>02</v>
      </c>
      <c r="H32" s="81" t="str">
        <f>Schema!H29</f>
        <v>02</v>
      </c>
      <c r="I32" s="181" t="str">
        <f>IF('Rischio netto'!Z32=tabelle!$U$16,"X","-")</f>
        <v>X</v>
      </c>
      <c r="J32" s="34" t="str">
        <f>IF('Rischio netto'!Z32=tabelle!$U$15,"X","-")</f>
        <v>-</v>
      </c>
      <c r="K32" s="147" t="str">
        <f>IF('Rischio netto'!Z32=tabelle!$U$14,"X","-")</f>
        <v>-</v>
      </c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510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510"/>
      <c r="BD32" s="136"/>
      <c r="BE32" s="136"/>
      <c r="BF32" s="136"/>
      <c r="BG32" s="136"/>
      <c r="BH32" s="136"/>
      <c r="BI32" s="136"/>
      <c r="BJ32" s="959"/>
      <c r="BK32" s="137"/>
      <c r="BL32" s="136"/>
      <c r="BM32" s="439"/>
      <c r="BN32" s="447"/>
      <c r="BO32" s="173"/>
      <c r="BP32" s="443"/>
      <c r="BQ32" s="138"/>
      <c r="BR32" s="138"/>
      <c r="BS32" s="139"/>
    </row>
    <row r="33" spans="1:71" ht="15.75" x14ac:dyDescent="0.75">
      <c r="A33" s="1104">
        <f>Schema!A30</f>
        <v>0</v>
      </c>
      <c r="B33" s="1055">
        <f>Schema!B30</f>
        <v>0</v>
      </c>
      <c r="C33" s="1057">
        <f>Schema!C30</f>
        <v>0</v>
      </c>
      <c r="D33" s="540" t="str">
        <f>Schema!D30</f>
        <v>B.2.3. Conclusione e comunicazione esito</v>
      </c>
      <c r="E33" s="45" t="str">
        <f>Schema!E30</f>
        <v>GRU</v>
      </c>
      <c r="F33" s="46" t="str">
        <f>Schema!F30</f>
        <v>B</v>
      </c>
      <c r="G33" s="46" t="str">
        <f>Schema!G30</f>
        <v>02</v>
      </c>
      <c r="H33" s="81" t="str">
        <f>Schema!H30</f>
        <v>03</v>
      </c>
      <c r="I33" s="181" t="str">
        <f>IF('Rischio netto'!Z33=tabelle!$U$16,"X","-")</f>
        <v>X</v>
      </c>
      <c r="J33" s="34" t="str">
        <f>IF('Rischio netto'!Z33=tabelle!$U$15,"X","-")</f>
        <v>-</v>
      </c>
      <c r="K33" s="147" t="str">
        <f>IF('Rischio netto'!Z33=tabelle!$U$14,"X","-")</f>
        <v>-</v>
      </c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510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510"/>
      <c r="BD33" s="136"/>
      <c r="BE33" s="136"/>
      <c r="BF33" s="136"/>
      <c r="BG33" s="136"/>
      <c r="BH33" s="136"/>
      <c r="BI33" s="136"/>
      <c r="BJ33" s="959"/>
      <c r="BK33" s="137"/>
      <c r="BL33" s="136"/>
      <c r="BM33" s="439"/>
      <c r="BN33" s="447"/>
      <c r="BO33" s="173"/>
      <c r="BP33" s="443"/>
      <c r="BQ33" s="138"/>
      <c r="BR33" s="138"/>
      <c r="BS33" s="139"/>
    </row>
    <row r="34" spans="1:71" ht="24.9" customHeight="1" x14ac:dyDescent="0.75">
      <c r="A34" s="1104">
        <f>Schema!A31</f>
        <v>0</v>
      </c>
      <c r="B34" s="1055">
        <f>Schema!B31</f>
        <v>0</v>
      </c>
      <c r="C34" s="1057" t="str">
        <f>Schema!C31</f>
        <v xml:space="preserve">B.3. Procedimenti disciplinari 
</v>
      </c>
      <c r="D34" s="540" t="str">
        <f>Schema!D31</f>
        <v>B.3.1. Acquisizione notizia</v>
      </c>
      <c r="E34" s="45" t="str">
        <f>Schema!E31</f>
        <v>GRU</v>
      </c>
      <c r="F34" s="46" t="str">
        <f>Schema!F31</f>
        <v>B</v>
      </c>
      <c r="G34" s="45" t="str">
        <f>Schema!G31</f>
        <v>03</v>
      </c>
      <c r="H34" s="82" t="str">
        <f>Schema!H31</f>
        <v>01</v>
      </c>
      <c r="I34" s="181" t="str">
        <f>IF('Rischio netto'!Z34=tabelle!$U$16,"X","-")</f>
        <v>X</v>
      </c>
      <c r="J34" s="34" t="str">
        <f>IF('Rischio netto'!Z34=tabelle!$U$15,"X","-")</f>
        <v>-</v>
      </c>
      <c r="K34" s="147" t="str">
        <f>IF('Rischio netto'!Z34=tabelle!$U$14,"X","-")</f>
        <v>-</v>
      </c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510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510"/>
      <c r="BD34" s="136"/>
      <c r="BE34" s="136"/>
      <c r="BF34" s="136"/>
      <c r="BG34" s="136"/>
      <c r="BH34" s="136"/>
      <c r="BI34" s="136"/>
      <c r="BJ34" s="959"/>
      <c r="BK34" s="137"/>
      <c r="BL34" s="136"/>
      <c r="BM34" s="439"/>
      <c r="BN34" s="447"/>
      <c r="BO34" s="173"/>
      <c r="BP34" s="443"/>
      <c r="BQ34" s="138"/>
      <c r="BR34" s="138"/>
      <c r="BS34" s="139"/>
    </row>
    <row r="35" spans="1:71" ht="15.75" x14ac:dyDescent="0.75">
      <c r="A35" s="1104">
        <f>Schema!A32</f>
        <v>0</v>
      </c>
      <c r="B35" s="1055">
        <f>Schema!B32</f>
        <v>0</v>
      </c>
      <c r="C35" s="1057">
        <f>Schema!C32</f>
        <v>0</v>
      </c>
      <c r="D35" s="540" t="str">
        <f>Schema!D32</f>
        <v>B.3.2. Contestazione addebiti</v>
      </c>
      <c r="E35" s="45" t="str">
        <f>Schema!E32</f>
        <v>GRU</v>
      </c>
      <c r="F35" s="46" t="str">
        <f>Schema!F32</f>
        <v>B</v>
      </c>
      <c r="G35" s="45" t="str">
        <f>Schema!G32</f>
        <v>03</v>
      </c>
      <c r="H35" s="81" t="str">
        <f>Schema!H32</f>
        <v>02</v>
      </c>
      <c r="I35" s="181" t="str">
        <f>IF('Rischio netto'!Z35=tabelle!$U$16,"X","-")</f>
        <v>X</v>
      </c>
      <c r="J35" s="34" t="str">
        <f>IF('Rischio netto'!Z35=tabelle!$U$15,"X","-")</f>
        <v>-</v>
      </c>
      <c r="K35" s="147" t="str">
        <f>IF('Rischio netto'!Z35=tabelle!$U$14,"X","-")</f>
        <v>-</v>
      </c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510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510"/>
      <c r="BD35" s="136"/>
      <c r="BE35" s="136"/>
      <c r="BF35" s="136"/>
      <c r="BG35" s="136"/>
      <c r="BH35" s="136"/>
      <c r="BI35" s="136"/>
      <c r="BJ35" s="959"/>
      <c r="BK35" s="137"/>
      <c r="BL35" s="136"/>
      <c r="BM35" s="439"/>
      <c r="BN35" s="447"/>
      <c r="BO35" s="173"/>
      <c r="BP35" s="443"/>
      <c r="BQ35" s="138"/>
      <c r="BR35" s="138"/>
      <c r="BS35" s="139"/>
    </row>
    <row r="36" spans="1:71" ht="15.75" x14ac:dyDescent="0.75">
      <c r="A36" s="1104">
        <f>Schema!A33</f>
        <v>0</v>
      </c>
      <c r="B36" s="1055">
        <f>Schema!B33</f>
        <v>0</v>
      </c>
      <c r="C36" s="1057">
        <f>Schema!C33</f>
        <v>0</v>
      </c>
      <c r="D36" s="540" t="str">
        <f>Schema!D33</f>
        <v>B.3.3. Audizione del dipendente</v>
      </c>
      <c r="E36" s="45" t="str">
        <f>Schema!E33</f>
        <v>GRU</v>
      </c>
      <c r="F36" s="46" t="str">
        <f>Schema!F33</f>
        <v>B</v>
      </c>
      <c r="G36" s="45" t="str">
        <f>Schema!G33</f>
        <v>03</v>
      </c>
      <c r="H36" s="81" t="str">
        <f>Schema!H33</f>
        <v>03</v>
      </c>
      <c r="I36" s="181" t="str">
        <f>IF('Rischio netto'!Z36=tabelle!$U$16,"X","-")</f>
        <v>X</v>
      </c>
      <c r="J36" s="34" t="str">
        <f>IF('Rischio netto'!Z36=tabelle!$U$15,"X","-")</f>
        <v>-</v>
      </c>
      <c r="K36" s="147" t="str">
        <f>IF('Rischio netto'!Z36=tabelle!$U$14,"X","-")</f>
        <v>-</v>
      </c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510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510"/>
      <c r="BD36" s="136"/>
      <c r="BE36" s="136"/>
      <c r="BF36" s="136"/>
      <c r="BG36" s="136"/>
      <c r="BH36" s="136"/>
      <c r="BI36" s="136"/>
      <c r="BJ36" s="959"/>
      <c r="BK36" s="137"/>
      <c r="BL36" s="136"/>
      <c r="BM36" s="439"/>
      <c r="BN36" s="447"/>
      <c r="BO36" s="173"/>
      <c r="BP36" s="443"/>
      <c r="BQ36" s="138"/>
      <c r="BR36" s="138"/>
      <c r="BS36" s="139"/>
    </row>
    <row r="37" spans="1:71" ht="15.75" x14ac:dyDescent="0.75">
      <c r="A37" s="1104">
        <f>Schema!A34</f>
        <v>0</v>
      </c>
      <c r="B37" s="1055">
        <f>Schema!B34</f>
        <v>0</v>
      </c>
      <c r="C37" s="1057">
        <f>Schema!C34</f>
        <v>0</v>
      </c>
      <c r="D37" s="540" t="str">
        <f>Schema!D34</f>
        <v>B.3.4. Eventuale ulteriore attività istruttoria</v>
      </c>
      <c r="E37" s="45" t="str">
        <f>Schema!E34</f>
        <v>GRU</v>
      </c>
      <c r="F37" s="46" t="str">
        <f>Schema!F34</f>
        <v>B</v>
      </c>
      <c r="G37" s="45" t="str">
        <f>Schema!G34</f>
        <v>03</v>
      </c>
      <c r="H37" s="81" t="str">
        <f>Schema!H34</f>
        <v>04</v>
      </c>
      <c r="I37" s="181" t="str">
        <f>IF('Rischio netto'!Z37=tabelle!$U$16,"X","-")</f>
        <v>X</v>
      </c>
      <c r="J37" s="34" t="str">
        <f>IF('Rischio netto'!Z37=tabelle!$U$15,"X","-")</f>
        <v>-</v>
      </c>
      <c r="K37" s="147" t="str">
        <f>IF('Rischio netto'!Z37=tabelle!$U$14,"X","-")</f>
        <v>-</v>
      </c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510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510"/>
      <c r="BD37" s="136"/>
      <c r="BE37" s="136"/>
      <c r="BF37" s="136"/>
      <c r="BG37" s="136"/>
      <c r="BH37" s="136"/>
      <c r="BI37" s="136"/>
      <c r="BJ37" s="959"/>
      <c r="BK37" s="137"/>
      <c r="BL37" s="136"/>
      <c r="BM37" s="439"/>
      <c r="BN37" s="447"/>
      <c r="BO37" s="173"/>
      <c r="BP37" s="443"/>
      <c r="BQ37" s="138"/>
      <c r="BR37" s="138"/>
      <c r="BS37" s="139"/>
    </row>
    <row r="38" spans="1:71" ht="15.75" x14ac:dyDescent="0.75">
      <c r="A38" s="1104">
        <f>Schema!A35</f>
        <v>0</v>
      </c>
      <c r="B38" s="1055">
        <f>Schema!B35</f>
        <v>0</v>
      </c>
      <c r="C38" s="1057">
        <f>Schema!C35</f>
        <v>0</v>
      </c>
      <c r="D38" s="540" t="str">
        <f>Schema!D35</f>
        <v>B.3.5. Conclusione con irrogazione di sanzione o archiviazione</v>
      </c>
      <c r="E38" s="45" t="str">
        <f>Schema!E35</f>
        <v>GRU</v>
      </c>
      <c r="F38" s="46" t="str">
        <f>Schema!F35</f>
        <v>B</v>
      </c>
      <c r="G38" s="45" t="str">
        <f>Schema!G35</f>
        <v>03</v>
      </c>
      <c r="H38" s="81" t="str">
        <f>Schema!H35</f>
        <v>05</v>
      </c>
      <c r="I38" s="181" t="str">
        <f>IF('Rischio netto'!Z38=tabelle!$U$16,"X","-")</f>
        <v>X</v>
      </c>
      <c r="J38" s="34" t="str">
        <f>IF('Rischio netto'!Z38=tabelle!$U$15,"X","-")</f>
        <v>-</v>
      </c>
      <c r="K38" s="147" t="str">
        <f>IF('Rischio netto'!Z38=tabelle!$U$14,"X","-")</f>
        <v>-</v>
      </c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510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510"/>
      <c r="BD38" s="136"/>
      <c r="BE38" s="136"/>
      <c r="BF38" s="136"/>
      <c r="BG38" s="136"/>
      <c r="BH38" s="136"/>
      <c r="BI38" s="136"/>
      <c r="BJ38" s="959"/>
      <c r="BK38" s="137"/>
      <c r="BL38" s="136"/>
      <c r="BM38" s="439"/>
      <c r="BN38" s="447"/>
      <c r="BO38" s="173"/>
      <c r="BP38" s="443"/>
      <c r="BQ38" s="138"/>
      <c r="BR38" s="138"/>
      <c r="BS38" s="139"/>
    </row>
    <row r="39" spans="1:71" ht="16" customHeight="1" x14ac:dyDescent="0.75">
      <c r="A39" s="1104">
        <f>Schema!A36</f>
        <v>0</v>
      </c>
      <c r="B39" s="1055">
        <f>Schema!B36</f>
        <v>0</v>
      </c>
      <c r="C39" s="1057" t="str">
        <f>Schema!C36</f>
        <v xml:space="preserve">B.4. Gestione giornaliera e mensile delle presenze
</v>
      </c>
      <c r="D39" s="540" t="str">
        <f>Schema!D36</f>
        <v>B.4.1. Gestione giornaliera  delle presenze tramite software dedicato</v>
      </c>
      <c r="E39" s="45" t="str">
        <f>Schema!E36</f>
        <v>GRU</v>
      </c>
      <c r="F39" s="46" t="str">
        <f>Schema!F36</f>
        <v>B</v>
      </c>
      <c r="G39" s="45" t="str">
        <f>Schema!G36</f>
        <v>04</v>
      </c>
      <c r="H39" s="82" t="str">
        <f>Schema!H36</f>
        <v>01</v>
      </c>
      <c r="I39" s="181" t="str">
        <f>IF('Rischio netto'!Z39=tabelle!$U$16,"X","-")</f>
        <v>X</v>
      </c>
      <c r="J39" s="34" t="str">
        <f>IF('Rischio netto'!Z39=tabelle!$U$15,"X","-")</f>
        <v>-</v>
      </c>
      <c r="K39" s="147" t="str">
        <f>IF('Rischio netto'!Z39=tabelle!$U$14,"X","-")</f>
        <v>-</v>
      </c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510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510"/>
      <c r="BD39" s="136"/>
      <c r="BE39" s="136"/>
      <c r="BF39" s="136"/>
      <c r="BG39" s="136"/>
      <c r="BH39" s="136"/>
      <c r="BI39" s="136"/>
      <c r="BJ39" s="959"/>
      <c r="BK39" s="137"/>
      <c r="BL39" s="136"/>
      <c r="BM39" s="439"/>
      <c r="BN39" s="447"/>
      <c r="BO39" s="173"/>
      <c r="BP39" s="443"/>
      <c r="BQ39" s="138"/>
      <c r="BR39" s="138"/>
      <c r="BS39" s="139"/>
    </row>
    <row r="40" spans="1:71" ht="19" customHeight="1" x14ac:dyDescent="0.75">
      <c r="A40" s="1104">
        <f>Schema!A37</f>
        <v>0</v>
      </c>
      <c r="B40" s="1055">
        <f>Schema!B37</f>
        <v>0</v>
      </c>
      <c r="C40" s="1057">
        <f>Schema!C37</f>
        <v>0</v>
      </c>
      <c r="D40" s="540" t="str">
        <f>Schema!D37</f>
        <v xml:space="preserve">B.4.2. Verifica dei dati rilevati dal sistema e/o inseriti dal dipendente nel mese di riferimento </v>
      </c>
      <c r="E40" s="45" t="str">
        <f>Schema!E37</f>
        <v>GRU</v>
      </c>
      <c r="F40" s="46" t="str">
        <f>Schema!F37</f>
        <v>B</v>
      </c>
      <c r="G40" s="45" t="str">
        <f>Schema!G37</f>
        <v>04</v>
      </c>
      <c r="H40" s="81" t="str">
        <f>Schema!H37</f>
        <v>02</v>
      </c>
      <c r="I40" s="181" t="str">
        <f>IF('Rischio netto'!Z40=tabelle!$U$16,"X","-")</f>
        <v>X</v>
      </c>
      <c r="J40" s="34" t="str">
        <f>IF('Rischio netto'!Z40=tabelle!$U$15,"X","-")</f>
        <v>-</v>
      </c>
      <c r="K40" s="147" t="str">
        <f>IF('Rischio netto'!Z40=tabelle!$U$14,"X","-")</f>
        <v>-</v>
      </c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510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510"/>
      <c r="BD40" s="136"/>
      <c r="BE40" s="136"/>
      <c r="BF40" s="136"/>
      <c r="BG40" s="136"/>
      <c r="BH40" s="136"/>
      <c r="BI40" s="136"/>
      <c r="BJ40" s="959"/>
      <c r="BK40" s="137"/>
      <c r="BL40" s="136"/>
      <c r="BM40" s="439"/>
      <c r="BN40" s="447"/>
      <c r="BO40" s="173"/>
      <c r="BP40" s="443"/>
      <c r="BQ40" s="138"/>
      <c r="BR40" s="138"/>
      <c r="BS40" s="139"/>
    </row>
    <row r="41" spans="1:71" ht="21" customHeight="1" x14ac:dyDescent="0.75">
      <c r="A41" s="1104">
        <f>Schema!A38</f>
        <v>0</v>
      </c>
      <c r="B41" s="1055">
        <f>Schema!B38</f>
        <v>0</v>
      </c>
      <c r="C41" s="1057">
        <f>Schema!C38</f>
        <v>0</v>
      </c>
      <c r="D41" s="540" t="str">
        <f>Schema!D38</f>
        <v>B.4.3. Trasmissione mensile delle presenze all'uffico Paghe e Contributi</v>
      </c>
      <c r="E41" s="45" t="str">
        <f>Schema!E38</f>
        <v>GRU</v>
      </c>
      <c r="F41" s="46" t="str">
        <f>Schema!F38</f>
        <v>B</v>
      </c>
      <c r="G41" s="45" t="str">
        <f>Schema!G38</f>
        <v>04</v>
      </c>
      <c r="H41" s="81" t="str">
        <f>Schema!H38</f>
        <v>03</v>
      </c>
      <c r="I41" s="181" t="str">
        <f>IF('Rischio netto'!Z41=tabelle!$U$16,"X","-")</f>
        <v>X</v>
      </c>
      <c r="J41" s="34" t="str">
        <f>IF('Rischio netto'!Z41=tabelle!$U$15,"X","-")</f>
        <v>-</v>
      </c>
      <c r="K41" s="147" t="str">
        <f>IF('Rischio netto'!Z41=tabelle!$U$14,"X","-")</f>
        <v>-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510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510"/>
      <c r="BD41" s="136"/>
      <c r="BE41" s="136"/>
      <c r="BF41" s="136"/>
      <c r="BG41" s="136"/>
      <c r="BH41" s="136"/>
      <c r="BI41" s="136"/>
      <c r="BJ41" s="959"/>
      <c r="BK41" s="137"/>
      <c r="BL41" s="136"/>
      <c r="BM41" s="439"/>
      <c r="BN41" s="447"/>
      <c r="BO41" s="173"/>
      <c r="BP41" s="443"/>
      <c r="BQ41" s="138"/>
      <c r="BR41" s="138"/>
      <c r="BS41" s="139"/>
    </row>
    <row r="42" spans="1:71" ht="22" customHeight="1" x14ac:dyDescent="0.75">
      <c r="A42" s="1104">
        <f>Schema!A39</f>
        <v>0</v>
      </c>
      <c r="B42" s="1055">
        <f>Schema!B39</f>
        <v>0</v>
      </c>
      <c r="C42" s="1052" t="str">
        <f>Schema!C39</f>
        <v xml:space="preserve">B.5. Gestione malattie
</v>
      </c>
      <c r="D42" s="539" t="str">
        <f>Schema!D39</f>
        <v xml:space="preserve">B.5.1. Inserimento dell’assenza per malattia sul sistema  di gestione delle presenze </v>
      </c>
      <c r="E42" s="45" t="str">
        <f>Schema!E39</f>
        <v>GRU</v>
      </c>
      <c r="F42" s="46" t="str">
        <f>Schema!F39</f>
        <v>B</v>
      </c>
      <c r="G42" s="46" t="str">
        <f>Schema!G39</f>
        <v>05</v>
      </c>
      <c r="H42" s="81" t="str">
        <f>Schema!H39</f>
        <v>01</v>
      </c>
      <c r="I42" s="181" t="str">
        <f>IF('Rischio netto'!Z42=tabelle!$U$16,"X","-")</f>
        <v>X</v>
      </c>
      <c r="J42" s="34" t="str">
        <f>IF('Rischio netto'!Z42=tabelle!$U$15,"X","-")</f>
        <v>-</v>
      </c>
      <c r="K42" s="147" t="str">
        <f>IF('Rischio netto'!Z42=tabelle!$U$14,"X","-")</f>
        <v>-</v>
      </c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510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510"/>
      <c r="BD42" s="136"/>
      <c r="BE42" s="136"/>
      <c r="BF42" s="136"/>
      <c r="BG42" s="136"/>
      <c r="BH42" s="136"/>
      <c r="BI42" s="136"/>
      <c r="BJ42" s="959"/>
      <c r="BK42" s="137"/>
      <c r="BL42" s="136"/>
      <c r="BM42" s="439"/>
      <c r="BN42" s="447"/>
      <c r="BO42" s="173"/>
      <c r="BP42" s="443"/>
      <c r="BQ42" s="138"/>
      <c r="BR42" s="138"/>
      <c r="BS42" s="139"/>
    </row>
    <row r="43" spans="1:71" ht="17" customHeight="1" x14ac:dyDescent="0.75">
      <c r="A43" s="1104">
        <f>Schema!A40</f>
        <v>0</v>
      </c>
      <c r="B43" s="1055">
        <f>Schema!B40</f>
        <v>0</v>
      </c>
      <c r="C43" s="1052">
        <f>Schema!C40</f>
        <v>0</v>
      </c>
      <c r="D43" s="539" t="str">
        <f>Schema!D40</f>
        <v>B.5.2. Ricezione e verifica del certificato medico</v>
      </c>
      <c r="E43" s="45" t="str">
        <f>Schema!E40</f>
        <v>GRU</v>
      </c>
      <c r="F43" s="46" t="str">
        <f>Schema!F40</f>
        <v>B</v>
      </c>
      <c r="G43" s="46" t="str">
        <f>Schema!G40</f>
        <v>05</v>
      </c>
      <c r="H43" s="81" t="str">
        <f>Schema!H40</f>
        <v>02</v>
      </c>
      <c r="I43" s="181" t="str">
        <f>IF('Rischio netto'!Z43=tabelle!$U$16,"X","-")</f>
        <v>X</v>
      </c>
      <c r="J43" s="34" t="str">
        <f>IF('Rischio netto'!Z43=tabelle!$U$15,"X","-")</f>
        <v>-</v>
      </c>
      <c r="K43" s="147" t="str">
        <f>IF('Rischio netto'!Z43=tabelle!$U$14,"X","-")</f>
        <v>-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510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510"/>
      <c r="BD43" s="136"/>
      <c r="BE43" s="136"/>
      <c r="BF43" s="136"/>
      <c r="BG43" s="136"/>
      <c r="BH43" s="136"/>
      <c r="BI43" s="136"/>
      <c r="BJ43" s="959"/>
      <c r="BK43" s="137"/>
      <c r="BL43" s="136"/>
      <c r="BM43" s="439"/>
      <c r="BN43" s="447"/>
      <c r="BO43" s="173"/>
      <c r="BP43" s="443"/>
      <c r="BQ43" s="138"/>
      <c r="BR43" s="138"/>
      <c r="BS43" s="139"/>
    </row>
    <row r="44" spans="1:71" ht="30" customHeight="1" x14ac:dyDescent="0.75">
      <c r="A44" s="1104">
        <f>Schema!A41</f>
        <v>0</v>
      </c>
      <c r="B44" s="1055">
        <f>Schema!B41</f>
        <v>0</v>
      </c>
      <c r="C44" s="1052">
        <f>Schema!C41</f>
        <v>0</v>
      </c>
      <c r="D44" s="539" t="str">
        <f>Schema!D41</f>
        <v>B.5.3. Eventuale richiesta di visita domiciliare per il controllo dello stato di malattia</v>
      </c>
      <c r="E44" s="45" t="str">
        <f>Schema!E41</f>
        <v>GRU</v>
      </c>
      <c r="F44" s="46" t="str">
        <f>Schema!F41</f>
        <v>B</v>
      </c>
      <c r="G44" s="46" t="str">
        <f>Schema!G41</f>
        <v>05</v>
      </c>
      <c r="H44" s="82" t="str">
        <f>Schema!H41</f>
        <v>03</v>
      </c>
      <c r="I44" s="181" t="str">
        <f>IF('Rischio netto'!Z44=tabelle!$U$16,"X","-")</f>
        <v>X</v>
      </c>
      <c r="J44" s="34" t="str">
        <f>IF('Rischio netto'!Z44=tabelle!$U$15,"X","-")</f>
        <v>-</v>
      </c>
      <c r="K44" s="147" t="str">
        <f>IF('Rischio netto'!Z44=tabelle!$U$14,"X","-")</f>
        <v>-</v>
      </c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510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510"/>
      <c r="BD44" s="136"/>
      <c r="BE44" s="136"/>
      <c r="BF44" s="136"/>
      <c r="BG44" s="136"/>
      <c r="BH44" s="136"/>
      <c r="BI44" s="136"/>
      <c r="BJ44" s="959"/>
      <c r="BK44" s="137"/>
      <c r="BL44" s="136"/>
      <c r="BM44" s="439"/>
      <c r="BN44" s="447"/>
      <c r="BO44" s="173"/>
      <c r="BP44" s="443"/>
      <c r="BQ44" s="138"/>
      <c r="BR44" s="138"/>
      <c r="BS44" s="139"/>
    </row>
    <row r="45" spans="1:71" ht="21.5" x14ac:dyDescent="0.75">
      <c r="A45" s="1104">
        <f>Schema!A42</f>
        <v>0</v>
      </c>
      <c r="B45" s="1055">
        <f>Schema!B42</f>
        <v>0</v>
      </c>
      <c r="C45" s="1052">
        <f>Schema!C42</f>
        <v>0</v>
      </c>
      <c r="D45" s="539" t="str">
        <f>Schema!D42</f>
        <v>B.5.4. Ricezione e verifica del referto medico legale inviato dall’Azienda sanitaria locale che ha effettuato il controllo domiciliare</v>
      </c>
      <c r="E45" s="45" t="str">
        <f>Schema!E42</f>
        <v>GRU</v>
      </c>
      <c r="F45" s="46" t="str">
        <f>Schema!F42</f>
        <v>B</v>
      </c>
      <c r="G45" s="46" t="str">
        <f>Schema!G42</f>
        <v>05</v>
      </c>
      <c r="H45" s="81" t="str">
        <f>Schema!H42</f>
        <v>04</v>
      </c>
      <c r="I45" s="181" t="str">
        <f>IF('Rischio netto'!Z45=tabelle!$U$16,"X","-")</f>
        <v>X</v>
      </c>
      <c r="J45" s="34" t="str">
        <f>IF('Rischio netto'!Z45=tabelle!$U$15,"X","-")</f>
        <v>-</v>
      </c>
      <c r="K45" s="147" t="str">
        <f>IF('Rischio netto'!Z45=tabelle!$U$14,"X","-")</f>
        <v>-</v>
      </c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510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510"/>
      <c r="BD45" s="136"/>
      <c r="BE45" s="136"/>
      <c r="BF45" s="136"/>
      <c r="BG45" s="136"/>
      <c r="BH45" s="136"/>
      <c r="BI45" s="136"/>
      <c r="BJ45" s="959"/>
      <c r="BK45" s="137"/>
      <c r="BL45" s="136"/>
      <c r="BM45" s="439"/>
      <c r="BN45" s="447"/>
      <c r="BO45" s="173"/>
      <c r="BP45" s="443"/>
      <c r="BQ45" s="138"/>
      <c r="BR45" s="138"/>
      <c r="BS45" s="139"/>
    </row>
    <row r="46" spans="1:71" ht="21.5" x14ac:dyDescent="0.75">
      <c r="A46" s="1104">
        <f>Schema!A43</f>
        <v>0</v>
      </c>
      <c r="B46" s="1055">
        <f>Schema!B43</f>
        <v>0</v>
      </c>
      <c r="C46" s="1052">
        <f>Schema!C43</f>
        <v>0</v>
      </c>
      <c r="D46" s="539" t="str">
        <f>Schema!D43</f>
        <v>B.5.5. Nel caso in cui il dipendente sia stato sottoposto al controllo, si procede all’archiviazione del referto medico legale</v>
      </c>
      <c r="E46" s="45" t="str">
        <f>Schema!E43</f>
        <v>GRU</v>
      </c>
      <c r="F46" s="46" t="str">
        <f>Schema!F43</f>
        <v>B</v>
      </c>
      <c r="G46" s="46" t="str">
        <f>Schema!G43</f>
        <v>05</v>
      </c>
      <c r="H46" s="81" t="str">
        <f>Schema!H43</f>
        <v>05</v>
      </c>
      <c r="I46" s="181" t="str">
        <f>IF('Rischio netto'!Z46=tabelle!$U$16,"X","-")</f>
        <v>X</v>
      </c>
      <c r="J46" s="34" t="str">
        <f>IF('Rischio netto'!Z46=tabelle!$U$15,"X","-")</f>
        <v>-</v>
      </c>
      <c r="K46" s="147" t="str">
        <f>IF('Rischio netto'!Z46=tabelle!$U$14,"X","-")</f>
        <v>-</v>
      </c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510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510"/>
      <c r="BD46" s="136"/>
      <c r="BE46" s="136"/>
      <c r="BF46" s="136"/>
      <c r="BG46" s="136"/>
      <c r="BH46" s="136"/>
      <c r="BI46" s="136"/>
      <c r="BJ46" s="959"/>
      <c r="BK46" s="137"/>
      <c r="BL46" s="136"/>
      <c r="BM46" s="439"/>
      <c r="BN46" s="447"/>
      <c r="BO46" s="173"/>
      <c r="BP46" s="443"/>
      <c r="BQ46" s="138"/>
      <c r="BR46" s="138"/>
      <c r="BS46" s="139"/>
    </row>
    <row r="47" spans="1:71" ht="21.5" x14ac:dyDescent="0.75">
      <c r="A47" s="1104">
        <f>Schema!A44</f>
        <v>0</v>
      </c>
      <c r="B47" s="1055">
        <f>Schema!B44</f>
        <v>0</v>
      </c>
      <c r="C47" s="1052">
        <f>Schema!C44</f>
        <v>0</v>
      </c>
      <c r="D47" s="539" t="str">
        <f>Schema!D44</f>
        <v xml:space="preserve">B.5.6. Nel caso in cui il dipendente non sia stato reperito presso il proprio domicilio, si trasmette la pratica al personale, per i conseguenti adempimenti </v>
      </c>
      <c r="E47" s="45" t="str">
        <f>Schema!E44</f>
        <v>GRU</v>
      </c>
      <c r="F47" s="46" t="str">
        <f>Schema!F44</f>
        <v>B</v>
      </c>
      <c r="G47" s="46" t="str">
        <f>Schema!G44</f>
        <v>05</v>
      </c>
      <c r="H47" s="81" t="str">
        <f>Schema!H44</f>
        <v>06</v>
      </c>
      <c r="I47" s="181" t="str">
        <f>IF('Rischio netto'!Z47=tabelle!$U$16,"X","-")</f>
        <v>X</v>
      </c>
      <c r="J47" s="34" t="str">
        <f>IF('Rischio netto'!Z47=tabelle!$U$15,"X","-")</f>
        <v>-</v>
      </c>
      <c r="K47" s="147" t="str">
        <f>IF('Rischio netto'!Z47=tabelle!$U$14,"X","-")</f>
        <v>-</v>
      </c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510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510"/>
      <c r="BD47" s="136"/>
      <c r="BE47" s="136"/>
      <c r="BF47" s="136"/>
      <c r="BG47" s="136"/>
      <c r="BH47" s="136"/>
      <c r="BI47" s="136"/>
      <c r="BJ47" s="959"/>
      <c r="BK47" s="137"/>
      <c r="BL47" s="136"/>
      <c r="BM47" s="439"/>
      <c r="BN47" s="447"/>
      <c r="BO47" s="173"/>
      <c r="BP47" s="443"/>
      <c r="BQ47" s="138"/>
      <c r="BR47" s="138"/>
      <c r="BS47" s="139"/>
    </row>
    <row r="48" spans="1:71" ht="15.65" customHeight="1" x14ac:dyDescent="0.75">
      <c r="A48" s="1104">
        <f>Schema!A45</f>
        <v>0</v>
      </c>
      <c r="B48" s="1055">
        <f>Schema!B45</f>
        <v>0</v>
      </c>
      <c r="C48" s="1052" t="str">
        <f>Schema!C45</f>
        <v xml:space="preserve">B.6. Gestione relazioni sindacali
</v>
      </c>
      <c r="D48" s="539" t="str">
        <f>Schema!D45</f>
        <v xml:space="preserve">B.6.1. Gestione dei tavoli sindacali </v>
      </c>
      <c r="E48" s="45" t="str">
        <f>Schema!E45</f>
        <v>GRU</v>
      </c>
      <c r="F48" s="46" t="str">
        <f>Schema!F45</f>
        <v>B</v>
      </c>
      <c r="G48" s="46" t="str">
        <f>Schema!G45</f>
        <v>06</v>
      </c>
      <c r="H48" s="81" t="str">
        <f>Schema!H45</f>
        <v>01</v>
      </c>
      <c r="I48" s="181" t="str">
        <f>IF('Rischio netto'!Z48=tabelle!$U$16,"X","-")</f>
        <v>X</v>
      </c>
      <c r="J48" s="34" t="str">
        <f>IF('Rischio netto'!Z48=tabelle!$U$15,"X","-")</f>
        <v>-</v>
      </c>
      <c r="K48" s="147" t="str">
        <f>IF('Rischio netto'!Z48=tabelle!$U$14,"X","-")</f>
        <v>-</v>
      </c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510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510"/>
      <c r="BD48" s="136"/>
      <c r="BE48" s="136"/>
      <c r="BF48" s="136"/>
      <c r="BG48" s="136"/>
      <c r="BH48" s="136"/>
      <c r="BI48" s="136"/>
      <c r="BJ48" s="959"/>
      <c r="BK48" s="137"/>
      <c r="BL48" s="136"/>
      <c r="BM48" s="439"/>
      <c r="BN48" s="447"/>
      <c r="BO48" s="173"/>
      <c r="BP48" s="443"/>
      <c r="BQ48" s="138"/>
      <c r="BR48" s="138"/>
      <c r="BS48" s="139"/>
    </row>
    <row r="49" spans="1:71" ht="15.75" x14ac:dyDescent="0.75">
      <c r="A49" s="1104">
        <f>Schema!A46</f>
        <v>0</v>
      </c>
      <c r="B49" s="1055">
        <f>Schema!B46</f>
        <v>0</v>
      </c>
      <c r="C49" s="1052">
        <f>Schema!C46</f>
        <v>0</v>
      </c>
      <c r="D49" s="539" t="str">
        <f>Schema!D46</f>
        <v xml:space="preserve">B.6.2. Predisposizione documentazione </v>
      </c>
      <c r="E49" s="45" t="str">
        <f>Schema!E46</f>
        <v>GRU</v>
      </c>
      <c r="F49" s="46" t="str">
        <f>Schema!F46</f>
        <v>B</v>
      </c>
      <c r="G49" s="45" t="str">
        <f>Schema!G46</f>
        <v>06</v>
      </c>
      <c r="H49" s="82" t="str">
        <f>Schema!H46</f>
        <v>02</v>
      </c>
      <c r="I49" s="181" t="str">
        <f>IF('Rischio netto'!Z49=tabelle!$U$16,"X","-")</f>
        <v>X</v>
      </c>
      <c r="J49" s="34" t="str">
        <f>IF('Rischio netto'!Z49=tabelle!$U$15,"X","-")</f>
        <v>-</v>
      </c>
      <c r="K49" s="147" t="str">
        <f>IF('Rischio netto'!Z49=tabelle!$U$14,"X","-")</f>
        <v>-</v>
      </c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510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510"/>
      <c r="BD49" s="136"/>
      <c r="BE49" s="136"/>
      <c r="BF49" s="136"/>
      <c r="BG49" s="136"/>
      <c r="BH49" s="136"/>
      <c r="BI49" s="136"/>
      <c r="BJ49" s="959"/>
      <c r="BK49" s="137"/>
      <c r="BL49" s="136"/>
      <c r="BM49" s="439"/>
      <c r="BN49" s="447"/>
      <c r="BO49" s="173"/>
      <c r="BP49" s="443"/>
      <c r="BQ49" s="138"/>
      <c r="BR49" s="138"/>
      <c r="BS49" s="139"/>
    </row>
    <row r="50" spans="1:71" ht="15.65" customHeight="1" x14ac:dyDescent="0.75">
      <c r="A50" s="1104">
        <f>Schema!A47</f>
        <v>0</v>
      </c>
      <c r="B50" s="1055">
        <f>Schema!B47</f>
        <v>0</v>
      </c>
      <c r="C50" s="1052" t="str">
        <f>Schema!C47</f>
        <v xml:space="preserve">B.7. Formazione del personale interno
</v>
      </c>
      <c r="D50" s="539" t="str">
        <f>Schema!D47</f>
        <v>B.7.1. Individuazione dei fabbisogni formativi</v>
      </c>
      <c r="E50" s="45" t="str">
        <f>Schema!E47</f>
        <v>GRU</v>
      </c>
      <c r="F50" s="46" t="str">
        <f>Schema!F47</f>
        <v>B</v>
      </c>
      <c r="G50" s="46" t="str">
        <f>Schema!G47</f>
        <v>07</v>
      </c>
      <c r="H50" s="81" t="str">
        <f>Schema!H47</f>
        <v>01</v>
      </c>
      <c r="I50" s="181" t="str">
        <f>IF('Rischio netto'!Z50=tabelle!$U$16,"X","-")</f>
        <v>X</v>
      </c>
      <c r="J50" s="34" t="str">
        <f>IF('Rischio netto'!Z50=tabelle!$U$15,"X","-")</f>
        <v>-</v>
      </c>
      <c r="K50" s="147" t="str">
        <f>IF('Rischio netto'!Z50=tabelle!$U$14,"X","-")</f>
        <v>-</v>
      </c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510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510"/>
      <c r="BD50" s="136"/>
      <c r="BE50" s="136"/>
      <c r="BF50" s="136"/>
      <c r="BG50" s="136"/>
      <c r="BH50" s="136"/>
      <c r="BI50" s="136"/>
      <c r="BJ50" s="959"/>
      <c r="BK50" s="137"/>
      <c r="BL50" s="136"/>
      <c r="BM50" s="439"/>
      <c r="BN50" s="447"/>
      <c r="BO50" s="173"/>
      <c r="BP50" s="443"/>
      <c r="BQ50" s="138"/>
      <c r="BR50" s="138"/>
      <c r="BS50" s="139"/>
    </row>
    <row r="51" spans="1:71" ht="15.75" x14ac:dyDescent="0.75">
      <c r="A51" s="1104">
        <f>Schema!A48</f>
        <v>0</v>
      </c>
      <c r="B51" s="1055">
        <f>Schema!B48</f>
        <v>0</v>
      </c>
      <c r="C51" s="1052">
        <f>Schema!C48</f>
        <v>0</v>
      </c>
      <c r="D51" s="539" t="str">
        <f>Schema!D48</f>
        <v>B.7.2. Predisposizione Piano di formazione</v>
      </c>
      <c r="E51" s="45" t="str">
        <f>Schema!E48</f>
        <v>GRU</v>
      </c>
      <c r="F51" s="46" t="str">
        <f>Schema!F48</f>
        <v>B</v>
      </c>
      <c r="G51" s="46" t="str">
        <f>Schema!G48</f>
        <v>07</v>
      </c>
      <c r="H51" s="81" t="str">
        <f>Schema!H48</f>
        <v>02</v>
      </c>
      <c r="I51" s="181" t="str">
        <f>IF('Rischio netto'!Z51=tabelle!$U$16,"X","-")</f>
        <v>X</v>
      </c>
      <c r="J51" s="34" t="str">
        <f>IF('Rischio netto'!Z51=tabelle!$U$15,"X","-")</f>
        <v>-</v>
      </c>
      <c r="K51" s="147" t="str">
        <f>IF('Rischio netto'!Z51=tabelle!$U$14,"X","-")</f>
        <v>-</v>
      </c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510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510"/>
      <c r="BD51" s="136"/>
      <c r="BE51" s="136"/>
      <c r="BF51" s="136"/>
      <c r="BG51" s="136"/>
      <c r="BH51" s="136"/>
      <c r="BI51" s="136"/>
      <c r="BJ51" s="959"/>
      <c r="BK51" s="137"/>
      <c r="BL51" s="136"/>
      <c r="BM51" s="439"/>
      <c r="BN51" s="447"/>
      <c r="BO51" s="173"/>
      <c r="BP51" s="443"/>
      <c r="BQ51" s="138"/>
      <c r="BR51" s="138"/>
      <c r="BS51" s="139"/>
    </row>
    <row r="52" spans="1:71" ht="15.75" x14ac:dyDescent="0.75">
      <c r="A52" s="1104">
        <f>Schema!A49</f>
        <v>0</v>
      </c>
      <c r="B52" s="1055">
        <f>Schema!B49</f>
        <v>0</v>
      </c>
      <c r="C52" s="1052">
        <f>Schema!C49</f>
        <v>0</v>
      </c>
      <c r="D52" s="539" t="str">
        <f>Schema!D49</f>
        <v>B.7.3. Attivazione corsi formativi</v>
      </c>
      <c r="E52" s="45" t="str">
        <f>Schema!E49</f>
        <v>GRU</v>
      </c>
      <c r="F52" s="46" t="str">
        <f>Schema!F49</f>
        <v>B</v>
      </c>
      <c r="G52" s="46" t="str">
        <f>Schema!G49</f>
        <v>07</v>
      </c>
      <c r="H52" s="81" t="str">
        <f>Schema!H49</f>
        <v>03</v>
      </c>
      <c r="I52" s="181" t="str">
        <f>IF('Rischio netto'!Z52=tabelle!$U$16,"X","-")</f>
        <v>X</v>
      </c>
      <c r="J52" s="34" t="str">
        <f>IF('Rischio netto'!Z52=tabelle!$U$15,"X","-")</f>
        <v>-</v>
      </c>
      <c r="K52" s="147" t="str">
        <f>IF('Rischio netto'!Z52=tabelle!$U$14,"X","-")</f>
        <v>-</v>
      </c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510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510"/>
      <c r="BD52" s="136"/>
      <c r="BE52" s="136"/>
      <c r="BF52" s="136"/>
      <c r="BG52" s="136"/>
      <c r="BH52" s="136"/>
      <c r="BI52" s="136"/>
      <c r="BJ52" s="959"/>
      <c r="BK52" s="137"/>
      <c r="BL52" s="136"/>
      <c r="BM52" s="439"/>
      <c r="BN52" s="447"/>
      <c r="BO52" s="173"/>
      <c r="BP52" s="443"/>
      <c r="BQ52" s="138"/>
      <c r="BR52" s="138"/>
      <c r="BS52" s="139"/>
    </row>
    <row r="53" spans="1:71" ht="15.75" x14ac:dyDescent="0.75">
      <c r="A53" s="1104">
        <f>Schema!A50</f>
        <v>0</v>
      </c>
      <c r="B53" s="1055">
        <f>Schema!B50</f>
        <v>0</v>
      </c>
      <c r="C53" s="1052">
        <f>Schema!C50</f>
        <v>0</v>
      </c>
      <c r="D53" s="539" t="str">
        <f>Schema!D50</f>
        <v>B.7.4. Individuazione del personale da formare</v>
      </c>
      <c r="E53" s="45" t="str">
        <f>Schema!E50</f>
        <v>GRU</v>
      </c>
      <c r="F53" s="46" t="str">
        <f>Schema!F50</f>
        <v>B</v>
      </c>
      <c r="G53" s="46" t="str">
        <f>Schema!G50</f>
        <v>07</v>
      </c>
      <c r="H53" s="81" t="str">
        <f>Schema!H50</f>
        <v>04</v>
      </c>
      <c r="I53" s="181" t="str">
        <f>IF('Rischio netto'!Z53=tabelle!$U$16,"X","-")</f>
        <v>X</v>
      </c>
      <c r="J53" s="34" t="str">
        <f>IF('Rischio netto'!Z53=tabelle!$U$15,"X","-")</f>
        <v>-</v>
      </c>
      <c r="K53" s="147" t="str">
        <f>IF('Rischio netto'!Z53=tabelle!$U$14,"X","-")</f>
        <v>-</v>
      </c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510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510"/>
      <c r="BD53" s="136"/>
      <c r="BE53" s="136"/>
      <c r="BF53" s="136"/>
      <c r="BG53" s="136"/>
      <c r="BH53" s="136"/>
      <c r="BI53" s="136"/>
      <c r="BJ53" s="959"/>
      <c r="BK53" s="137"/>
      <c r="BL53" s="136"/>
      <c r="BM53" s="439"/>
      <c r="BN53" s="447"/>
      <c r="BO53" s="173"/>
      <c r="BP53" s="443"/>
      <c r="BQ53" s="138"/>
      <c r="BR53" s="138"/>
      <c r="BS53" s="139"/>
    </row>
    <row r="54" spans="1:71" ht="15.75" x14ac:dyDescent="0.75">
      <c r="A54" s="1104">
        <f>Schema!A51</f>
        <v>0</v>
      </c>
      <c r="B54" s="1055">
        <f>Schema!B51</f>
        <v>0</v>
      </c>
      <c r="C54" s="1052">
        <f>Schema!C51</f>
        <v>0</v>
      </c>
      <c r="D54" s="539" t="str">
        <f>Schema!D51</f>
        <v>B.7.5. Gestione della procedura amministrativa di attivazione del corso</v>
      </c>
      <c r="E54" s="45" t="str">
        <f>Schema!E51</f>
        <v>GRU</v>
      </c>
      <c r="F54" s="46" t="str">
        <f>Schema!F51</f>
        <v>B</v>
      </c>
      <c r="G54" s="46" t="str">
        <f>Schema!G51</f>
        <v>07</v>
      </c>
      <c r="H54" s="82" t="str">
        <f>Schema!H51</f>
        <v>05</v>
      </c>
      <c r="I54" s="181" t="str">
        <f>IF('Rischio netto'!Z54=tabelle!$U$16,"X","-")</f>
        <v>X</v>
      </c>
      <c r="J54" s="34" t="str">
        <f>IF('Rischio netto'!Z54=tabelle!$U$15,"X","-")</f>
        <v>-</v>
      </c>
      <c r="K54" s="147" t="str">
        <f>IF('Rischio netto'!Z54=tabelle!$U$14,"X","-")</f>
        <v>-</v>
      </c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510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510"/>
      <c r="BD54" s="136"/>
      <c r="BE54" s="136"/>
      <c r="BF54" s="136"/>
      <c r="BG54" s="136"/>
      <c r="BH54" s="136"/>
      <c r="BI54" s="136"/>
      <c r="BJ54" s="959"/>
      <c r="BK54" s="137"/>
      <c r="BL54" s="136"/>
      <c r="BM54" s="439"/>
      <c r="BN54" s="447"/>
      <c r="BO54" s="173"/>
      <c r="BP54" s="443"/>
      <c r="BQ54" s="138"/>
      <c r="BR54" s="138"/>
      <c r="BS54" s="139"/>
    </row>
    <row r="55" spans="1:71" ht="17.5" customHeight="1" x14ac:dyDescent="0.75">
      <c r="A55" s="1104">
        <f>Schema!A52</f>
        <v>0</v>
      </c>
      <c r="B55" s="1050" t="str">
        <f>Schema!B52</f>
        <v xml:space="preserve">C. Trattamento economico del personale 
</v>
      </c>
      <c r="C55" s="1052" t="str">
        <f>Schema!C52</f>
        <v xml:space="preserve">C.1. Gestione economica del personale
</v>
      </c>
      <c r="D55" s="539" t="str">
        <f>Schema!D52</f>
        <v>C.1.1. Aggiornamento mensile dei dati anagrafici, fiscali e previdenziali dei dipendenti</v>
      </c>
      <c r="E55" s="45" t="str">
        <f>Schema!E52</f>
        <v>GRU</v>
      </c>
      <c r="F55" s="45" t="str">
        <f>Schema!F52</f>
        <v>C</v>
      </c>
      <c r="G55" s="45" t="str">
        <f>Schema!G52</f>
        <v>01</v>
      </c>
      <c r="H55" s="82" t="str">
        <f>Schema!H52</f>
        <v>01</v>
      </c>
      <c r="I55" s="181" t="str">
        <f>IF('Rischio netto'!Z55=tabelle!$U$16,"X","-")</f>
        <v>X</v>
      </c>
      <c r="J55" s="34" t="str">
        <f>IF('Rischio netto'!Z55=tabelle!$U$15,"X","-")</f>
        <v>-</v>
      </c>
      <c r="K55" s="147" t="str">
        <f>IF('Rischio netto'!Z55=tabelle!$U$14,"X","-")</f>
        <v>-</v>
      </c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510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510"/>
      <c r="BD55" s="136"/>
      <c r="BE55" s="136"/>
      <c r="BF55" s="136"/>
      <c r="BG55" s="136"/>
      <c r="BH55" s="136"/>
      <c r="BI55" s="136"/>
      <c r="BJ55" s="961"/>
      <c r="BK55" s="137"/>
      <c r="BL55" s="136"/>
      <c r="BM55" s="439"/>
      <c r="BN55" s="447"/>
      <c r="BO55" s="173"/>
      <c r="BP55" s="443"/>
      <c r="BQ55" s="138"/>
      <c r="BR55" s="138"/>
      <c r="BS55" s="139"/>
    </row>
    <row r="56" spans="1:71" ht="15.75" x14ac:dyDescent="0.75">
      <c r="A56" s="1104">
        <f>Schema!A53</f>
        <v>0</v>
      </c>
      <c r="B56" s="1050">
        <f>Schema!B53</f>
        <v>0</v>
      </c>
      <c r="C56" s="1052">
        <f>Schema!C53</f>
        <v>0</v>
      </c>
      <c r="D56" s="539" t="str">
        <f>Schema!D53</f>
        <v>C.1.2. Predisposizione cedolini paga</v>
      </c>
      <c r="E56" s="45" t="str">
        <f>Schema!E53</f>
        <v>GRU</v>
      </c>
      <c r="F56" s="45" t="str">
        <f>Schema!F53</f>
        <v>C</v>
      </c>
      <c r="G56" s="45" t="str">
        <f>Schema!G53</f>
        <v>01</v>
      </c>
      <c r="H56" s="81" t="str">
        <f>Schema!H53</f>
        <v>02</v>
      </c>
      <c r="I56" s="181" t="str">
        <f>IF('Rischio netto'!Z56=tabelle!$U$16,"X","-")</f>
        <v>X</v>
      </c>
      <c r="J56" s="34" t="str">
        <f>IF('Rischio netto'!Z56=tabelle!$U$15,"X","-")</f>
        <v>-</v>
      </c>
      <c r="K56" s="147" t="str">
        <f>IF('Rischio netto'!Z56=tabelle!$U$14,"X","-")</f>
        <v>-</v>
      </c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510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510"/>
      <c r="BD56" s="136"/>
      <c r="BE56" s="136"/>
      <c r="BF56" s="136"/>
      <c r="BG56" s="136"/>
      <c r="BH56" s="136"/>
      <c r="BI56" s="136"/>
      <c r="BJ56" s="959"/>
      <c r="BK56" s="137"/>
      <c r="BL56" s="136"/>
      <c r="BM56" s="439"/>
      <c r="BN56" s="447"/>
      <c r="BO56" s="173"/>
      <c r="BP56" s="443"/>
      <c r="BQ56" s="138"/>
      <c r="BR56" s="138"/>
      <c r="BS56" s="139"/>
    </row>
    <row r="57" spans="1:71" ht="15.75" x14ac:dyDescent="0.75">
      <c r="A57" s="1104">
        <f>Schema!A54</f>
        <v>0</v>
      </c>
      <c r="B57" s="1050">
        <f>Schema!B54</f>
        <v>0</v>
      </c>
      <c r="C57" s="1052">
        <f>Schema!C54</f>
        <v>0</v>
      </c>
      <c r="D57" s="539" t="str">
        <f>Schema!D54</f>
        <v>C.1.3. Quadratura e controllo cedolini paga</v>
      </c>
      <c r="E57" s="45" t="str">
        <f>Schema!E54</f>
        <v>GRU</v>
      </c>
      <c r="F57" s="45" t="str">
        <f>Schema!F54</f>
        <v>C</v>
      </c>
      <c r="G57" s="45" t="str">
        <f>Schema!G54</f>
        <v>01</v>
      </c>
      <c r="H57" s="81" t="str">
        <f>Schema!H54</f>
        <v>03</v>
      </c>
      <c r="I57" s="181" t="str">
        <f>IF('Rischio netto'!Z57=tabelle!$U$16,"X","-")</f>
        <v>X</v>
      </c>
      <c r="J57" s="34" t="str">
        <f>IF('Rischio netto'!Z57=tabelle!$U$15,"X","-")</f>
        <v>-</v>
      </c>
      <c r="K57" s="147" t="str">
        <f>IF('Rischio netto'!Z57=tabelle!$U$14,"X","-")</f>
        <v>-</v>
      </c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510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510"/>
      <c r="BD57" s="136"/>
      <c r="BE57" s="136"/>
      <c r="BF57" s="136"/>
      <c r="BG57" s="136"/>
      <c r="BH57" s="136"/>
      <c r="BI57" s="136"/>
      <c r="BJ57" s="959"/>
      <c r="BK57" s="137"/>
      <c r="BL57" s="136"/>
      <c r="BM57" s="439"/>
      <c r="BN57" s="447"/>
      <c r="BO57" s="173"/>
      <c r="BP57" s="443"/>
      <c r="BQ57" s="138"/>
      <c r="BR57" s="138"/>
      <c r="BS57" s="139"/>
    </row>
    <row r="58" spans="1:71" ht="15.75" x14ac:dyDescent="0.75">
      <c r="A58" s="1104">
        <f>Schema!A55</f>
        <v>0</v>
      </c>
      <c r="B58" s="1050">
        <f>Schema!B55</f>
        <v>0</v>
      </c>
      <c r="C58" s="1052">
        <f>Schema!C55</f>
        <v>0</v>
      </c>
      <c r="D58" s="539" t="str">
        <f>Schema!D55</f>
        <v>C.1.4. Predisposizone bonifico per saldo stipendio</v>
      </c>
      <c r="E58" s="45" t="str">
        <f>Schema!E55</f>
        <v>GRU</v>
      </c>
      <c r="F58" s="45" t="str">
        <f>Schema!F55</f>
        <v>C</v>
      </c>
      <c r="G58" s="45" t="str">
        <f>Schema!G55</f>
        <v>01</v>
      </c>
      <c r="H58" s="81" t="str">
        <f>Schema!H55</f>
        <v>04</v>
      </c>
      <c r="I58" s="181" t="str">
        <f>IF('Rischio netto'!Z58=tabelle!$U$16,"X","-")</f>
        <v>X</v>
      </c>
      <c r="J58" s="34" t="str">
        <f>IF('Rischio netto'!Z58=tabelle!$U$15,"X","-")</f>
        <v>-</v>
      </c>
      <c r="K58" s="147" t="str">
        <f>IF('Rischio netto'!Z58=tabelle!$U$14,"X","-")</f>
        <v>-</v>
      </c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510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510"/>
      <c r="BD58" s="136"/>
      <c r="BE58" s="136"/>
      <c r="BF58" s="136"/>
      <c r="BG58" s="136"/>
      <c r="BH58" s="136"/>
      <c r="BI58" s="136"/>
      <c r="BJ58" s="959"/>
      <c r="BK58" s="137"/>
      <c r="BL58" s="136"/>
      <c r="BM58" s="439"/>
      <c r="BN58" s="447"/>
      <c r="BO58" s="173"/>
      <c r="BP58" s="443"/>
      <c r="BQ58" s="138"/>
      <c r="BR58" s="138"/>
      <c r="BS58" s="139"/>
    </row>
    <row r="59" spans="1:71" ht="21.5" x14ac:dyDescent="0.75">
      <c r="A59" s="1104">
        <f>Schema!A56</f>
        <v>0</v>
      </c>
      <c r="B59" s="1050">
        <f>Schema!B56</f>
        <v>0</v>
      </c>
      <c r="C59" s="1052" t="str">
        <f>Schema!C56</f>
        <v xml:space="preserve">C.2. Gestione missioni
</v>
      </c>
      <c r="D59" s="539" t="str">
        <f>Schema!D56</f>
        <v>C.2.1. Ricezione dell’autorizzazione del Responsabile all’effettuazione della trasferta e della eventuale documentazione necessaria per ottenere il rimborso delle spese sostenute</v>
      </c>
      <c r="E59" s="45" t="str">
        <f>Schema!E56</f>
        <v>GRU</v>
      </c>
      <c r="F59" s="45" t="str">
        <f>Schema!F56</f>
        <v>C</v>
      </c>
      <c r="G59" s="46" t="str">
        <f>Schema!G56</f>
        <v>02</v>
      </c>
      <c r="H59" s="81" t="str">
        <f>Schema!H56</f>
        <v>01</v>
      </c>
      <c r="I59" s="181" t="str">
        <f>IF('Rischio netto'!Z59=tabelle!$U$16,"X","-")</f>
        <v>X</v>
      </c>
      <c r="J59" s="34" t="str">
        <f>IF('Rischio netto'!Z59=tabelle!$U$15,"X","-")</f>
        <v>-</v>
      </c>
      <c r="K59" s="147" t="str">
        <f>IF('Rischio netto'!Z59=tabelle!$U$14,"X","-")</f>
        <v>-</v>
      </c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510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510"/>
      <c r="BD59" s="136"/>
      <c r="BE59" s="136"/>
      <c r="BF59" s="136"/>
      <c r="BG59" s="136"/>
      <c r="BH59" s="136"/>
      <c r="BI59" s="136"/>
      <c r="BJ59" s="959"/>
      <c r="BK59" s="137"/>
      <c r="BL59" s="136"/>
      <c r="BM59" s="439"/>
      <c r="BN59" s="447"/>
      <c r="BO59" s="173"/>
      <c r="BP59" s="443"/>
      <c r="BQ59" s="138"/>
      <c r="BR59" s="138"/>
      <c r="BS59" s="139"/>
    </row>
    <row r="60" spans="1:71" ht="15.5" customHeight="1" x14ac:dyDescent="0.75">
      <c r="A60" s="1104">
        <f>Schema!A57</f>
        <v>0</v>
      </c>
      <c r="B60" s="1050">
        <f>Schema!B57</f>
        <v>0</v>
      </c>
      <c r="C60" s="1052">
        <f>Schema!C57</f>
        <v>0</v>
      </c>
      <c r="D60" s="539" t="str">
        <f>Schema!D57</f>
        <v xml:space="preserve"> C.2.2. Registrazione delle trasferte e istruttoria sulle richieste di rimborso spese </v>
      </c>
      <c r="E60" s="45" t="str">
        <f>Schema!E57</f>
        <v>GRU</v>
      </c>
      <c r="F60" s="45" t="str">
        <f>Schema!F57</f>
        <v>C</v>
      </c>
      <c r="G60" s="45" t="str">
        <f>Schema!G57</f>
        <v>02</v>
      </c>
      <c r="H60" s="82" t="str">
        <f>Schema!H57</f>
        <v>02</v>
      </c>
      <c r="I60" s="181" t="str">
        <f>IF('Rischio netto'!Z60=tabelle!$U$16,"X","-")</f>
        <v>X</v>
      </c>
      <c r="J60" s="34" t="str">
        <f>IF('Rischio netto'!Z60=tabelle!$U$15,"X","-")</f>
        <v>-</v>
      </c>
      <c r="K60" s="147" t="str">
        <f>IF('Rischio netto'!Z60=tabelle!$U$14,"X","-")</f>
        <v>-</v>
      </c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510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510"/>
      <c r="BD60" s="136"/>
      <c r="BE60" s="136"/>
      <c r="BF60" s="136"/>
      <c r="BG60" s="136"/>
      <c r="BH60" s="136"/>
      <c r="BI60" s="136"/>
      <c r="BJ60" s="959"/>
      <c r="BK60" s="137"/>
      <c r="BL60" s="136"/>
      <c r="BM60" s="439"/>
      <c r="BN60" s="447"/>
      <c r="BO60" s="173"/>
      <c r="BP60" s="443"/>
      <c r="BQ60" s="138"/>
      <c r="BR60" s="138"/>
      <c r="BS60" s="139"/>
    </row>
    <row r="61" spans="1:71" ht="28.5" customHeight="1" x14ac:dyDescent="0.75">
      <c r="A61" s="1104">
        <f>Schema!A58</f>
        <v>0</v>
      </c>
      <c r="B61" s="1050">
        <f>Schema!B58</f>
        <v>0</v>
      </c>
      <c r="C61" s="1052" t="str">
        <f>Schema!C58</f>
        <v xml:space="preserve">C.3. Gestione degli adempimenti fiscali
</v>
      </c>
      <c r="D61" s="539" t="str">
        <f>Schema!D58</f>
        <v>C.3.1. Quadratura e controllo delle trattenute fiscali/versamenti dovuti</v>
      </c>
      <c r="E61" s="45" t="str">
        <f>Schema!E58</f>
        <v>GRU</v>
      </c>
      <c r="F61" s="45" t="str">
        <f>Schema!F58</f>
        <v>C</v>
      </c>
      <c r="G61" s="46" t="str">
        <f>Schema!G58</f>
        <v>03</v>
      </c>
      <c r="H61" s="81" t="str">
        <f>Schema!H58</f>
        <v>01</v>
      </c>
      <c r="I61" s="181" t="str">
        <f>IF('Rischio netto'!Z61=tabelle!$U$16,"X","-")</f>
        <v>X</v>
      </c>
      <c r="J61" s="34" t="str">
        <f>IF('Rischio netto'!Z61=tabelle!$U$15,"X","-")</f>
        <v>-</v>
      </c>
      <c r="K61" s="147" t="str">
        <f>IF('Rischio netto'!Z61=tabelle!$U$14,"X","-")</f>
        <v>-</v>
      </c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510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510"/>
      <c r="BD61" s="136"/>
      <c r="BE61" s="136"/>
      <c r="BF61" s="136"/>
      <c r="BG61" s="136"/>
      <c r="BH61" s="136"/>
      <c r="BI61" s="136"/>
      <c r="BJ61" s="959"/>
      <c r="BK61" s="137"/>
      <c r="BL61" s="136"/>
      <c r="BM61" s="439"/>
      <c r="BN61" s="447"/>
      <c r="BO61" s="173"/>
      <c r="BP61" s="443"/>
      <c r="BQ61" s="138"/>
      <c r="BR61" s="138"/>
      <c r="BS61" s="139"/>
    </row>
    <row r="62" spans="1:71" ht="15.75" x14ac:dyDescent="0.75">
      <c r="A62" s="1104">
        <f>Schema!A59</f>
        <v>0</v>
      </c>
      <c r="B62" s="1050">
        <f>Schema!B59</f>
        <v>0</v>
      </c>
      <c r="C62" s="1052">
        <f>Schema!C59</f>
        <v>0</v>
      </c>
      <c r="D62" s="539" t="str">
        <f>Schema!D59</f>
        <v xml:space="preserve">C.3.2. Adempenti conseguenti </v>
      </c>
      <c r="E62" s="45" t="str">
        <f>Schema!E59</f>
        <v>GRU</v>
      </c>
      <c r="F62" s="45" t="str">
        <f>Schema!F59</f>
        <v>C</v>
      </c>
      <c r="G62" s="46" t="str">
        <f>Schema!G59</f>
        <v>03</v>
      </c>
      <c r="H62" s="81" t="str">
        <f>Schema!H59</f>
        <v>02</v>
      </c>
      <c r="I62" s="181" t="str">
        <f>IF('Rischio netto'!Z62=tabelle!$U$16,"X","-")</f>
        <v>X</v>
      </c>
      <c r="J62" s="34" t="str">
        <f>IF('Rischio netto'!Z62=tabelle!$U$15,"X","-")</f>
        <v>-</v>
      </c>
      <c r="K62" s="147" t="str">
        <f>IF('Rischio netto'!Z62=tabelle!$U$14,"X","-")</f>
        <v>-</v>
      </c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510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510"/>
      <c r="BD62" s="136"/>
      <c r="BE62" s="136"/>
      <c r="BF62" s="136"/>
      <c r="BG62" s="136"/>
      <c r="BH62" s="136"/>
      <c r="BI62" s="136"/>
      <c r="BJ62" s="960"/>
      <c r="BK62" s="137"/>
      <c r="BL62" s="136"/>
      <c r="BM62" s="439"/>
      <c r="BN62" s="447"/>
      <c r="BO62" s="173"/>
      <c r="BP62" s="443"/>
      <c r="BQ62" s="138"/>
      <c r="BR62" s="138"/>
      <c r="BS62" s="139"/>
    </row>
    <row r="63" spans="1:71" ht="26.5" customHeight="1" x14ac:dyDescent="0.75">
      <c r="A63" s="1104">
        <f>Schema!A60</f>
        <v>0</v>
      </c>
      <c r="B63" s="1050" t="str">
        <f>Schema!B60</f>
        <v xml:space="preserve">D. Trattamento previdenziale e prestazioni di fine servizio
</v>
      </c>
      <c r="C63" s="1052" t="str">
        <f>Schema!C60</f>
        <v xml:space="preserve">D.1. Gestione del trattamento di fine rapporto (TFR)
</v>
      </c>
      <c r="D63" s="539" t="str">
        <f>Schema!D60</f>
        <v>D.1.1. Verifica del prospetto di TFR dei dati del personale cessato</v>
      </c>
      <c r="E63" s="45" t="str">
        <f>Schema!E60</f>
        <v>GRU</v>
      </c>
      <c r="F63" s="46" t="str">
        <f>Schema!F60</f>
        <v>D</v>
      </c>
      <c r="G63" s="46" t="str">
        <f>Schema!G60</f>
        <v>01</v>
      </c>
      <c r="H63" s="81" t="str">
        <f>Schema!H60</f>
        <v>01</v>
      </c>
      <c r="I63" s="181" t="str">
        <f>IF('Rischio netto'!Z63=tabelle!$U$16,"X","-")</f>
        <v>X</v>
      </c>
      <c r="J63" s="34" t="str">
        <f>IF('Rischio netto'!Z63=tabelle!$U$15,"X","-")</f>
        <v>-</v>
      </c>
      <c r="K63" s="147" t="str">
        <f>IF('Rischio netto'!Z63=tabelle!$U$14,"X","-")</f>
        <v>-</v>
      </c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510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510"/>
      <c r="BD63" s="136"/>
      <c r="BE63" s="136"/>
      <c r="BF63" s="136"/>
      <c r="BG63" s="136"/>
      <c r="BH63" s="136"/>
      <c r="BI63" s="136"/>
      <c r="BJ63" s="961"/>
      <c r="BK63" s="137"/>
      <c r="BL63" s="136"/>
      <c r="BM63" s="439"/>
      <c r="BN63" s="447"/>
      <c r="BO63" s="173"/>
      <c r="BP63" s="443"/>
      <c r="BQ63" s="138"/>
      <c r="BR63" s="138"/>
      <c r="BS63" s="139"/>
    </row>
    <row r="64" spans="1:71" ht="21.5" customHeight="1" thickBot="1" x14ac:dyDescent="0.9">
      <c r="A64" s="1105">
        <f>Schema!A61</f>
        <v>0</v>
      </c>
      <c r="B64" s="1051">
        <f>Schema!B61</f>
        <v>0</v>
      </c>
      <c r="C64" s="1053">
        <f>Schema!C61</f>
        <v>0</v>
      </c>
      <c r="D64" s="114" t="str">
        <f>Schema!D61</f>
        <v>D.1.2. Verifica del prospetto TFR dei dati giuridici ed economici dell'interessato</v>
      </c>
      <c r="E64" s="47" t="str">
        <f>Schema!E61</f>
        <v>GRU</v>
      </c>
      <c r="F64" s="48" t="str">
        <f>Schema!F61</f>
        <v>D</v>
      </c>
      <c r="G64" s="48" t="str">
        <f>Schema!G61</f>
        <v>01</v>
      </c>
      <c r="H64" s="83" t="str">
        <f>Schema!H61</f>
        <v>02</v>
      </c>
      <c r="I64" s="182" t="str">
        <f>IF('Rischio netto'!Z64=tabelle!$U$16,"X","-")</f>
        <v>X</v>
      </c>
      <c r="J64" s="67" t="str">
        <f>IF('Rischio netto'!Z64=tabelle!$U$15,"X","-")</f>
        <v>-</v>
      </c>
      <c r="K64" s="149" t="str">
        <f>IF('Rischio netto'!Z64=tabelle!$U$14,"X","-")</f>
        <v>-</v>
      </c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511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511"/>
      <c r="BD64" s="140"/>
      <c r="BE64" s="140"/>
      <c r="BF64" s="140"/>
      <c r="BG64" s="140"/>
      <c r="BH64" s="140"/>
      <c r="BI64" s="140"/>
      <c r="BJ64" s="962"/>
      <c r="BK64" s="141"/>
      <c r="BL64" s="140"/>
      <c r="BM64" s="440"/>
      <c r="BN64" s="448"/>
      <c r="BO64" s="174"/>
      <c r="BP64" s="444"/>
      <c r="BQ64" s="142"/>
      <c r="BR64" s="142"/>
      <c r="BS64" s="143"/>
    </row>
    <row r="65" spans="1:71" ht="17.5" customHeight="1" x14ac:dyDescent="0.75">
      <c r="A65" s="963" t="str">
        <f>Schema!A62</f>
        <v>APPROVVIGIONAMENTI DI BENI, SERVIZI E LAVORI (ABS)</v>
      </c>
      <c r="B65" s="1061" t="str">
        <f>Schema!B62</f>
        <v>A. Pianificazione degli approvvigionamenti</v>
      </c>
      <c r="C65" s="1062" t="str">
        <f>Schema!C62</f>
        <v>A.1. Individuazione dei fabbisogni</v>
      </c>
      <c r="D65" s="568" t="str">
        <f>Schema!D62</f>
        <v>A.1.1. I Responsabili definiscono il budget e la programmazione degli acquisti</v>
      </c>
      <c r="E65" s="49" t="str">
        <f>Schema!E62</f>
        <v>ABS</v>
      </c>
      <c r="F65" s="49" t="str">
        <f>Schema!F62</f>
        <v>A</v>
      </c>
      <c r="G65" s="49" t="str">
        <f>Schema!G62</f>
        <v>01</v>
      </c>
      <c r="H65" s="84" t="str">
        <f>Schema!H62</f>
        <v>01</v>
      </c>
      <c r="I65" s="179" t="str">
        <f>IF('Rischio netto'!Z65=tabelle!$U$16,"X","-")</f>
        <v>X</v>
      </c>
      <c r="J65" s="65" t="str">
        <f>IF('Rischio netto'!Z65=tabelle!$U$15,"X","-")</f>
        <v>-</v>
      </c>
      <c r="K65" s="145" t="str">
        <f>IF('Rischio netto'!Z65=tabelle!$U$14,"X","-")</f>
        <v>-</v>
      </c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509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509"/>
      <c r="BD65" s="132"/>
      <c r="BE65" s="132"/>
      <c r="BF65" s="132"/>
      <c r="BG65" s="132"/>
      <c r="BH65" s="132"/>
      <c r="BI65" s="132"/>
      <c r="BJ65" s="958"/>
      <c r="BK65" s="133"/>
      <c r="BL65" s="132"/>
      <c r="BM65" s="438"/>
      <c r="BN65" s="446"/>
      <c r="BO65" s="172"/>
      <c r="BP65" s="442"/>
      <c r="BQ65" s="134"/>
      <c r="BR65" s="134"/>
      <c r="BS65" s="135"/>
    </row>
    <row r="66" spans="1:71" ht="15" customHeight="1" x14ac:dyDescent="0.75">
      <c r="A66" s="964"/>
      <c r="B66" s="966">
        <f>Schema!B63</f>
        <v>0</v>
      </c>
      <c r="C66" s="1063">
        <f>Schema!C63</f>
        <v>0</v>
      </c>
      <c r="D66" s="569" t="str">
        <f>Schema!D63</f>
        <v>A.1.2. Eleborazione e predisposizione del "documento di rilevazione dei fabbisogni"</v>
      </c>
      <c r="E66" s="50" t="str">
        <f>Schema!E63</f>
        <v>ABS</v>
      </c>
      <c r="F66" s="51" t="str">
        <f>Schema!F63</f>
        <v>A</v>
      </c>
      <c r="G66" s="51" t="str">
        <f>Schema!G63</f>
        <v>01</v>
      </c>
      <c r="H66" s="85" t="str">
        <f>Schema!H63</f>
        <v>02</v>
      </c>
      <c r="I66" s="181" t="str">
        <f>IF('Rischio netto'!Z66=tabelle!$U$16,"X","-")</f>
        <v>X</v>
      </c>
      <c r="J66" s="34" t="str">
        <f>IF('Rischio netto'!Z66=tabelle!$U$15,"X","-")</f>
        <v>-</v>
      </c>
      <c r="K66" s="147" t="str">
        <f>IF('Rischio netto'!Z66=tabelle!$U$14,"X","-")</f>
        <v>-</v>
      </c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510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510"/>
      <c r="BD66" s="136"/>
      <c r="BE66" s="136"/>
      <c r="BF66" s="136"/>
      <c r="BG66" s="136"/>
      <c r="BH66" s="136"/>
      <c r="BI66" s="136"/>
      <c r="BJ66" s="959"/>
      <c r="BK66" s="137"/>
      <c r="BL66" s="136"/>
      <c r="BM66" s="439"/>
      <c r="BN66" s="447"/>
      <c r="BO66" s="173"/>
      <c r="BP66" s="443"/>
      <c r="BQ66" s="138"/>
      <c r="BR66" s="138"/>
      <c r="BS66" s="139"/>
    </row>
    <row r="67" spans="1:71" ht="18" customHeight="1" x14ac:dyDescent="0.75">
      <c r="A67" s="964"/>
      <c r="B67" s="966">
        <f>Schema!B64</f>
        <v>0</v>
      </c>
      <c r="C67" s="1063">
        <f>Schema!C64</f>
        <v>0</v>
      </c>
      <c r="D67" s="569" t="str">
        <f>Schema!D64</f>
        <v>A.1.3. Verifica della fattibilità e della regolarità contabile e finanziaria</v>
      </c>
      <c r="E67" s="50" t="str">
        <f>Schema!E64</f>
        <v>ABS</v>
      </c>
      <c r="F67" s="51" t="str">
        <f>Schema!F64</f>
        <v>A</v>
      </c>
      <c r="G67" s="51" t="str">
        <f>Schema!G64</f>
        <v>01</v>
      </c>
      <c r="H67" s="85" t="str">
        <f>Schema!H64</f>
        <v>03</v>
      </c>
      <c r="I67" s="181" t="str">
        <f>IF('Rischio netto'!Z67=tabelle!$U$16,"X","-")</f>
        <v>X</v>
      </c>
      <c r="J67" s="34" t="str">
        <f>IF('Rischio netto'!Z67=tabelle!$U$15,"X","-")</f>
        <v>-</v>
      </c>
      <c r="K67" s="147" t="str">
        <f>IF('Rischio netto'!Z67=tabelle!$U$14,"X","-")</f>
        <v>-</v>
      </c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510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510"/>
      <c r="BD67" s="136"/>
      <c r="BE67" s="136"/>
      <c r="BF67" s="136"/>
      <c r="BG67" s="136"/>
      <c r="BH67" s="136"/>
      <c r="BI67" s="136"/>
      <c r="BJ67" s="959"/>
      <c r="BK67" s="137"/>
      <c r="BL67" s="136"/>
      <c r="BM67" s="439"/>
      <c r="BN67" s="447"/>
      <c r="BO67" s="173"/>
      <c r="BP67" s="443"/>
      <c r="BQ67" s="138"/>
      <c r="BR67" s="138"/>
      <c r="BS67" s="139"/>
    </row>
    <row r="68" spans="1:71" ht="15.75" x14ac:dyDescent="0.75">
      <c r="A68" s="964"/>
      <c r="B68" s="966">
        <f>Schema!B65</f>
        <v>0</v>
      </c>
      <c r="C68" s="1063">
        <f>Schema!C65</f>
        <v>0</v>
      </c>
      <c r="D68" s="569" t="str">
        <f>Schema!D65</f>
        <v>A.1.4. Stesura definitiva del Programma degli acquisti di beni e servizi</v>
      </c>
      <c r="E68" s="50" t="str">
        <f>Schema!E65</f>
        <v>ABS</v>
      </c>
      <c r="F68" s="51" t="str">
        <f>Schema!F65</f>
        <v>A</v>
      </c>
      <c r="G68" s="51" t="str">
        <f>Schema!G65</f>
        <v>01</v>
      </c>
      <c r="H68" s="85" t="str">
        <f>Schema!H65</f>
        <v>04</v>
      </c>
      <c r="I68" s="181" t="str">
        <f>IF('Rischio netto'!Z68=tabelle!$U$16,"X","-")</f>
        <v>X</v>
      </c>
      <c r="J68" s="34" t="str">
        <f>IF('Rischio netto'!Z68=tabelle!$U$15,"X","-")</f>
        <v>-</v>
      </c>
      <c r="K68" s="147" t="str">
        <f>IF('Rischio netto'!Z68=tabelle!$U$14,"X","-")</f>
        <v>-</v>
      </c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510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510"/>
      <c r="BD68" s="136"/>
      <c r="BE68" s="136"/>
      <c r="BF68" s="136"/>
      <c r="BG68" s="136"/>
      <c r="BH68" s="136"/>
      <c r="BI68" s="136"/>
      <c r="BJ68" s="960"/>
      <c r="BK68" s="137"/>
      <c r="BL68" s="136"/>
      <c r="BM68" s="439"/>
      <c r="BN68" s="447"/>
      <c r="BO68" s="173"/>
      <c r="BP68" s="443"/>
      <c r="BQ68" s="138"/>
      <c r="BR68" s="138"/>
      <c r="BS68" s="139"/>
    </row>
    <row r="69" spans="1:71" ht="15.75" x14ac:dyDescent="0.75">
      <c r="A69" s="964"/>
      <c r="B69" s="966" t="str">
        <f>Schema!B66</f>
        <v xml:space="preserve">B. Procedimenti per gli acquisti di beni, servizi e lavori </v>
      </c>
      <c r="C69" s="1063" t="str">
        <f>Schema!C66</f>
        <v>B.1. Acquisti di beni, servizi e lavori</v>
      </c>
      <c r="D69" s="569" t="str">
        <f>Schema!D66</f>
        <v>B.1.1. Comunicazione del fabbisogno a mezzo mail al Responsabile Acquisti</v>
      </c>
      <c r="E69" s="50" t="str">
        <f>Schema!E66</f>
        <v>ABS</v>
      </c>
      <c r="F69" s="51" t="str">
        <f>Schema!F66</f>
        <v>B</v>
      </c>
      <c r="G69" s="51" t="str">
        <f>Schema!G66</f>
        <v>01</v>
      </c>
      <c r="H69" s="85" t="str">
        <f>Schema!H66</f>
        <v>01</v>
      </c>
      <c r="I69" s="181" t="str">
        <f>IF('Rischio netto'!Z69=tabelle!$U$16,"X","-")</f>
        <v>X</v>
      </c>
      <c r="J69" s="34" t="str">
        <f>IF('Rischio netto'!Z69=tabelle!$U$15,"X","-")</f>
        <v>-</v>
      </c>
      <c r="K69" s="147" t="str">
        <f>IF('Rischio netto'!Z69=tabelle!$U$14,"X","-")</f>
        <v>-</v>
      </c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510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510"/>
      <c r="BD69" s="136"/>
      <c r="BE69" s="136"/>
      <c r="BF69" s="136"/>
      <c r="BG69" s="136"/>
      <c r="BH69" s="136"/>
      <c r="BI69" s="136"/>
      <c r="BJ69" s="961"/>
      <c r="BK69" s="137"/>
      <c r="BL69" s="136"/>
      <c r="BM69" s="439"/>
      <c r="BN69" s="447"/>
      <c r="BO69" s="173"/>
      <c r="BP69" s="443"/>
      <c r="BQ69" s="138"/>
      <c r="BR69" s="138"/>
      <c r="BS69" s="139"/>
    </row>
    <row r="70" spans="1:71" ht="15.75" x14ac:dyDescent="0.75">
      <c r="A70" s="964"/>
      <c r="B70" s="966"/>
      <c r="C70" s="1063">
        <f>Schema!C67</f>
        <v>0</v>
      </c>
      <c r="D70" s="569" t="str">
        <f>Schema!D67</f>
        <v>B.1.2. Approvazione dell'Oedine d'Acquisti</v>
      </c>
      <c r="E70" s="50" t="str">
        <f>Schema!E67</f>
        <v>ABS</v>
      </c>
      <c r="F70" s="50" t="str">
        <f>Schema!F67</f>
        <v>B</v>
      </c>
      <c r="G70" s="50" t="str">
        <f>Schema!G67</f>
        <v>01</v>
      </c>
      <c r="H70" s="86" t="str">
        <f>Schema!H67</f>
        <v>02</v>
      </c>
      <c r="I70" s="181" t="str">
        <f>IF('Rischio netto'!Z70=tabelle!$U$16,"X","-")</f>
        <v>X</v>
      </c>
      <c r="J70" s="34" t="str">
        <f>IF('Rischio netto'!Z70=tabelle!$U$15,"X","-")</f>
        <v>-</v>
      </c>
      <c r="K70" s="147" t="str">
        <f>IF('Rischio netto'!Z70=tabelle!$U$14,"X","-")</f>
        <v>-</v>
      </c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510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510"/>
      <c r="BD70" s="136"/>
      <c r="BE70" s="136"/>
      <c r="BF70" s="136"/>
      <c r="BG70" s="136"/>
      <c r="BH70" s="136"/>
      <c r="BI70" s="136"/>
      <c r="BJ70" s="959"/>
      <c r="BK70" s="137"/>
      <c r="BL70" s="136"/>
      <c r="BM70" s="439"/>
      <c r="BN70" s="447"/>
      <c r="BO70" s="173"/>
      <c r="BP70" s="443"/>
      <c r="BQ70" s="138"/>
      <c r="BR70" s="138"/>
      <c r="BS70" s="139"/>
    </row>
    <row r="71" spans="1:71" ht="15.75" x14ac:dyDescent="0.75">
      <c r="A71" s="964"/>
      <c r="B71" s="966"/>
      <c r="C71" s="1063">
        <f>Schema!C68</f>
        <v>0</v>
      </c>
      <c r="D71" s="569" t="str">
        <f>Schema!D68</f>
        <v>B.1.3. Emissione ordine d'acquisto</v>
      </c>
      <c r="E71" s="50" t="str">
        <f>Schema!E68</f>
        <v>ABS</v>
      </c>
      <c r="F71" s="51" t="str">
        <f>Schema!F68</f>
        <v>B</v>
      </c>
      <c r="G71" s="51" t="str">
        <f>Schema!G68</f>
        <v>01</v>
      </c>
      <c r="H71" s="85" t="str">
        <f>Schema!H68</f>
        <v>03</v>
      </c>
      <c r="I71" s="181" t="str">
        <f>IF('Rischio netto'!Z71=tabelle!$U$16,"X","-")</f>
        <v>X</v>
      </c>
      <c r="J71" s="34" t="str">
        <f>IF('Rischio netto'!Z71=tabelle!$U$15,"X","-")</f>
        <v>-</v>
      </c>
      <c r="K71" s="147" t="str">
        <f>IF('Rischio netto'!Z71=tabelle!$U$14,"X","-")</f>
        <v>-</v>
      </c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510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510"/>
      <c r="BD71" s="136"/>
      <c r="BE71" s="136"/>
      <c r="BF71" s="136"/>
      <c r="BG71" s="136"/>
      <c r="BH71" s="136"/>
      <c r="BI71" s="136"/>
      <c r="BJ71" s="959"/>
      <c r="BK71" s="137"/>
      <c r="BL71" s="136"/>
      <c r="BM71" s="439"/>
      <c r="BN71" s="447"/>
      <c r="BO71" s="173"/>
      <c r="BP71" s="443"/>
      <c r="BQ71" s="138"/>
      <c r="BR71" s="138"/>
      <c r="BS71" s="139"/>
    </row>
    <row r="72" spans="1:71" ht="16" customHeight="1" x14ac:dyDescent="0.75">
      <c r="A72" s="964"/>
      <c r="B72" s="966"/>
      <c r="C72" s="1086" t="str">
        <f>Schema!C69</f>
        <v>B.2. Conferimento di incarichi professionali a soggetti esterni</v>
      </c>
      <c r="D72" s="570" t="str">
        <f>Schema!D69</f>
        <v>B.2.1.  Manifestazione del fabbisogno di incaricare un soggetto esterno alla Società</v>
      </c>
      <c r="E72" s="50" t="str">
        <f>Schema!E69</f>
        <v>ABS</v>
      </c>
      <c r="F72" s="50" t="str">
        <f>Schema!F69</f>
        <v>B</v>
      </c>
      <c r="G72" s="50" t="str">
        <f>Schema!G69</f>
        <v>06</v>
      </c>
      <c r="H72" s="86" t="str">
        <f>Schema!H69</f>
        <v>01</v>
      </c>
      <c r="I72" s="398" t="str">
        <f>IF('Rischio netto'!Z72=tabelle!$U$16,"X","-")</f>
        <v>X</v>
      </c>
      <c r="J72" s="150" t="str">
        <f>IF('Rischio netto'!Z72=tabelle!$U$15,"X","-")</f>
        <v>-</v>
      </c>
      <c r="K72" s="373" t="str">
        <f>IF('Rischio netto'!Z72=tabelle!$U$14,"X","-")</f>
        <v>-</v>
      </c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136"/>
      <c r="W72" s="510"/>
      <c r="X72" s="434"/>
      <c r="Y72" s="434"/>
      <c r="Z72" s="434"/>
      <c r="AA72" s="434"/>
      <c r="AB72" s="434"/>
      <c r="AC72" s="434"/>
      <c r="AD72" s="434"/>
      <c r="AE72" s="434"/>
      <c r="AF72" s="434"/>
      <c r="AG72" s="434"/>
      <c r="AH72" s="434"/>
      <c r="AI72" s="434"/>
      <c r="AJ72" s="434"/>
      <c r="AK72" s="434"/>
      <c r="AL72" s="434"/>
      <c r="AM72" s="434"/>
      <c r="AN72" s="434"/>
      <c r="AO72" s="434"/>
      <c r="AP72" s="434"/>
      <c r="AQ72" s="434"/>
      <c r="AR72" s="434"/>
      <c r="AS72" s="434"/>
      <c r="AT72" s="434"/>
      <c r="AU72" s="434"/>
      <c r="AV72" s="434"/>
      <c r="AW72" s="434"/>
      <c r="AX72" s="434"/>
      <c r="AY72" s="434"/>
      <c r="AZ72" s="434"/>
      <c r="BA72" s="434"/>
      <c r="BB72" s="136"/>
      <c r="BC72" s="510"/>
      <c r="BD72" s="434"/>
      <c r="BE72" s="434"/>
      <c r="BF72" s="434"/>
      <c r="BG72" s="434"/>
      <c r="BH72" s="434"/>
      <c r="BI72" s="434"/>
      <c r="BJ72" s="959"/>
      <c r="BK72" s="435"/>
      <c r="BL72" s="434"/>
      <c r="BM72" s="441"/>
      <c r="BN72" s="447"/>
      <c r="BO72" s="173"/>
      <c r="BP72" s="445"/>
      <c r="BQ72" s="436"/>
      <c r="BR72" s="436"/>
      <c r="BS72" s="437"/>
    </row>
    <row r="73" spans="1:71" ht="15.75" x14ac:dyDescent="0.75">
      <c r="A73" s="964"/>
      <c r="B73" s="966"/>
      <c r="C73" s="1086">
        <f>Schema!C70</f>
        <v>0</v>
      </c>
      <c r="D73" s="569" t="str">
        <f>Schema!D70</f>
        <v>B.2.2. Verifica delle offerte e dei requisiti dei soggetti esterni</v>
      </c>
      <c r="E73" s="50" t="str">
        <f>Schema!E70</f>
        <v>ABS</v>
      </c>
      <c r="F73" s="51" t="str">
        <f>Schema!F70</f>
        <v>B</v>
      </c>
      <c r="G73" s="51" t="str">
        <f>Schema!G70</f>
        <v>06</v>
      </c>
      <c r="H73" s="85" t="str">
        <f>Schema!H70</f>
        <v>02</v>
      </c>
      <c r="I73" s="181" t="str">
        <f>IF('Rischio netto'!Z73=tabelle!$U$16,"X","-")</f>
        <v>X</v>
      </c>
      <c r="J73" s="34" t="str">
        <f>IF('Rischio netto'!Z73=tabelle!$U$15,"X","-")</f>
        <v>-</v>
      </c>
      <c r="K73" s="147" t="str">
        <f>IF('Rischio netto'!Z73=tabelle!$U$14,"X","-")</f>
        <v>-</v>
      </c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510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510"/>
      <c r="BD73" s="136"/>
      <c r="BE73" s="136"/>
      <c r="BF73" s="136"/>
      <c r="BG73" s="136"/>
      <c r="BH73" s="136"/>
      <c r="BI73" s="136"/>
      <c r="BJ73" s="959"/>
      <c r="BK73" s="137"/>
      <c r="BL73" s="136"/>
      <c r="BM73" s="439"/>
      <c r="BN73" s="447"/>
      <c r="BO73" s="173"/>
      <c r="BP73" s="443"/>
      <c r="BQ73" s="138"/>
      <c r="BR73" s="138"/>
      <c r="BS73" s="139"/>
    </row>
    <row r="74" spans="1:71" ht="16.5" thickBot="1" x14ac:dyDescent="0.9">
      <c r="A74" s="965"/>
      <c r="B74" s="967"/>
      <c r="C74" s="1087">
        <f>Schema!C71</f>
        <v>0</v>
      </c>
      <c r="D74" s="571" t="str">
        <f>Schema!D71</f>
        <v>B.2.3. Formalizzazione incarico</v>
      </c>
      <c r="E74" s="52" t="str">
        <f>Schema!E71</f>
        <v>ABS</v>
      </c>
      <c r="F74" s="109" t="str">
        <f>Schema!F71</f>
        <v>B</v>
      </c>
      <c r="G74" s="109" t="str">
        <f>Schema!G71</f>
        <v>06</v>
      </c>
      <c r="H74" s="450" t="str">
        <f>Schema!H71</f>
        <v>03</v>
      </c>
      <c r="I74" s="182" t="str">
        <f>IF('Rischio netto'!Z74=tabelle!$U$16,"X","-")</f>
        <v>X</v>
      </c>
      <c r="J74" s="67" t="str">
        <f>IF('Rischio netto'!Z74=tabelle!$U$15,"X","-")</f>
        <v>-</v>
      </c>
      <c r="K74" s="149" t="str">
        <f>IF('Rischio netto'!Z74=tabelle!$U$14,"X","-")</f>
        <v>-</v>
      </c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511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511"/>
      <c r="BD74" s="140"/>
      <c r="BE74" s="140"/>
      <c r="BF74" s="140"/>
      <c r="BG74" s="140"/>
      <c r="BH74" s="140"/>
      <c r="BI74" s="140"/>
      <c r="BJ74" s="962"/>
      <c r="BK74" s="141"/>
      <c r="BL74" s="140"/>
      <c r="BM74" s="440"/>
      <c r="BN74" s="448"/>
      <c r="BO74" s="174"/>
      <c r="BP74" s="563"/>
      <c r="BQ74" s="564"/>
      <c r="BR74" s="564"/>
      <c r="BS74" s="565"/>
    </row>
    <row r="75" spans="1:71" ht="21" customHeight="1" x14ac:dyDescent="0.75">
      <c r="A75" s="1014" t="str">
        <f>Schema!A72</f>
        <v>BUDGET, BILANCIO E FINANZA (BBF)</v>
      </c>
      <c r="B75" s="1018" t="str">
        <f>Schema!B72</f>
        <v>A. Budget</v>
      </c>
      <c r="C75" s="1021" t="str">
        <f>Schema!C72</f>
        <v>A.1. Formazione budget funzionamento</v>
      </c>
      <c r="D75" s="537" t="str">
        <f>Schema!D72</f>
        <v>A1.1. Richiesta alle singole strutture di inviare previsioni di budget per il funzionamento</v>
      </c>
      <c r="E75" s="89" t="str">
        <f>Schema!E72</f>
        <v>BBF</v>
      </c>
      <c r="F75" s="89" t="str">
        <f>Schema!F72</f>
        <v>A</v>
      </c>
      <c r="G75" s="89" t="str">
        <f>Schema!G72</f>
        <v>01</v>
      </c>
      <c r="H75" s="567" t="str">
        <f>Schema!H72</f>
        <v>01</v>
      </c>
      <c r="I75" s="179" t="str">
        <f>IF('Rischio netto'!Z75=tabelle!$U$16,"X","-")</f>
        <v>X</v>
      </c>
      <c r="J75" s="65" t="str">
        <f>IF('Rischio netto'!Z75=tabelle!$U$15,"X","-")</f>
        <v>-</v>
      </c>
      <c r="K75" s="145" t="str">
        <f>IF('Rischio netto'!Z75=tabelle!$U$14,"X","-")</f>
        <v>-</v>
      </c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509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509"/>
      <c r="BD75" s="132"/>
      <c r="BE75" s="132"/>
      <c r="BF75" s="132"/>
      <c r="BG75" s="132"/>
      <c r="BH75" s="132"/>
      <c r="BI75" s="132"/>
      <c r="BJ75" s="958"/>
      <c r="BK75" s="133"/>
      <c r="BL75" s="132"/>
      <c r="BM75" s="438"/>
      <c r="BN75" s="446"/>
      <c r="BO75" s="172"/>
      <c r="BP75" s="442"/>
      <c r="BQ75" s="134"/>
      <c r="BR75" s="134"/>
      <c r="BS75" s="135"/>
    </row>
    <row r="76" spans="1:71" ht="21" customHeight="1" x14ac:dyDescent="0.75">
      <c r="A76" s="1015">
        <f>Schema!A73</f>
        <v>0</v>
      </c>
      <c r="B76" s="1019">
        <f>Schema!B73</f>
        <v>0</v>
      </c>
      <c r="C76" s="1013">
        <f>Schema!C73</f>
        <v>0</v>
      </c>
      <c r="D76" s="538" t="str">
        <f>Schema!D73</f>
        <v>A.1.2. Verifica dei dati ricevuti</v>
      </c>
      <c r="E76" s="90" t="str">
        <f>Schema!E73</f>
        <v>BBF</v>
      </c>
      <c r="F76" s="90" t="str">
        <f>Schema!F73</f>
        <v>A</v>
      </c>
      <c r="G76" s="90" t="str">
        <f>Schema!G73</f>
        <v>01</v>
      </c>
      <c r="H76" s="93" t="str">
        <f>Schema!H73</f>
        <v>02</v>
      </c>
      <c r="I76" s="181" t="str">
        <f>IF('Rischio netto'!Z76=tabelle!$U$16,"X","-")</f>
        <v>X</v>
      </c>
      <c r="J76" s="34" t="str">
        <f>IF('Rischio netto'!Z76=tabelle!$U$15,"X","-")</f>
        <v>-</v>
      </c>
      <c r="K76" s="147" t="str">
        <f>IF('Rischio netto'!Z76=tabelle!$U$14,"X","-")</f>
        <v>-</v>
      </c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510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510"/>
      <c r="BD76" s="136"/>
      <c r="BE76" s="136"/>
      <c r="BF76" s="136"/>
      <c r="BG76" s="136"/>
      <c r="BH76" s="136"/>
      <c r="BI76" s="136"/>
      <c r="BJ76" s="959"/>
      <c r="BK76" s="137"/>
      <c r="BL76" s="136"/>
      <c r="BM76" s="439"/>
      <c r="BN76" s="447"/>
      <c r="BO76" s="173"/>
      <c r="BP76" s="443"/>
      <c r="BQ76" s="138"/>
      <c r="BR76" s="138"/>
      <c r="BS76" s="139"/>
    </row>
    <row r="77" spans="1:71" ht="16.5" customHeight="1" x14ac:dyDescent="0.75">
      <c r="A77" s="1015">
        <f>Schema!A74</f>
        <v>0</v>
      </c>
      <c r="B77" s="1019">
        <f>Schema!B74</f>
        <v>0</v>
      </c>
      <c r="C77" s="1013">
        <f>Schema!C74</f>
        <v>0</v>
      </c>
      <c r="D77" s="538" t="str">
        <f>Schema!D74</f>
        <v>A.1.3, Stesura schede di budget per le singole strutture al fine di condividerle con il vertice aziendale</v>
      </c>
      <c r="E77" s="90" t="str">
        <f>Schema!E74</f>
        <v>BBF</v>
      </c>
      <c r="F77" s="90" t="str">
        <f>Schema!F74</f>
        <v>A</v>
      </c>
      <c r="G77" s="90" t="str">
        <f>Schema!G74</f>
        <v>01</v>
      </c>
      <c r="H77" s="93" t="str">
        <f>Schema!H74</f>
        <v>03</v>
      </c>
      <c r="I77" s="181" t="str">
        <f>IF('Rischio netto'!Z77=tabelle!$U$16,"X","-")</f>
        <v>X</v>
      </c>
      <c r="J77" s="34" t="str">
        <f>IF('Rischio netto'!Z77=tabelle!$U$15,"X","-")</f>
        <v>-</v>
      </c>
      <c r="K77" s="147" t="str">
        <f>IF('Rischio netto'!Z77=tabelle!$U$14,"X","-")</f>
        <v>-</v>
      </c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510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510"/>
      <c r="BD77" s="136"/>
      <c r="BE77" s="136"/>
      <c r="BF77" s="136"/>
      <c r="BG77" s="136"/>
      <c r="BH77" s="136"/>
      <c r="BI77" s="136"/>
      <c r="BJ77" s="959"/>
      <c r="BK77" s="137"/>
      <c r="BL77" s="136"/>
      <c r="BM77" s="439"/>
      <c r="BN77" s="447"/>
      <c r="BO77" s="173"/>
      <c r="BP77" s="443"/>
      <c r="BQ77" s="138"/>
      <c r="BR77" s="138"/>
      <c r="BS77" s="139"/>
    </row>
    <row r="78" spans="1:71" ht="21" customHeight="1" x14ac:dyDescent="0.75">
      <c r="A78" s="1015">
        <f>Schema!A75</f>
        <v>0</v>
      </c>
      <c r="B78" s="1019">
        <f>Schema!B75</f>
        <v>0</v>
      </c>
      <c r="C78" s="1013">
        <f>Schema!C75</f>
        <v>0</v>
      </c>
      <c r="D78" s="538" t="str">
        <f>Schema!D75</f>
        <v>A.1.4. Stesura budget funzionamento complessivo</v>
      </c>
      <c r="E78" s="90" t="str">
        <f>Schema!E75</f>
        <v>BBF</v>
      </c>
      <c r="F78" s="90" t="str">
        <f>Schema!F75</f>
        <v>A</v>
      </c>
      <c r="G78" s="90" t="str">
        <f>Schema!G75</f>
        <v>01</v>
      </c>
      <c r="H78" s="93" t="str">
        <f>Schema!H75</f>
        <v>04</v>
      </c>
      <c r="I78" s="181" t="str">
        <f>IF('Rischio netto'!Z78=tabelle!$U$16,"X","-")</f>
        <v>X</v>
      </c>
      <c r="J78" s="34" t="str">
        <f>IF('Rischio netto'!Z78=tabelle!$U$15,"X","-")</f>
        <v>-</v>
      </c>
      <c r="K78" s="147" t="str">
        <f>IF('Rischio netto'!Z78=tabelle!$U$14,"X","-")</f>
        <v>-</v>
      </c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510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510"/>
      <c r="BD78" s="136"/>
      <c r="BE78" s="136"/>
      <c r="BF78" s="136"/>
      <c r="BG78" s="136"/>
      <c r="BH78" s="136"/>
      <c r="BI78" s="136"/>
      <c r="BJ78" s="959"/>
      <c r="BK78" s="137"/>
      <c r="BL78" s="136"/>
      <c r="BM78" s="439"/>
      <c r="BN78" s="447"/>
      <c r="BO78" s="173"/>
      <c r="BP78" s="443"/>
      <c r="BQ78" s="138"/>
      <c r="BR78" s="138"/>
      <c r="BS78" s="139"/>
    </row>
    <row r="79" spans="1:71" ht="14.5" customHeight="1" x14ac:dyDescent="0.75">
      <c r="A79" s="1015">
        <f>Schema!A76</f>
        <v>0</v>
      </c>
      <c r="B79" s="1019">
        <f>Schema!B76</f>
        <v>0</v>
      </c>
      <c r="C79" s="1013">
        <f>Schema!C76</f>
        <v>0</v>
      </c>
      <c r="D79" s="538" t="str">
        <f>Schema!D76</f>
        <v>A.1.5. Approvazione CdA del budget di funzionamento</v>
      </c>
      <c r="E79" s="90" t="str">
        <f>Schema!E76</f>
        <v>BBF</v>
      </c>
      <c r="F79" s="90" t="str">
        <f>Schema!F76</f>
        <v>A</v>
      </c>
      <c r="G79" s="90" t="str">
        <f>Schema!G76</f>
        <v>01</v>
      </c>
      <c r="H79" s="93" t="str">
        <f>Schema!H76</f>
        <v>05</v>
      </c>
      <c r="I79" s="181" t="str">
        <f>IF('Rischio netto'!Z79=tabelle!$U$16,"X","-")</f>
        <v>X</v>
      </c>
      <c r="J79" s="34" t="str">
        <f>IF('Rischio netto'!Z79=tabelle!$U$15,"X","-")</f>
        <v>-</v>
      </c>
      <c r="K79" s="147" t="str">
        <f>IF('Rischio netto'!Z79=tabelle!$U$14,"X","-")</f>
        <v>-</v>
      </c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510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510"/>
      <c r="BD79" s="136"/>
      <c r="BE79" s="136"/>
      <c r="BF79" s="136"/>
      <c r="BG79" s="136"/>
      <c r="BH79" s="136"/>
      <c r="BI79" s="136"/>
      <c r="BJ79" s="959"/>
      <c r="BK79" s="137"/>
      <c r="BL79" s="136"/>
      <c r="BM79" s="439"/>
      <c r="BN79" s="447"/>
      <c r="BO79" s="173"/>
      <c r="BP79" s="443"/>
      <c r="BQ79" s="138"/>
      <c r="BR79" s="138"/>
      <c r="BS79" s="139"/>
    </row>
    <row r="80" spans="1:71" ht="21.5" customHeight="1" x14ac:dyDescent="0.75">
      <c r="A80" s="1016">
        <f>Schema!A77</f>
        <v>0</v>
      </c>
      <c r="B80" s="1019">
        <f>Schema!B77</f>
        <v>0</v>
      </c>
      <c r="C80" s="1013" t="str">
        <f>Schema!C77</f>
        <v>A.2. Formazione budget progetti</v>
      </c>
      <c r="D80" s="538" t="str">
        <f>Schema!D77</f>
        <v>A.2.1. Richiesta alle singole strutture di inviare previsioni di budget relativo ai progetti</v>
      </c>
      <c r="E80" s="90" t="str">
        <f>Schema!E77</f>
        <v>BBF</v>
      </c>
      <c r="F80" s="90" t="str">
        <f>Schema!F77</f>
        <v>A</v>
      </c>
      <c r="G80" s="90" t="str">
        <f>Schema!G77</f>
        <v>02</v>
      </c>
      <c r="H80" s="93" t="str">
        <f>Schema!H77</f>
        <v>01</v>
      </c>
      <c r="I80" s="181" t="str">
        <f>IF('Rischio netto'!Z80=tabelle!$U$16,"X","-")</f>
        <v>X</v>
      </c>
      <c r="J80" s="34" t="str">
        <f>IF('Rischio netto'!Z80=tabelle!$U$15,"X","-")</f>
        <v>-</v>
      </c>
      <c r="K80" s="147" t="str">
        <f>IF('Rischio netto'!Z80=tabelle!$U$14,"X","-")</f>
        <v>-</v>
      </c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510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510"/>
      <c r="BD80" s="136"/>
      <c r="BE80" s="136"/>
      <c r="BF80" s="136"/>
      <c r="BG80" s="136"/>
      <c r="BH80" s="136"/>
      <c r="BI80" s="136"/>
      <c r="BJ80" s="959"/>
      <c r="BK80" s="137"/>
      <c r="BL80" s="136"/>
      <c r="BM80" s="439"/>
      <c r="BN80" s="447"/>
      <c r="BO80" s="173"/>
      <c r="BP80" s="443"/>
      <c r="BQ80" s="138"/>
      <c r="BR80" s="138"/>
      <c r="BS80" s="139"/>
    </row>
    <row r="81" spans="1:71" ht="18.5" customHeight="1" x14ac:dyDescent="0.75">
      <c r="A81" s="1016">
        <f>Schema!A78</f>
        <v>0</v>
      </c>
      <c r="B81" s="1019">
        <f>Schema!B78</f>
        <v>0</v>
      </c>
      <c r="C81" s="1013">
        <f>Schema!C78</f>
        <v>0</v>
      </c>
      <c r="D81" s="538" t="str">
        <f>Schema!D78</f>
        <v>A.2.2. Verifica dei dati ricevuti</v>
      </c>
      <c r="E81" s="90" t="str">
        <f>Schema!E78</f>
        <v>BBF</v>
      </c>
      <c r="F81" s="90" t="str">
        <f>Schema!F78</f>
        <v>A</v>
      </c>
      <c r="G81" s="90" t="str">
        <f>Schema!G78</f>
        <v>02</v>
      </c>
      <c r="H81" s="93" t="str">
        <f>Schema!H78</f>
        <v>02</v>
      </c>
      <c r="I81" s="181" t="str">
        <f>IF('Rischio netto'!Z81=tabelle!$U$16,"X","-")</f>
        <v>X</v>
      </c>
      <c r="J81" s="34" t="str">
        <f>IF('Rischio netto'!Z81=tabelle!$U$15,"X","-")</f>
        <v>-</v>
      </c>
      <c r="K81" s="147" t="str">
        <f>IF('Rischio netto'!Z81=tabelle!$U$14,"X","-")</f>
        <v>-</v>
      </c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510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510"/>
      <c r="BD81" s="136"/>
      <c r="BE81" s="136"/>
      <c r="BF81" s="136"/>
      <c r="BG81" s="136"/>
      <c r="BH81" s="136"/>
      <c r="BI81" s="136"/>
      <c r="BJ81" s="959"/>
      <c r="BK81" s="137"/>
      <c r="BL81" s="136"/>
      <c r="BM81" s="439"/>
      <c r="BN81" s="447"/>
      <c r="BO81" s="173"/>
      <c r="BP81" s="443"/>
      <c r="BQ81" s="138"/>
      <c r="BR81" s="138"/>
      <c r="BS81" s="139"/>
    </row>
    <row r="82" spans="1:71" ht="16.5" customHeight="1" x14ac:dyDescent="0.75">
      <c r="A82" s="1016">
        <f>Schema!A79</f>
        <v>0</v>
      </c>
      <c r="B82" s="1019">
        <f>Schema!B79</f>
        <v>0</v>
      </c>
      <c r="C82" s="1013">
        <f>Schema!C79</f>
        <v>0</v>
      </c>
      <c r="D82" s="538" t="str">
        <f>Schema!D79</f>
        <v>A.2.3, Stesura schede di budget per le singole strutture al fine di condividerle con il vertice aziendale</v>
      </c>
      <c r="E82" s="90" t="str">
        <f>Schema!E79</f>
        <v>BBF</v>
      </c>
      <c r="F82" s="90" t="str">
        <f>Schema!F79</f>
        <v>A</v>
      </c>
      <c r="G82" s="90" t="str">
        <f>Schema!G79</f>
        <v>02</v>
      </c>
      <c r="H82" s="93" t="str">
        <f>Schema!H79</f>
        <v>03</v>
      </c>
      <c r="I82" s="181" t="str">
        <f>IF('Rischio netto'!Z82=tabelle!$U$16,"X","-")</f>
        <v>X</v>
      </c>
      <c r="J82" s="34" t="str">
        <f>IF('Rischio netto'!Z82=tabelle!$U$15,"X","-")</f>
        <v>-</v>
      </c>
      <c r="K82" s="147" t="str">
        <f>IF('Rischio netto'!Z82=tabelle!$U$14,"X","-")</f>
        <v>-</v>
      </c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510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510"/>
      <c r="BD82" s="136"/>
      <c r="BE82" s="136"/>
      <c r="BF82" s="136"/>
      <c r="BG82" s="136"/>
      <c r="BH82" s="136"/>
      <c r="BI82" s="136"/>
      <c r="BJ82" s="959"/>
      <c r="BK82" s="137"/>
      <c r="BL82" s="136"/>
      <c r="BM82" s="439"/>
      <c r="BN82" s="447"/>
      <c r="BO82" s="173"/>
      <c r="BP82" s="443"/>
      <c r="BQ82" s="138"/>
      <c r="BR82" s="138"/>
      <c r="BS82" s="139"/>
    </row>
    <row r="83" spans="1:71" ht="19" customHeight="1" x14ac:dyDescent="0.75">
      <c r="A83" s="1016">
        <f>Schema!A80</f>
        <v>0</v>
      </c>
      <c r="B83" s="1019">
        <f>Schema!B80</f>
        <v>0</v>
      </c>
      <c r="C83" s="1013">
        <f>Schema!C80</f>
        <v>0</v>
      </c>
      <c r="D83" s="538" t="str">
        <f>Schema!D80</f>
        <v>A.2.4. Stesura budget progetti complessivo</v>
      </c>
      <c r="E83" s="90" t="str">
        <f>Schema!E80</f>
        <v>BBF</v>
      </c>
      <c r="F83" s="90" t="str">
        <f>Schema!F80</f>
        <v>A</v>
      </c>
      <c r="G83" s="90" t="str">
        <f>Schema!G80</f>
        <v>02</v>
      </c>
      <c r="H83" s="93" t="str">
        <f>Schema!H80</f>
        <v>04</v>
      </c>
      <c r="I83" s="181" t="str">
        <f>IF('Rischio netto'!Z83=tabelle!$U$16,"X","-")</f>
        <v>X</v>
      </c>
      <c r="J83" s="34" t="str">
        <f>IF('Rischio netto'!Z83=tabelle!$U$15,"X","-")</f>
        <v>-</v>
      </c>
      <c r="K83" s="147" t="str">
        <f>IF('Rischio netto'!Z83=tabelle!$U$14,"X","-")</f>
        <v>-</v>
      </c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510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510"/>
      <c r="BD83" s="136"/>
      <c r="BE83" s="136"/>
      <c r="BF83" s="136"/>
      <c r="BG83" s="136"/>
      <c r="BH83" s="136"/>
      <c r="BI83" s="136"/>
      <c r="BJ83" s="959"/>
      <c r="BK83" s="137"/>
      <c r="BL83" s="136"/>
      <c r="BM83" s="439"/>
      <c r="BN83" s="447"/>
      <c r="BO83" s="173"/>
      <c r="BP83" s="443"/>
      <c r="BQ83" s="138"/>
      <c r="BR83" s="138"/>
      <c r="BS83" s="139"/>
    </row>
    <row r="84" spans="1:71" ht="20" customHeight="1" x14ac:dyDescent="0.75">
      <c r="A84" s="1016">
        <f>Schema!A81</f>
        <v>0</v>
      </c>
      <c r="B84" s="1019">
        <f>Schema!B81</f>
        <v>0</v>
      </c>
      <c r="C84" s="1013">
        <f>Schema!C81</f>
        <v>0</v>
      </c>
      <c r="D84" s="538" t="str">
        <f>Schema!D81</f>
        <v>A.2.5. Approvazione CdA del budget relativo ai progetti</v>
      </c>
      <c r="E84" s="90" t="str">
        <f>Schema!E81</f>
        <v>BBF</v>
      </c>
      <c r="F84" s="90" t="str">
        <f>Schema!F81</f>
        <v>A</v>
      </c>
      <c r="G84" s="90" t="str">
        <f>Schema!G81</f>
        <v>02</v>
      </c>
      <c r="H84" s="93" t="str">
        <f>Schema!H81</f>
        <v>05</v>
      </c>
      <c r="I84" s="181" t="str">
        <f>IF('Rischio netto'!Z84=tabelle!$U$16,"X","-")</f>
        <v>X</v>
      </c>
      <c r="J84" s="34" t="str">
        <f>IF('Rischio netto'!Z84=tabelle!$U$15,"X","-")</f>
        <v>-</v>
      </c>
      <c r="K84" s="147" t="str">
        <f>IF('Rischio netto'!Z84=tabelle!$U$14,"X","-")</f>
        <v>-</v>
      </c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510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510"/>
      <c r="BD84" s="136"/>
      <c r="BE84" s="136"/>
      <c r="BF84" s="136"/>
      <c r="BG84" s="136"/>
      <c r="BH84" s="136"/>
      <c r="BI84" s="136"/>
      <c r="BJ84" s="959"/>
      <c r="BK84" s="137"/>
      <c r="BL84" s="136"/>
      <c r="BM84" s="439"/>
      <c r="BN84" s="447"/>
      <c r="BO84" s="173"/>
      <c r="BP84" s="443"/>
      <c r="BQ84" s="138"/>
      <c r="BR84" s="138"/>
      <c r="BS84" s="139"/>
    </row>
    <row r="85" spans="1:71" ht="20" customHeight="1" x14ac:dyDescent="0.75">
      <c r="A85" s="1016">
        <f>Schema!A82</f>
        <v>0</v>
      </c>
      <c r="B85" s="1019">
        <f>Schema!B82</f>
        <v>0</v>
      </c>
      <c r="C85" s="1022" t="str">
        <f>Schema!C82</f>
        <v>A.5. Revisioni periodiche budget funzionamento/progetti</v>
      </c>
      <c r="D85" s="538" t="str">
        <f>Schema!D82</f>
        <v>A.5.1. Rilevamento diretto e attraverso comunicazioni da parte delle strutture di eventuali scostamenti</v>
      </c>
      <c r="E85" s="90" t="str">
        <f>Schema!E82</f>
        <v>BBF</v>
      </c>
      <c r="F85" s="90" t="str">
        <f>Schema!F82</f>
        <v>A</v>
      </c>
      <c r="G85" s="90" t="str">
        <f>Schema!G82</f>
        <v>05</v>
      </c>
      <c r="H85" s="93" t="str">
        <f>Schema!H82</f>
        <v>01</v>
      </c>
      <c r="I85" s="181" t="str">
        <f>IF('Rischio netto'!Z85=tabelle!$U$16,"X","-")</f>
        <v>X</v>
      </c>
      <c r="J85" s="34" t="str">
        <f>IF('Rischio netto'!Z85=tabelle!$U$15,"X","-")</f>
        <v>-</v>
      </c>
      <c r="K85" s="147" t="str">
        <f>IF('Rischio netto'!Z85=tabelle!$U$14,"X","-")</f>
        <v>-</v>
      </c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510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510"/>
      <c r="BD85" s="136"/>
      <c r="BE85" s="136"/>
      <c r="BF85" s="136"/>
      <c r="BG85" s="136"/>
      <c r="BH85" s="136"/>
      <c r="BI85" s="136"/>
      <c r="BJ85" s="959"/>
      <c r="BK85" s="137"/>
      <c r="BL85" s="136"/>
      <c r="BM85" s="439"/>
      <c r="BN85" s="447"/>
      <c r="BO85" s="173"/>
      <c r="BP85" s="443"/>
      <c r="BQ85" s="138"/>
      <c r="BR85" s="138"/>
      <c r="BS85" s="139"/>
    </row>
    <row r="86" spans="1:71" ht="23" customHeight="1" x14ac:dyDescent="0.75">
      <c r="A86" s="1016">
        <f>Schema!A83</f>
        <v>0</v>
      </c>
      <c r="B86" s="1020">
        <f>Schema!B83</f>
        <v>0</v>
      </c>
      <c r="C86" s="1023">
        <f>Schema!C83</f>
        <v>0</v>
      </c>
      <c r="D86" s="538" t="str">
        <f>Schema!D83</f>
        <v>A.5.2. Approvazione CdA delle variazioni</v>
      </c>
      <c r="E86" s="90" t="str">
        <f>Schema!E83</f>
        <v>BBF</v>
      </c>
      <c r="F86" s="90" t="str">
        <f>Schema!F83</f>
        <v>A</v>
      </c>
      <c r="G86" s="90" t="str">
        <f>Schema!G83</f>
        <v>05</v>
      </c>
      <c r="H86" s="93" t="str">
        <f>Schema!H83</f>
        <v>02</v>
      </c>
      <c r="I86" s="181" t="str">
        <f>IF('Rischio netto'!Z86=tabelle!$U$16,"X","-")</f>
        <v>X</v>
      </c>
      <c r="J86" s="34" t="str">
        <f>IF('Rischio netto'!Z86=tabelle!$U$15,"X","-")</f>
        <v>-</v>
      </c>
      <c r="K86" s="147" t="str">
        <f>IF('Rischio netto'!Z86=tabelle!$U$14,"X","-")</f>
        <v>-</v>
      </c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510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510"/>
      <c r="BD86" s="136"/>
      <c r="BE86" s="136"/>
      <c r="BF86" s="136"/>
      <c r="BG86" s="136"/>
      <c r="BH86" s="136"/>
      <c r="BI86" s="136"/>
      <c r="BJ86" s="960"/>
      <c r="BK86" s="137"/>
      <c r="BL86" s="136"/>
      <c r="BM86" s="439"/>
      <c r="BN86" s="447"/>
      <c r="BO86" s="173"/>
      <c r="BP86" s="443"/>
      <c r="BQ86" s="138"/>
      <c r="BR86" s="138"/>
      <c r="BS86" s="139"/>
    </row>
    <row r="87" spans="1:71" ht="22" customHeight="1" x14ac:dyDescent="0.75">
      <c r="A87" s="1016">
        <f>Schema!A84</f>
        <v>0</v>
      </c>
      <c r="B87" s="1024" t="str">
        <f>Schema!B84</f>
        <v>B. Monitoraggio</v>
      </c>
      <c r="C87" s="1022" t="str">
        <f>Schema!C84</f>
        <v>B.1. Monitoraggio quadrimestrale scostamenti budget/consuntivo</v>
      </c>
      <c r="D87" s="538" t="str">
        <f>Schema!D84</f>
        <v xml:space="preserve">B.1.1. Verifica quadrimestrale degli scostamenti </v>
      </c>
      <c r="E87" s="90" t="str">
        <f>Schema!E84</f>
        <v>BBF</v>
      </c>
      <c r="F87" s="90" t="str">
        <f>Schema!F84</f>
        <v>B</v>
      </c>
      <c r="G87" s="90" t="str">
        <f>Schema!G84</f>
        <v>01</v>
      </c>
      <c r="H87" s="93" t="str">
        <f>Schema!H84</f>
        <v>01</v>
      </c>
      <c r="I87" s="181" t="str">
        <f>IF('Rischio netto'!Z87=tabelle!$U$16,"X","-")</f>
        <v>X</v>
      </c>
      <c r="J87" s="34" t="str">
        <f>IF('Rischio netto'!Z87=tabelle!$U$15,"X","-")</f>
        <v>-</v>
      </c>
      <c r="K87" s="147" t="str">
        <f>IF('Rischio netto'!Z87=tabelle!$U$14,"X","-")</f>
        <v>-</v>
      </c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510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510"/>
      <c r="BD87" s="136"/>
      <c r="BE87" s="136"/>
      <c r="BF87" s="136"/>
      <c r="BG87" s="136"/>
      <c r="BH87" s="136"/>
      <c r="BI87" s="136"/>
      <c r="BJ87" s="961"/>
      <c r="BK87" s="137"/>
      <c r="BL87" s="136"/>
      <c r="BM87" s="439"/>
      <c r="BN87" s="447"/>
      <c r="BO87" s="173"/>
      <c r="BP87" s="443"/>
      <c r="BQ87" s="138"/>
      <c r="BR87" s="138"/>
      <c r="BS87" s="139"/>
    </row>
    <row r="88" spans="1:71" ht="19" customHeight="1" x14ac:dyDescent="0.75">
      <c r="A88" s="1016">
        <f>Schema!A85</f>
        <v>0</v>
      </c>
      <c r="B88" s="1019">
        <f>Schema!B85</f>
        <v>0</v>
      </c>
      <c r="C88" s="1023">
        <f>Schema!C85</f>
        <v>0</v>
      </c>
      <c r="D88" s="538" t="str">
        <f>Schema!D85</f>
        <v>B.1.2. Trasmissione informativa al vertice aziendale</v>
      </c>
      <c r="E88" s="90" t="str">
        <f>Schema!E85</f>
        <v>BBF</v>
      </c>
      <c r="F88" s="90" t="str">
        <f>Schema!F85</f>
        <v>B</v>
      </c>
      <c r="G88" s="90" t="str">
        <f>Schema!G85</f>
        <v>01</v>
      </c>
      <c r="H88" s="93" t="str">
        <f>Schema!H85</f>
        <v>02</v>
      </c>
      <c r="I88" s="181" t="str">
        <f>IF('Rischio netto'!Z88=tabelle!$U$16,"X","-")</f>
        <v>X</v>
      </c>
      <c r="J88" s="34" t="str">
        <f>IF('Rischio netto'!Z88=tabelle!$U$15,"X","-")</f>
        <v>-</v>
      </c>
      <c r="K88" s="147" t="str">
        <f>IF('Rischio netto'!Z88=tabelle!$U$14,"X","-")</f>
        <v>-</v>
      </c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510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510"/>
      <c r="BD88" s="136"/>
      <c r="BE88" s="136"/>
      <c r="BF88" s="136"/>
      <c r="BG88" s="136"/>
      <c r="BH88" s="136"/>
      <c r="BI88" s="136"/>
      <c r="BJ88" s="959"/>
      <c r="BK88" s="137"/>
      <c r="BL88" s="136"/>
      <c r="BM88" s="439"/>
      <c r="BN88" s="447"/>
      <c r="BO88" s="173"/>
      <c r="BP88" s="443"/>
      <c r="BQ88" s="138"/>
      <c r="BR88" s="138"/>
      <c r="BS88" s="139"/>
    </row>
    <row r="89" spans="1:71" ht="23.5" customHeight="1" x14ac:dyDescent="0.75">
      <c r="A89" s="1016">
        <f>Schema!A86</f>
        <v>0</v>
      </c>
      <c r="B89" s="1024" t="str">
        <f>Schema!B86</f>
        <v>C. Ciclo passivo</v>
      </c>
      <c r="C89" s="1022" t="str">
        <f>Schema!C86</f>
        <v>C.1. Attività di gestione delle fatture passive</v>
      </c>
      <c r="D89" s="538" t="str">
        <f>Schema!D86</f>
        <v>C.1.1. Verifica presenza nel sistema contabile dell'ordine/contratto di riferimento</v>
      </c>
      <c r="E89" s="90" t="str">
        <f>Schema!E86</f>
        <v>BBF</v>
      </c>
      <c r="F89" s="90" t="str">
        <f>Schema!F86</f>
        <v>C</v>
      </c>
      <c r="G89" s="90" t="str">
        <f>Schema!G86</f>
        <v>01</v>
      </c>
      <c r="H89" s="93" t="str">
        <f>Schema!H86</f>
        <v>01</v>
      </c>
      <c r="I89" s="181" t="str">
        <f>IF('Rischio netto'!Z89=tabelle!$U$16,"X","-")</f>
        <v>X</v>
      </c>
      <c r="J89" s="34" t="str">
        <f>IF('Rischio netto'!Z89=tabelle!$U$15,"X","-")</f>
        <v>-</v>
      </c>
      <c r="K89" s="147" t="str">
        <f>IF('Rischio netto'!Z89=tabelle!$U$14,"X","-")</f>
        <v>-</v>
      </c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510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510"/>
      <c r="BD89" s="136"/>
      <c r="BE89" s="136"/>
      <c r="BF89" s="136"/>
      <c r="BG89" s="136"/>
      <c r="BH89" s="136"/>
      <c r="BI89" s="136"/>
      <c r="BJ89" s="961"/>
      <c r="BK89" s="137"/>
      <c r="BL89" s="136"/>
      <c r="BM89" s="439"/>
      <c r="BN89" s="447"/>
      <c r="BO89" s="173"/>
      <c r="BP89" s="443"/>
      <c r="BQ89" s="138"/>
      <c r="BR89" s="138"/>
      <c r="BS89" s="139"/>
    </row>
    <row r="90" spans="1:71" ht="22" customHeight="1" x14ac:dyDescent="0.75">
      <c r="A90" s="1016">
        <f>Schema!A87</f>
        <v>0</v>
      </c>
      <c r="B90" s="1019">
        <f>Schema!B87</f>
        <v>0</v>
      </c>
      <c r="C90" s="1025">
        <f>Schema!C87</f>
        <v>0</v>
      </c>
      <c r="D90" s="538" t="str">
        <f>Schema!D87</f>
        <v>C.1.2. Verifica conformità della fattura alle normative vigenti</v>
      </c>
      <c r="E90" s="90" t="str">
        <f>Schema!E87</f>
        <v>BBF</v>
      </c>
      <c r="F90" s="90" t="str">
        <f>Schema!F87</f>
        <v>C</v>
      </c>
      <c r="G90" s="90" t="str">
        <f>Schema!G87</f>
        <v>01</v>
      </c>
      <c r="H90" s="93" t="str">
        <f>Schema!H87</f>
        <v>02</v>
      </c>
      <c r="I90" s="181" t="str">
        <f>IF('Rischio netto'!Z90=tabelle!$U$16,"X","-")</f>
        <v>X</v>
      </c>
      <c r="J90" s="34" t="str">
        <f>IF('Rischio netto'!Z90=tabelle!$U$15,"X","-")</f>
        <v>-</v>
      </c>
      <c r="K90" s="147" t="str">
        <f>IF('Rischio netto'!Z90=tabelle!$U$14,"X","-")</f>
        <v>-</v>
      </c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510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510"/>
      <c r="BD90" s="136"/>
      <c r="BE90" s="136"/>
      <c r="BF90" s="136"/>
      <c r="BG90" s="136"/>
      <c r="BH90" s="136"/>
      <c r="BI90" s="136"/>
      <c r="BJ90" s="959"/>
      <c r="BK90" s="137"/>
      <c r="BL90" s="136"/>
      <c r="BM90" s="439"/>
      <c r="BN90" s="447"/>
      <c r="BO90" s="173"/>
      <c r="BP90" s="443"/>
      <c r="BQ90" s="138"/>
      <c r="BR90" s="138"/>
      <c r="BS90" s="139"/>
    </row>
    <row r="91" spans="1:71" ht="18" customHeight="1" x14ac:dyDescent="0.75">
      <c r="A91" s="1016">
        <f>Schema!A88</f>
        <v>0</v>
      </c>
      <c r="B91" s="1020">
        <f>Schema!B88</f>
        <v>0</v>
      </c>
      <c r="C91" s="1023">
        <f>Schema!C88</f>
        <v>0</v>
      </c>
      <c r="D91" s="538" t="str">
        <f>Schema!D88</f>
        <v>C.1.3. Registrazione nel sistema di contabilità</v>
      </c>
      <c r="E91" s="90" t="str">
        <f>Schema!E88</f>
        <v>BBF</v>
      </c>
      <c r="F91" s="90" t="str">
        <f>Schema!F88</f>
        <v>C</v>
      </c>
      <c r="G91" s="90" t="str">
        <f>Schema!G88</f>
        <v>01</v>
      </c>
      <c r="H91" s="93" t="str">
        <f>Schema!H88</f>
        <v>04</v>
      </c>
      <c r="I91" s="181" t="str">
        <f>IF('Rischio netto'!Z91=tabelle!$U$16,"X","-")</f>
        <v>X</v>
      </c>
      <c r="J91" s="34" t="str">
        <f>IF('Rischio netto'!Z91=tabelle!$U$15,"X","-")</f>
        <v>-</v>
      </c>
      <c r="K91" s="147" t="str">
        <f>IF('Rischio netto'!Z91=tabelle!$U$14,"X","-")</f>
        <v>-</v>
      </c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510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510"/>
      <c r="BD91" s="136"/>
      <c r="BE91" s="136"/>
      <c r="BF91" s="136"/>
      <c r="BG91" s="136"/>
      <c r="BH91" s="136"/>
      <c r="BI91" s="136"/>
      <c r="BJ91" s="960"/>
      <c r="BK91" s="137"/>
      <c r="BL91" s="136"/>
      <c r="BM91" s="439"/>
      <c r="BN91" s="447"/>
      <c r="BO91" s="173"/>
      <c r="BP91" s="443"/>
      <c r="BQ91" s="138"/>
      <c r="BR91" s="138"/>
      <c r="BS91" s="139"/>
    </row>
    <row r="92" spans="1:71" ht="18.5" customHeight="1" x14ac:dyDescent="0.75">
      <c r="A92" s="1016">
        <f>Schema!A89</f>
        <v>0</v>
      </c>
      <c r="B92" s="1012" t="str">
        <f>Schema!B89</f>
        <v xml:space="preserve">D. Tesoreria </v>
      </c>
      <c r="C92" s="1022" t="str">
        <f>Schema!C89</f>
        <v>D.1. Gestione pagamenti e rapporti con le banche</v>
      </c>
      <c r="D92" s="538" t="str">
        <f>Schema!D89</f>
        <v>D.1.1. Pagamento fatture</v>
      </c>
      <c r="E92" s="90" t="str">
        <f>Schema!E89</f>
        <v>BBF</v>
      </c>
      <c r="F92" s="90" t="str">
        <f>Schema!F89</f>
        <v>D</v>
      </c>
      <c r="G92" s="90" t="str">
        <f>Schema!G89</f>
        <v>01</v>
      </c>
      <c r="H92" s="93" t="str">
        <f>Schema!H89</f>
        <v>01</v>
      </c>
      <c r="I92" s="181" t="str">
        <f>IF('Rischio netto'!Z92=tabelle!$U$16,"X","-")</f>
        <v>X</v>
      </c>
      <c r="J92" s="34" t="str">
        <f>IF('Rischio netto'!Z92=tabelle!$U$15,"X","-")</f>
        <v>-</v>
      </c>
      <c r="K92" s="147" t="str">
        <f>IF('Rischio netto'!Z92=tabelle!$U$14,"X","-")</f>
        <v>-</v>
      </c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510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510"/>
      <c r="BD92" s="136"/>
      <c r="BE92" s="136"/>
      <c r="BF92" s="136"/>
      <c r="BG92" s="136"/>
      <c r="BH92" s="136"/>
      <c r="BI92" s="136"/>
      <c r="BJ92" s="961"/>
      <c r="BK92" s="137"/>
      <c r="BL92" s="136"/>
      <c r="BM92" s="439"/>
      <c r="BN92" s="447"/>
      <c r="BO92" s="173"/>
      <c r="BP92" s="443"/>
      <c r="BQ92" s="138"/>
      <c r="BR92" s="138"/>
      <c r="BS92" s="139"/>
    </row>
    <row r="93" spans="1:71" ht="14.5" customHeight="1" x14ac:dyDescent="0.75">
      <c r="A93" s="1016">
        <f>Schema!A90</f>
        <v>0</v>
      </c>
      <c r="B93" s="1012">
        <f>Schema!B90</f>
        <v>0</v>
      </c>
      <c r="C93" s="1025">
        <f>Schema!C90</f>
        <v>0</v>
      </c>
      <c r="D93" s="538" t="str">
        <f>Schema!D90</f>
        <v>D.1.2. Pagamento stipendi</v>
      </c>
      <c r="E93" s="90" t="str">
        <f>Schema!E90</f>
        <v>BBF</v>
      </c>
      <c r="F93" s="90" t="str">
        <f>Schema!F90</f>
        <v>D</v>
      </c>
      <c r="G93" s="90" t="str">
        <f>Schema!G90</f>
        <v>01</v>
      </c>
      <c r="H93" s="93" t="str">
        <f>Schema!H90</f>
        <v>02</v>
      </c>
      <c r="I93" s="181" t="str">
        <f>IF('Rischio netto'!Z93=tabelle!$U$16,"X","-")</f>
        <v>X</v>
      </c>
      <c r="J93" s="34" t="str">
        <f>IF('Rischio netto'!Z93=tabelle!$U$15,"X","-")</f>
        <v>-</v>
      </c>
      <c r="K93" s="147" t="str">
        <f>IF('Rischio netto'!Z93=tabelle!$U$14,"X","-")</f>
        <v>-</v>
      </c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510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510"/>
      <c r="BD93" s="136"/>
      <c r="BE93" s="136"/>
      <c r="BF93" s="136"/>
      <c r="BG93" s="136"/>
      <c r="BH93" s="136"/>
      <c r="BI93" s="136"/>
      <c r="BJ93" s="959"/>
      <c r="BK93" s="137"/>
      <c r="BL93" s="136"/>
      <c r="BM93" s="439"/>
      <c r="BN93" s="447"/>
      <c r="BO93" s="173"/>
      <c r="BP93" s="443"/>
      <c r="BQ93" s="138"/>
      <c r="BR93" s="138"/>
      <c r="BS93" s="139"/>
    </row>
    <row r="94" spans="1:71" ht="21.5" customHeight="1" x14ac:dyDescent="0.75">
      <c r="A94" s="1016">
        <f>Schema!A91</f>
        <v>0</v>
      </c>
      <c r="B94" s="1012">
        <f>Schema!B91</f>
        <v>0</v>
      </c>
      <c r="C94" s="1025">
        <f>Schema!C91</f>
        <v>0</v>
      </c>
      <c r="D94" s="538" t="str">
        <f>Schema!D91</f>
        <v>D.1.3. Pagamento oneri fiscali e previdenziali</v>
      </c>
      <c r="E94" s="90" t="str">
        <f>Schema!E91</f>
        <v>BBF</v>
      </c>
      <c r="F94" s="90" t="str">
        <f>Schema!F91</f>
        <v>D</v>
      </c>
      <c r="G94" s="90" t="str">
        <f>Schema!G91</f>
        <v>01</v>
      </c>
      <c r="H94" s="93" t="str">
        <f>Schema!H91</f>
        <v>03</v>
      </c>
      <c r="I94" s="181" t="str">
        <f>IF('Rischio netto'!Z94=tabelle!$U$16,"X","-")</f>
        <v>X</v>
      </c>
      <c r="J94" s="34" t="str">
        <f>IF('Rischio netto'!Z94=tabelle!$U$15,"X","-")</f>
        <v>-</v>
      </c>
      <c r="K94" s="147" t="str">
        <f>IF('Rischio netto'!Z94=tabelle!$U$14,"X","-")</f>
        <v>-</v>
      </c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510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510"/>
      <c r="BD94" s="136"/>
      <c r="BE94" s="136"/>
      <c r="BF94" s="136"/>
      <c r="BG94" s="136"/>
      <c r="BH94" s="136"/>
      <c r="BI94" s="136"/>
      <c r="BJ94" s="959"/>
      <c r="BK94" s="137"/>
      <c r="BL94" s="136"/>
      <c r="BM94" s="439"/>
      <c r="BN94" s="447"/>
      <c r="BO94" s="173"/>
      <c r="BP94" s="443"/>
      <c r="BQ94" s="138"/>
      <c r="BR94" s="138"/>
      <c r="BS94" s="139"/>
    </row>
    <row r="95" spans="1:71" ht="17.5" customHeight="1" x14ac:dyDescent="0.75">
      <c r="A95" s="1016">
        <f>Schema!A92</f>
        <v>0</v>
      </c>
      <c r="B95" s="1012">
        <f>Schema!B92</f>
        <v>0</v>
      </c>
      <c r="C95" s="1025">
        <f>Schema!C92</f>
        <v>0</v>
      </c>
      <c r="D95" s="538" t="str">
        <f>Schema!D92</f>
        <v>D.1.4. Altri pagamenti</v>
      </c>
      <c r="E95" s="90" t="str">
        <f>Schema!E92</f>
        <v>BBF</v>
      </c>
      <c r="F95" s="90" t="str">
        <f>Schema!F92</f>
        <v>D</v>
      </c>
      <c r="G95" s="90" t="str">
        <f>Schema!G92</f>
        <v>01</v>
      </c>
      <c r="H95" s="93" t="str">
        <f>Schema!H92</f>
        <v>04</v>
      </c>
      <c r="I95" s="181" t="str">
        <f>IF('Rischio netto'!Z95=tabelle!$U$16,"X","-")</f>
        <v>X</v>
      </c>
      <c r="J95" s="34" t="str">
        <f>IF('Rischio netto'!Z95=tabelle!$U$15,"X","-")</f>
        <v>-</v>
      </c>
      <c r="K95" s="147" t="str">
        <f>IF('Rischio netto'!Z95=tabelle!$U$14,"X","-")</f>
        <v>-</v>
      </c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510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510"/>
      <c r="BD95" s="136"/>
      <c r="BE95" s="136"/>
      <c r="BF95" s="136"/>
      <c r="BG95" s="136"/>
      <c r="BH95" s="136"/>
      <c r="BI95" s="136"/>
      <c r="BJ95" s="959"/>
      <c r="BK95" s="137"/>
      <c r="BL95" s="136"/>
      <c r="BM95" s="439"/>
      <c r="BN95" s="447"/>
      <c r="BO95" s="173"/>
      <c r="BP95" s="443"/>
      <c r="BQ95" s="138"/>
      <c r="BR95" s="138"/>
      <c r="BS95" s="139"/>
    </row>
    <row r="96" spans="1:71" ht="12" customHeight="1" x14ac:dyDescent="0.75">
      <c r="A96" s="1016">
        <f>Schema!A93</f>
        <v>0</v>
      </c>
      <c r="B96" s="1012">
        <f>Schema!B93</f>
        <v>0</v>
      </c>
      <c r="C96" s="1025">
        <f>Schema!C93</f>
        <v>0</v>
      </c>
      <c r="D96" s="538" t="str">
        <f>Schema!D93</f>
        <v>D.1.5. Gestione cassa contanti</v>
      </c>
      <c r="E96" s="90" t="str">
        <f>Schema!E93</f>
        <v>BBF</v>
      </c>
      <c r="F96" s="90" t="str">
        <f>Schema!F93</f>
        <v>D</v>
      </c>
      <c r="G96" s="90" t="str">
        <f>Schema!G93</f>
        <v>01</v>
      </c>
      <c r="H96" s="93" t="str">
        <f>Schema!H93</f>
        <v>05</v>
      </c>
      <c r="I96" s="181" t="str">
        <f>IF('Rischio netto'!Z96=tabelle!$U$16,"X","-")</f>
        <v>X</v>
      </c>
      <c r="J96" s="34" t="str">
        <f>IF('Rischio netto'!Z96=tabelle!$U$15,"X","-")</f>
        <v>-</v>
      </c>
      <c r="K96" s="147" t="str">
        <f>IF('Rischio netto'!Z96=tabelle!$U$14,"X","-")</f>
        <v>-</v>
      </c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510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510"/>
      <c r="BD96" s="136"/>
      <c r="BE96" s="136"/>
      <c r="BF96" s="136"/>
      <c r="BG96" s="136"/>
      <c r="BH96" s="136"/>
      <c r="BI96" s="136"/>
      <c r="BJ96" s="959"/>
      <c r="BK96" s="137"/>
      <c r="BL96" s="136"/>
      <c r="BM96" s="439"/>
      <c r="BN96" s="447"/>
      <c r="BO96" s="173"/>
      <c r="BP96" s="443"/>
      <c r="BQ96" s="138"/>
      <c r="BR96" s="138"/>
      <c r="BS96" s="139"/>
    </row>
    <row r="97" spans="1:71" ht="17.5" customHeight="1" x14ac:dyDescent="0.75">
      <c r="A97" s="1016">
        <f>Schema!A94</f>
        <v>0</v>
      </c>
      <c r="B97" s="1012">
        <f>Schema!B94</f>
        <v>0</v>
      </c>
      <c r="C97" s="1023">
        <f>Schema!C94</f>
        <v>0</v>
      </c>
      <c r="D97" s="538" t="str">
        <f>Schema!D94</f>
        <v>D.1.6. Gestione rapporti banche</v>
      </c>
      <c r="E97" s="90" t="str">
        <f>Schema!E94</f>
        <v>BBF</v>
      </c>
      <c r="F97" s="90" t="str">
        <f>Schema!F94</f>
        <v>D</v>
      </c>
      <c r="G97" s="90" t="str">
        <f>Schema!G94</f>
        <v>01</v>
      </c>
      <c r="H97" s="93" t="str">
        <f>Schema!H94</f>
        <v>06</v>
      </c>
      <c r="I97" s="181" t="str">
        <f>IF('Rischio netto'!Z97=tabelle!$U$16,"X","-")</f>
        <v>X</v>
      </c>
      <c r="J97" s="34" t="str">
        <f>IF('Rischio netto'!Z97=tabelle!$U$15,"X","-")</f>
        <v>-</v>
      </c>
      <c r="K97" s="147" t="str">
        <f>IF('Rischio netto'!Z97=tabelle!$U$14,"X","-")</f>
        <v>-</v>
      </c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510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510"/>
      <c r="BD97" s="136"/>
      <c r="BE97" s="136"/>
      <c r="BF97" s="136"/>
      <c r="BG97" s="136"/>
      <c r="BH97" s="136"/>
      <c r="BI97" s="136"/>
      <c r="BJ97" s="960"/>
      <c r="BK97" s="137"/>
      <c r="BL97" s="136"/>
      <c r="BM97" s="439"/>
      <c r="BN97" s="447"/>
      <c r="BO97" s="173"/>
      <c r="BP97" s="443"/>
      <c r="BQ97" s="138"/>
      <c r="BR97" s="138"/>
      <c r="BS97" s="139"/>
    </row>
    <row r="98" spans="1:71" ht="15.75" x14ac:dyDescent="0.75">
      <c r="A98" s="1016">
        <f>Schema!A95</f>
        <v>0</v>
      </c>
      <c r="B98" s="1012" t="str">
        <f>Schema!B95</f>
        <v>E. Ciclo attivo</v>
      </c>
      <c r="C98" s="1022" t="str">
        <f>Schema!C95</f>
        <v>E.1. Emissione fatture attive</v>
      </c>
      <c r="D98" s="538" t="str">
        <f>Schema!D95</f>
        <v>E.1.1. Richiesta/verifica al RDP di emissione fattura attiva</v>
      </c>
      <c r="E98" s="90" t="str">
        <f>Schema!E95</f>
        <v>BBF</v>
      </c>
      <c r="F98" s="90" t="str">
        <f>Schema!F95</f>
        <v>F</v>
      </c>
      <c r="G98" s="90" t="str">
        <f>Schema!G95</f>
        <v>01</v>
      </c>
      <c r="H98" s="93" t="str">
        <f>Schema!H95</f>
        <v>01</v>
      </c>
      <c r="I98" s="181" t="str">
        <f>IF('Rischio netto'!Z98=tabelle!$U$16,"X","-")</f>
        <v>X</v>
      </c>
      <c r="J98" s="34" t="str">
        <f>IF('Rischio netto'!Z98=tabelle!$U$15,"X","-")</f>
        <v>-</v>
      </c>
      <c r="K98" s="147" t="str">
        <f>IF('Rischio netto'!Z98=tabelle!$U$14,"X","-")</f>
        <v>-</v>
      </c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510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510"/>
      <c r="BD98" s="136"/>
      <c r="BE98" s="136"/>
      <c r="BF98" s="136"/>
      <c r="BG98" s="136"/>
      <c r="BH98" s="136"/>
      <c r="BI98" s="136"/>
      <c r="BJ98" s="961"/>
      <c r="BK98" s="137"/>
      <c r="BL98" s="136"/>
      <c r="BM98" s="439"/>
      <c r="BN98" s="447"/>
      <c r="BO98" s="173"/>
      <c r="BP98" s="443"/>
      <c r="BQ98" s="138"/>
      <c r="BR98" s="138"/>
      <c r="BS98" s="139"/>
    </row>
    <row r="99" spans="1:71" ht="15.75" x14ac:dyDescent="0.75">
      <c r="A99" s="1016">
        <f>Schema!A96</f>
        <v>0</v>
      </c>
      <c r="B99" s="1012">
        <f>Schema!B96</f>
        <v>0</v>
      </c>
      <c r="C99" s="1025">
        <f>Schema!C96</f>
        <v>0</v>
      </c>
      <c r="D99" s="538" t="str">
        <f>Schema!D96</f>
        <v>E.1.2. Verifica documenti di supporto</v>
      </c>
      <c r="E99" s="90" t="str">
        <f>Schema!E96</f>
        <v>BBF</v>
      </c>
      <c r="F99" s="90" t="str">
        <f>Schema!F96</f>
        <v>F</v>
      </c>
      <c r="G99" s="90" t="str">
        <f>Schema!G96</f>
        <v>01</v>
      </c>
      <c r="H99" s="93" t="str">
        <f>Schema!H96</f>
        <v>02</v>
      </c>
      <c r="I99" s="181" t="str">
        <f>IF('Rischio netto'!Z99=tabelle!$U$16,"X","-")</f>
        <v>X</v>
      </c>
      <c r="J99" s="34" t="str">
        <f>IF('Rischio netto'!Z99=tabelle!$U$15,"X","-")</f>
        <v>-</v>
      </c>
      <c r="K99" s="147" t="str">
        <f>IF('Rischio netto'!Z99=tabelle!$U$14,"X","-")</f>
        <v>-</v>
      </c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510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510"/>
      <c r="BD99" s="136"/>
      <c r="BE99" s="136"/>
      <c r="BF99" s="136"/>
      <c r="BG99" s="136"/>
      <c r="BH99" s="136"/>
      <c r="BI99" s="136"/>
      <c r="BJ99" s="959"/>
      <c r="BK99" s="137"/>
      <c r="BL99" s="136"/>
      <c r="BM99" s="439"/>
      <c r="BN99" s="447"/>
      <c r="BO99" s="173"/>
      <c r="BP99" s="443"/>
      <c r="BQ99" s="138"/>
      <c r="BR99" s="138"/>
      <c r="BS99" s="139"/>
    </row>
    <row r="100" spans="1:71" ht="15.75" x14ac:dyDescent="0.75">
      <c r="A100" s="1016">
        <f>Schema!A97</f>
        <v>0</v>
      </c>
      <c r="B100" s="1012">
        <f>Schema!B97</f>
        <v>0</v>
      </c>
      <c r="C100" s="1025">
        <f>Schema!C97</f>
        <v>0</v>
      </c>
      <c r="D100" s="538" t="str">
        <f>Schema!D97</f>
        <v>E.1.3. Emissione fattura attiva</v>
      </c>
      <c r="E100" s="90" t="str">
        <f>Schema!E97</f>
        <v>BBF</v>
      </c>
      <c r="F100" s="90" t="str">
        <f>Schema!F97</f>
        <v>F</v>
      </c>
      <c r="G100" s="90" t="str">
        <f>Schema!G97</f>
        <v>01</v>
      </c>
      <c r="H100" s="93" t="str">
        <f>Schema!H97</f>
        <v>03</v>
      </c>
      <c r="I100" s="181" t="str">
        <f>IF('Rischio netto'!Z100=tabelle!$U$16,"X","-")</f>
        <v>X</v>
      </c>
      <c r="J100" s="34" t="str">
        <f>IF('Rischio netto'!Z100=tabelle!$U$15,"X","-")</f>
        <v>-</v>
      </c>
      <c r="K100" s="147" t="str">
        <f>IF('Rischio netto'!Z100=tabelle!$U$14,"X","-")</f>
        <v>-</v>
      </c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510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510"/>
      <c r="BD100" s="136"/>
      <c r="BE100" s="136"/>
      <c r="BF100" s="136"/>
      <c r="BG100" s="136"/>
      <c r="BH100" s="136"/>
      <c r="BI100" s="136"/>
      <c r="BJ100" s="959"/>
      <c r="BK100" s="137"/>
      <c r="BL100" s="136"/>
      <c r="BM100" s="439"/>
      <c r="BN100" s="447"/>
      <c r="BO100" s="173"/>
      <c r="BP100" s="443"/>
      <c r="BQ100" s="138"/>
      <c r="BR100" s="138"/>
      <c r="BS100" s="139"/>
    </row>
    <row r="101" spans="1:71" ht="15.65" customHeight="1" x14ac:dyDescent="0.75">
      <c r="A101" s="1016">
        <f>Schema!A98</f>
        <v>0</v>
      </c>
      <c r="B101" s="1012">
        <f>Schema!B98</f>
        <v>0</v>
      </c>
      <c r="C101" s="1023">
        <f>Schema!C98</f>
        <v>0</v>
      </c>
      <c r="D101" s="538" t="str">
        <f>Schema!D98</f>
        <v>E.1.4. Registrazione contabile</v>
      </c>
      <c r="E101" s="90" t="str">
        <f>Schema!E98</f>
        <v>BBF</v>
      </c>
      <c r="F101" s="90" t="str">
        <f>Schema!F98</f>
        <v>F</v>
      </c>
      <c r="G101" s="90" t="str">
        <f>Schema!G98</f>
        <v>01</v>
      </c>
      <c r="H101" s="93" t="str">
        <f>Schema!H98</f>
        <v>04</v>
      </c>
      <c r="I101" s="181" t="str">
        <f>IF('Rischio netto'!Z101=tabelle!$U$16,"X","-")</f>
        <v>X</v>
      </c>
      <c r="J101" s="34" t="str">
        <f>IF('Rischio netto'!Z101=tabelle!$U$15,"X","-")</f>
        <v>-</v>
      </c>
      <c r="K101" s="147" t="str">
        <f>IF('Rischio netto'!Z101=tabelle!$U$14,"X","-")</f>
        <v>-</v>
      </c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510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510"/>
      <c r="BD101" s="136"/>
      <c r="BE101" s="136"/>
      <c r="BF101" s="136"/>
      <c r="BG101" s="136"/>
      <c r="BH101" s="136"/>
      <c r="BI101" s="136"/>
      <c r="BJ101" s="959"/>
      <c r="BK101" s="137"/>
      <c r="BL101" s="136"/>
      <c r="BM101" s="439"/>
      <c r="BN101" s="447"/>
      <c r="BO101" s="173"/>
      <c r="BP101" s="443"/>
      <c r="BQ101" s="138"/>
      <c r="BR101" s="138"/>
      <c r="BS101" s="139"/>
    </row>
    <row r="102" spans="1:71" ht="15.75" x14ac:dyDescent="0.75">
      <c r="A102" s="1016">
        <f>Schema!A99</f>
        <v>0</v>
      </c>
      <c r="B102" s="1012" t="str">
        <f>Schema!B99</f>
        <v>F. Predisposizione e approvazione del Bilancio d'Esercizio e relativi allegati</v>
      </c>
      <c r="C102" s="1013" t="str">
        <f>Schema!C99</f>
        <v>F.1. Predisposizione situazioni periodiche economico/patrimoniali</v>
      </c>
      <c r="D102" s="538" t="str">
        <f>Schema!D99</f>
        <v>F.1.1. Verifica saldi</v>
      </c>
      <c r="E102" s="90" t="str">
        <f>Schema!E99</f>
        <v>BBF</v>
      </c>
      <c r="F102" s="90" t="str">
        <f>Schema!F99</f>
        <v>G</v>
      </c>
      <c r="G102" s="90" t="str">
        <f>Schema!G99</f>
        <v>01</v>
      </c>
      <c r="H102" s="93" t="str">
        <f>Schema!H99</f>
        <v>01</v>
      </c>
      <c r="I102" s="181" t="str">
        <f>IF('Rischio netto'!Z102=tabelle!$U$16,"X","-")</f>
        <v>X</v>
      </c>
      <c r="J102" s="34" t="str">
        <f>IF('Rischio netto'!Z102=tabelle!$U$15,"X","-")</f>
        <v>-</v>
      </c>
      <c r="K102" s="147" t="str">
        <f>IF('Rischio netto'!Z102=tabelle!$U$14,"X","-")</f>
        <v>-</v>
      </c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510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510"/>
      <c r="BD102" s="136"/>
      <c r="BE102" s="136"/>
      <c r="BF102" s="136"/>
      <c r="BG102" s="136"/>
      <c r="BH102" s="136"/>
      <c r="BI102" s="136"/>
      <c r="BJ102" s="959"/>
      <c r="BK102" s="137"/>
      <c r="BL102" s="136"/>
      <c r="BM102" s="439"/>
      <c r="BN102" s="447"/>
      <c r="BO102" s="173"/>
      <c r="BP102" s="443"/>
      <c r="BQ102" s="138"/>
      <c r="BR102" s="138"/>
      <c r="BS102" s="139"/>
    </row>
    <row r="103" spans="1:71" ht="15.75" x14ac:dyDescent="0.75">
      <c r="A103" s="1016">
        <f>Schema!A100</f>
        <v>0</v>
      </c>
      <c r="B103" s="1012">
        <f>Schema!B100</f>
        <v>0</v>
      </c>
      <c r="C103" s="1013">
        <f>Schema!C100</f>
        <v>0</v>
      </c>
      <c r="D103" s="538" t="str">
        <f>Schema!D100</f>
        <v>F.1.2. Redazione scritture di assestamento quadrimestrali</v>
      </c>
      <c r="E103" s="90" t="str">
        <f>Schema!E100</f>
        <v>BBF</v>
      </c>
      <c r="F103" s="90" t="str">
        <f>Schema!F100</f>
        <v>G</v>
      </c>
      <c r="G103" s="90" t="str">
        <f>Schema!G100</f>
        <v>01</v>
      </c>
      <c r="H103" s="93" t="str">
        <f>Schema!H100</f>
        <v>02</v>
      </c>
      <c r="I103" s="181" t="str">
        <f>IF('Rischio netto'!Z103=tabelle!$U$16,"X","-")</f>
        <v>X</v>
      </c>
      <c r="J103" s="34" t="str">
        <f>IF('Rischio netto'!Z103=tabelle!$U$15,"X","-")</f>
        <v>-</v>
      </c>
      <c r="K103" s="147" t="str">
        <f>IF('Rischio netto'!Z103=tabelle!$U$14,"X","-")</f>
        <v>-</v>
      </c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510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510"/>
      <c r="BD103" s="136"/>
      <c r="BE103" s="136"/>
      <c r="BF103" s="136"/>
      <c r="BG103" s="136"/>
      <c r="BH103" s="136"/>
      <c r="BI103" s="136"/>
      <c r="BJ103" s="959"/>
      <c r="BK103" s="137"/>
      <c r="BL103" s="136"/>
      <c r="BM103" s="439"/>
      <c r="BN103" s="447"/>
      <c r="BO103" s="173"/>
      <c r="BP103" s="443"/>
      <c r="BQ103" s="138"/>
      <c r="BR103" s="138"/>
      <c r="BS103" s="139"/>
    </row>
    <row r="104" spans="1:71" ht="15.75" x14ac:dyDescent="0.75">
      <c r="A104" s="1016">
        <f>Schema!A101</f>
        <v>0</v>
      </c>
      <c r="B104" s="1012">
        <f>Schema!B101</f>
        <v>0</v>
      </c>
      <c r="C104" s="1013">
        <f>Schema!C101</f>
        <v>0</v>
      </c>
      <c r="D104" s="538" t="str">
        <f>Schema!D101</f>
        <v>F.1.3. Predisposizione Bilancio periodico</v>
      </c>
      <c r="E104" s="90" t="str">
        <f>Schema!E101</f>
        <v>BBF</v>
      </c>
      <c r="F104" s="90" t="str">
        <f>Schema!F101</f>
        <v>G</v>
      </c>
      <c r="G104" s="90" t="str">
        <f>Schema!G101</f>
        <v>01</v>
      </c>
      <c r="H104" s="93" t="str">
        <f>Schema!H101</f>
        <v>03</v>
      </c>
      <c r="I104" s="181" t="str">
        <f>IF('Rischio netto'!Z104=tabelle!$U$16,"X","-")</f>
        <v>X</v>
      </c>
      <c r="J104" s="34" t="str">
        <f>IF('Rischio netto'!Z104=tabelle!$U$15,"X","-")</f>
        <v>-</v>
      </c>
      <c r="K104" s="147" t="str">
        <f>IF('Rischio netto'!Z104=tabelle!$U$14,"X","-")</f>
        <v>-</v>
      </c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510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510"/>
      <c r="BD104" s="136"/>
      <c r="BE104" s="136"/>
      <c r="BF104" s="136"/>
      <c r="BG104" s="136"/>
      <c r="BH104" s="136"/>
      <c r="BI104" s="136"/>
      <c r="BJ104" s="959"/>
      <c r="BK104" s="137"/>
      <c r="BL104" s="136"/>
      <c r="BM104" s="439"/>
      <c r="BN104" s="447"/>
      <c r="BO104" s="173"/>
      <c r="BP104" s="443"/>
      <c r="BQ104" s="138"/>
      <c r="BR104" s="138"/>
      <c r="BS104" s="139"/>
    </row>
    <row r="105" spans="1:71" ht="15.75" x14ac:dyDescent="0.75">
      <c r="A105" s="1016">
        <f>Schema!A102</f>
        <v>0</v>
      </c>
      <c r="B105" s="1012">
        <f>Schema!B102</f>
        <v>0</v>
      </c>
      <c r="C105" s="1013">
        <f>Schema!C102</f>
        <v>0</v>
      </c>
      <c r="D105" s="538" t="str">
        <f>Schema!D102</f>
        <v>F.1.4. Approvazione CdA del Bilancio periodico</v>
      </c>
      <c r="E105" s="90" t="str">
        <f>Schema!E102</f>
        <v>BBF</v>
      </c>
      <c r="F105" s="90" t="str">
        <f>Schema!F102</f>
        <v>G</v>
      </c>
      <c r="G105" s="90" t="str">
        <f>Schema!G102</f>
        <v>01</v>
      </c>
      <c r="H105" s="93" t="str">
        <f>Schema!H102</f>
        <v>04</v>
      </c>
      <c r="I105" s="181" t="str">
        <f>IF('Rischio netto'!Z105=tabelle!$U$16,"X","-")</f>
        <v>X</v>
      </c>
      <c r="J105" s="34" t="str">
        <f>IF('Rischio netto'!Z105=tabelle!$U$15,"X","-")</f>
        <v>-</v>
      </c>
      <c r="K105" s="147" t="str">
        <f>IF('Rischio netto'!Z105=tabelle!$U$14,"X","-")</f>
        <v>-</v>
      </c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510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510"/>
      <c r="BD105" s="136"/>
      <c r="BE105" s="136"/>
      <c r="BF105" s="136"/>
      <c r="BG105" s="136"/>
      <c r="BH105" s="136"/>
      <c r="BI105" s="136"/>
      <c r="BJ105" s="959"/>
      <c r="BK105" s="137"/>
      <c r="BL105" s="136"/>
      <c r="BM105" s="439"/>
      <c r="BN105" s="447"/>
      <c r="BO105" s="173"/>
      <c r="BP105" s="443"/>
      <c r="BQ105" s="138"/>
      <c r="BR105" s="138"/>
      <c r="BS105" s="139"/>
    </row>
    <row r="106" spans="1:71" ht="14" customHeight="1" x14ac:dyDescent="0.75">
      <c r="A106" s="1016">
        <f>Schema!A103</f>
        <v>0</v>
      </c>
      <c r="B106" s="1012">
        <f>Schema!B103</f>
        <v>0</v>
      </c>
      <c r="C106" s="1013" t="str">
        <f>Schema!C103</f>
        <v>F.2. Stesura dei documenti del Bilancio Annuale d'Esercizio (Conto Economico, Statato Patrimoniale, Relazione sulla Gestione)</v>
      </c>
      <c r="D106" s="538" t="str">
        <f>Schema!D103</f>
        <v>F.2.1. Verifica saldi</v>
      </c>
      <c r="E106" s="90" t="str">
        <f>Schema!E103</f>
        <v>BBF</v>
      </c>
      <c r="F106" s="90" t="str">
        <f>Schema!F103</f>
        <v>G</v>
      </c>
      <c r="G106" s="90" t="str">
        <f>Schema!G103</f>
        <v>02</v>
      </c>
      <c r="H106" s="93" t="str">
        <f>Schema!H103</f>
        <v>01</v>
      </c>
      <c r="I106" s="181" t="str">
        <f>IF('Rischio netto'!Z106=tabelle!$U$16,"X","-")</f>
        <v>X</v>
      </c>
      <c r="J106" s="34" t="str">
        <f>IF('Rischio netto'!Z106=tabelle!$U$15,"X","-")</f>
        <v>-</v>
      </c>
      <c r="K106" s="147" t="str">
        <f>IF('Rischio netto'!Z106=tabelle!$U$14,"X","-")</f>
        <v>-</v>
      </c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510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510"/>
      <c r="BD106" s="136"/>
      <c r="BE106" s="136"/>
      <c r="BF106" s="136"/>
      <c r="BG106" s="136"/>
      <c r="BH106" s="136"/>
      <c r="BI106" s="136"/>
      <c r="BJ106" s="959"/>
      <c r="BK106" s="137"/>
      <c r="BL106" s="136"/>
      <c r="BM106" s="439"/>
      <c r="BN106" s="447"/>
      <c r="BO106" s="173"/>
      <c r="BP106" s="443"/>
      <c r="BQ106" s="138"/>
      <c r="BR106" s="138"/>
      <c r="BS106" s="139"/>
    </row>
    <row r="107" spans="1:71" ht="20.5" customHeight="1" x14ac:dyDescent="0.75">
      <c r="A107" s="1016">
        <f>Schema!A104</f>
        <v>0</v>
      </c>
      <c r="B107" s="1012">
        <f>Schema!B104</f>
        <v>0</v>
      </c>
      <c r="C107" s="1013">
        <f>Schema!C104</f>
        <v>0</v>
      </c>
      <c r="D107" s="538" t="str">
        <f>Schema!D104</f>
        <v>F.2.2. Scritture di assestamento e riclassificazione IV direttiva CEE</v>
      </c>
      <c r="E107" s="90" t="str">
        <f>Schema!E104</f>
        <v>BBF</v>
      </c>
      <c r="F107" s="90" t="str">
        <f>Schema!F104</f>
        <v>G</v>
      </c>
      <c r="G107" s="90" t="str">
        <f>Schema!G104</f>
        <v>02</v>
      </c>
      <c r="H107" s="93" t="str">
        <f>Schema!H104</f>
        <v>02</v>
      </c>
      <c r="I107" s="181" t="str">
        <f>IF('Rischio netto'!Z107=tabelle!$U$16,"X","-")</f>
        <v>X</v>
      </c>
      <c r="J107" s="34" t="str">
        <f>IF('Rischio netto'!Z107=tabelle!$U$15,"X","-")</f>
        <v>-</v>
      </c>
      <c r="K107" s="147" t="str">
        <f>IF('Rischio netto'!Z107=tabelle!$U$14,"X","-")</f>
        <v>-</v>
      </c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510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510"/>
      <c r="BD107" s="136"/>
      <c r="BE107" s="136"/>
      <c r="BF107" s="136"/>
      <c r="BG107" s="136"/>
      <c r="BH107" s="136"/>
      <c r="BI107" s="136"/>
      <c r="BJ107" s="959"/>
      <c r="BK107" s="137"/>
      <c r="BL107" s="136"/>
      <c r="BM107" s="439"/>
      <c r="BN107" s="447"/>
      <c r="BO107" s="173"/>
      <c r="BP107" s="443"/>
      <c r="BQ107" s="138"/>
      <c r="BR107" s="138"/>
      <c r="BS107" s="139"/>
    </row>
    <row r="108" spans="1:71" ht="19.5" customHeight="1" x14ac:dyDescent="0.75">
      <c r="A108" s="1016">
        <f>Schema!A105</f>
        <v>0</v>
      </c>
      <c r="B108" s="1012">
        <f>Schema!B105</f>
        <v>0</v>
      </c>
      <c r="C108" s="1013">
        <f>Schema!C105</f>
        <v>0</v>
      </c>
      <c r="D108" s="538" t="str">
        <f>Schema!D105</f>
        <v>F.2.3. Redazione Nota Integrativa</v>
      </c>
      <c r="E108" s="90" t="str">
        <f>Schema!E105</f>
        <v>BBF</v>
      </c>
      <c r="F108" s="90" t="str">
        <f>Schema!F105</f>
        <v>G</v>
      </c>
      <c r="G108" s="90" t="str">
        <f>Schema!G105</f>
        <v>02</v>
      </c>
      <c r="H108" s="93" t="str">
        <f>Schema!H105</f>
        <v>03</v>
      </c>
      <c r="I108" s="181" t="str">
        <f>IF('Rischio netto'!Z108=tabelle!$U$16,"X","-")</f>
        <v>X</v>
      </c>
      <c r="J108" s="34" t="str">
        <f>IF('Rischio netto'!Z108=tabelle!$U$15,"X","-")</f>
        <v>-</v>
      </c>
      <c r="K108" s="147" t="str">
        <f>IF('Rischio netto'!Z108=tabelle!$U$14,"X","-")</f>
        <v>-</v>
      </c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510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510"/>
      <c r="BD108" s="136"/>
      <c r="BE108" s="136"/>
      <c r="BF108" s="136"/>
      <c r="BG108" s="136"/>
      <c r="BH108" s="136"/>
      <c r="BI108" s="136"/>
      <c r="BJ108" s="959"/>
      <c r="BK108" s="137"/>
      <c r="BL108" s="136"/>
      <c r="BM108" s="439"/>
      <c r="BN108" s="447"/>
      <c r="BO108" s="173"/>
      <c r="BP108" s="443"/>
      <c r="BQ108" s="138"/>
      <c r="BR108" s="138"/>
      <c r="BS108" s="139"/>
    </row>
    <row r="109" spans="1:71" ht="19.5" customHeight="1" x14ac:dyDescent="0.75">
      <c r="A109" s="1016">
        <f>Schema!A106</f>
        <v>0</v>
      </c>
      <c r="B109" s="1012">
        <f>Schema!B106</f>
        <v>0</v>
      </c>
      <c r="C109" s="1013">
        <f>Schema!C106</f>
        <v>0</v>
      </c>
      <c r="D109" s="538" t="str">
        <f>Schema!D106</f>
        <v xml:space="preserve">F.2.4. Stesura Relazione sulla Gestione </v>
      </c>
      <c r="E109" s="90" t="str">
        <f>Schema!E106</f>
        <v>BBF</v>
      </c>
      <c r="F109" s="90" t="str">
        <f>Schema!F106</f>
        <v>G</v>
      </c>
      <c r="G109" s="90" t="str">
        <f>Schema!G106</f>
        <v>02</v>
      </c>
      <c r="H109" s="93" t="str">
        <f>Schema!H106</f>
        <v>04</v>
      </c>
      <c r="I109" s="181" t="str">
        <f>IF('Rischio netto'!Z109=tabelle!$U$16,"X","-")</f>
        <v>X</v>
      </c>
      <c r="J109" s="34" t="str">
        <f>IF('Rischio netto'!Z109=tabelle!$U$15,"X","-")</f>
        <v>-</v>
      </c>
      <c r="K109" s="147" t="str">
        <f>IF('Rischio netto'!Z109=tabelle!$U$14,"X","-")</f>
        <v>-</v>
      </c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510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510"/>
      <c r="BD109" s="136"/>
      <c r="BE109" s="136"/>
      <c r="BF109" s="136"/>
      <c r="BG109" s="136"/>
      <c r="BH109" s="136"/>
      <c r="BI109" s="136"/>
      <c r="BJ109" s="959"/>
      <c r="BK109" s="137"/>
      <c r="BL109" s="136"/>
      <c r="BM109" s="439"/>
      <c r="BN109" s="447"/>
      <c r="BO109" s="173"/>
      <c r="BP109" s="443"/>
      <c r="BQ109" s="138"/>
      <c r="BR109" s="138"/>
      <c r="BS109" s="139"/>
    </row>
    <row r="110" spans="1:71" ht="21" customHeight="1" x14ac:dyDescent="0.75">
      <c r="A110" s="1016">
        <f>Schema!A107</f>
        <v>0</v>
      </c>
      <c r="B110" s="1012">
        <f>Schema!B107</f>
        <v>0</v>
      </c>
      <c r="C110" s="1013" t="str">
        <f>Schema!C107</f>
        <v>F.3. Approvazione CdA del Bilancio Annuale d'Esercizio</v>
      </c>
      <c r="D110" s="538" t="str">
        <f>Schema!D107</f>
        <v>F.3.1. Trasmisisone della documentazione relativa al Bilancio d'Esercizio</v>
      </c>
      <c r="E110" s="90" t="str">
        <f>Schema!E107</f>
        <v>BBF</v>
      </c>
      <c r="F110" s="90" t="str">
        <f>Schema!F107</f>
        <v>G</v>
      </c>
      <c r="G110" s="90" t="str">
        <f>Schema!G107</f>
        <v>03</v>
      </c>
      <c r="H110" s="93" t="str">
        <f>Schema!H107</f>
        <v>01</v>
      </c>
      <c r="I110" s="181" t="str">
        <f>IF('Rischio netto'!Z110=tabelle!$U$16,"X","-")</f>
        <v>X</v>
      </c>
      <c r="J110" s="34" t="str">
        <f>IF('Rischio netto'!Z110=tabelle!$U$15,"X","-")</f>
        <v>-</v>
      </c>
      <c r="K110" s="147" t="str">
        <f>IF('Rischio netto'!Z110=tabelle!$U$14,"X","-")</f>
        <v>-</v>
      </c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510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510"/>
      <c r="BD110" s="136"/>
      <c r="BE110" s="136"/>
      <c r="BF110" s="136"/>
      <c r="BG110" s="136"/>
      <c r="BH110" s="136"/>
      <c r="BI110" s="136"/>
      <c r="BJ110" s="959"/>
      <c r="BK110" s="137"/>
      <c r="BL110" s="136"/>
      <c r="BM110" s="439"/>
      <c r="BN110" s="447"/>
      <c r="BO110" s="173"/>
      <c r="BP110" s="443"/>
      <c r="BQ110" s="138"/>
      <c r="BR110" s="138"/>
      <c r="BS110" s="139"/>
    </row>
    <row r="111" spans="1:71" ht="20" customHeight="1" x14ac:dyDescent="0.75">
      <c r="A111" s="1016">
        <f>Schema!A108</f>
        <v>0</v>
      </c>
      <c r="B111" s="1012">
        <f>Schema!B108</f>
        <v>0</v>
      </c>
      <c r="C111" s="1013">
        <f>Schema!C108</f>
        <v>0</v>
      </c>
      <c r="D111" s="538" t="str">
        <f>Schema!D108</f>
        <v>F.3.2. Approvazione del Bilancio da parte del CdA</v>
      </c>
      <c r="E111" s="90" t="str">
        <f>Schema!E108</f>
        <v>BBF</v>
      </c>
      <c r="F111" s="90" t="str">
        <f>Schema!F108</f>
        <v>G</v>
      </c>
      <c r="G111" s="90" t="str">
        <f>Schema!G108</f>
        <v>03</v>
      </c>
      <c r="H111" s="93" t="str">
        <f>Schema!H108</f>
        <v>02</v>
      </c>
      <c r="I111" s="181" t="str">
        <f>IF('Rischio netto'!Z111=tabelle!$U$16,"X","-")</f>
        <v>X</v>
      </c>
      <c r="J111" s="34" t="str">
        <f>IF('Rischio netto'!Z111=tabelle!$U$15,"X","-")</f>
        <v>-</v>
      </c>
      <c r="K111" s="147" t="str">
        <f>IF('Rischio netto'!Z111=tabelle!$U$14,"X","-")</f>
        <v>-</v>
      </c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510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510"/>
      <c r="BD111" s="136"/>
      <c r="BE111" s="136"/>
      <c r="BF111" s="136"/>
      <c r="BG111" s="136"/>
      <c r="BH111" s="136"/>
      <c r="BI111" s="136"/>
      <c r="BJ111" s="959"/>
      <c r="BK111" s="137"/>
      <c r="BL111" s="136"/>
      <c r="BM111" s="439"/>
      <c r="BN111" s="447"/>
      <c r="BO111" s="173"/>
      <c r="BP111" s="443"/>
      <c r="BQ111" s="138"/>
      <c r="BR111" s="138"/>
      <c r="BS111" s="139"/>
    </row>
    <row r="112" spans="1:71" ht="36.5" customHeight="1" x14ac:dyDescent="0.75">
      <c r="A112" s="1016">
        <f>Schema!A109</f>
        <v>0</v>
      </c>
      <c r="B112" s="1012">
        <f>Schema!B109</f>
        <v>0</v>
      </c>
      <c r="C112" s="546" t="str">
        <f>Schema!C109</f>
        <v>F 4. Deposito Bilancio al registro delle imprese</v>
      </c>
      <c r="D112" s="538" t="str">
        <f>Schema!D109</f>
        <v>F.4.1. Trasmissione tramite apposita procedura informatica del Bilancio e relativi allegati presso il registro delle imprese della Camera di Commercio per il deposito</v>
      </c>
      <c r="E112" s="90" t="str">
        <f>Schema!E109</f>
        <v>BBF</v>
      </c>
      <c r="F112" s="90" t="str">
        <f>Schema!F109</f>
        <v>G</v>
      </c>
      <c r="G112" s="90" t="str">
        <f>Schema!G109</f>
        <v>05</v>
      </c>
      <c r="H112" s="93" t="str">
        <f>Schema!H109</f>
        <v>01</v>
      </c>
      <c r="I112" s="181" t="str">
        <f>IF('Rischio netto'!Z112=tabelle!$U$16,"X","-")</f>
        <v>X</v>
      </c>
      <c r="J112" s="34" t="str">
        <f>IF('Rischio netto'!Z112=tabelle!$U$15,"X","-")</f>
        <v>-</v>
      </c>
      <c r="K112" s="147" t="str">
        <f>IF('Rischio netto'!Z112=tabelle!$U$14,"X","-")</f>
        <v>-</v>
      </c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510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510"/>
      <c r="BD112" s="136"/>
      <c r="BE112" s="136"/>
      <c r="BF112" s="136"/>
      <c r="BG112" s="136"/>
      <c r="BH112" s="136"/>
      <c r="BI112" s="136"/>
      <c r="BJ112" s="960"/>
      <c r="BK112" s="137"/>
      <c r="BL112" s="136"/>
      <c r="BM112" s="439"/>
      <c r="BN112" s="447"/>
      <c r="BO112" s="173"/>
      <c r="BP112" s="443"/>
      <c r="BQ112" s="138"/>
      <c r="BR112" s="138"/>
      <c r="BS112" s="139"/>
    </row>
    <row r="113" spans="1:71" ht="23" customHeight="1" x14ac:dyDescent="0.75">
      <c r="A113" s="1016">
        <f>Schema!A110</f>
        <v>0</v>
      </c>
      <c r="B113" s="1012" t="str">
        <f>Schema!B110</f>
        <v>G. Rapporti con organi di controllo interno (Collegio Sindacale - Organismo di Vigilanza)</v>
      </c>
      <c r="C113" s="1013" t="str">
        <f>Schema!C110</f>
        <v>G.1. Verifiche del Collegio Sindacale</v>
      </c>
      <c r="D113" s="538" t="str">
        <f>Schema!D110</f>
        <v>G.1.1. Verifiche periodiche e/o specifiche</v>
      </c>
      <c r="E113" s="90" t="str">
        <f>Schema!E110</f>
        <v>BBF</v>
      </c>
      <c r="F113" s="90" t="str">
        <f>Schema!F110</f>
        <v>H</v>
      </c>
      <c r="G113" s="90" t="str">
        <f>Schema!G110</f>
        <v>01</v>
      </c>
      <c r="H113" s="93" t="str">
        <f>Schema!H110</f>
        <v>01</v>
      </c>
      <c r="I113" s="181" t="str">
        <f>IF('Rischio netto'!Z113=tabelle!$U$16,"X","-")</f>
        <v>X</v>
      </c>
      <c r="J113" s="34" t="str">
        <f>IF('Rischio netto'!Z113=tabelle!$U$15,"X","-")</f>
        <v>-</v>
      </c>
      <c r="K113" s="147" t="str">
        <f>IF('Rischio netto'!Z113=tabelle!$U$14,"X","-")</f>
        <v>-</v>
      </c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510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510"/>
      <c r="BD113" s="136"/>
      <c r="BE113" s="136"/>
      <c r="BF113" s="136"/>
      <c r="BG113" s="136"/>
      <c r="BH113" s="136"/>
      <c r="BI113" s="136"/>
      <c r="BJ113" s="961"/>
      <c r="BK113" s="137"/>
      <c r="BL113" s="136"/>
      <c r="BM113" s="439"/>
      <c r="BN113" s="447"/>
      <c r="BO113" s="173"/>
      <c r="BP113" s="443"/>
      <c r="BQ113" s="138"/>
      <c r="BR113" s="138"/>
      <c r="BS113" s="139"/>
    </row>
    <row r="114" spans="1:71" ht="23" customHeight="1" x14ac:dyDescent="0.75">
      <c r="A114" s="1016">
        <f>Schema!A111</f>
        <v>0</v>
      </c>
      <c r="B114" s="1012">
        <f>Schema!B111</f>
        <v>0</v>
      </c>
      <c r="C114" s="1013">
        <f>Schema!C111</f>
        <v>0</v>
      </c>
      <c r="D114" s="538" t="str">
        <f>Schema!D111</f>
        <v>G.1.2. Verifiche finalizzate alla Relazione al Bilancio Annuale d'Esercizio</v>
      </c>
      <c r="E114" s="90" t="str">
        <f>Schema!E111</f>
        <v>BBF</v>
      </c>
      <c r="F114" s="90" t="str">
        <f>Schema!F111</f>
        <v>H</v>
      </c>
      <c r="G114" s="90" t="str">
        <f>Schema!G111</f>
        <v>01</v>
      </c>
      <c r="H114" s="93" t="str">
        <f>Schema!H111</f>
        <v>02</v>
      </c>
      <c r="I114" s="181" t="str">
        <f>IF('Rischio netto'!Z114=tabelle!$U$16,"X","-")</f>
        <v>X</v>
      </c>
      <c r="J114" s="34" t="str">
        <f>IF('Rischio netto'!Z114=tabelle!$U$15,"X","-")</f>
        <v>-</v>
      </c>
      <c r="K114" s="147" t="str">
        <f>IF('Rischio netto'!Z114=tabelle!$U$14,"X","-")</f>
        <v>-</v>
      </c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510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510"/>
      <c r="BD114" s="136"/>
      <c r="BE114" s="136"/>
      <c r="BF114" s="136"/>
      <c r="BG114" s="136"/>
      <c r="BH114" s="136"/>
      <c r="BI114" s="136"/>
      <c r="BJ114" s="960"/>
      <c r="BK114" s="137"/>
      <c r="BL114" s="136"/>
      <c r="BM114" s="439"/>
      <c r="BN114" s="447"/>
      <c r="BO114" s="173"/>
      <c r="BP114" s="443"/>
      <c r="BQ114" s="138"/>
      <c r="BR114" s="138"/>
      <c r="BS114" s="139"/>
    </row>
    <row r="115" spans="1:71" ht="22" customHeight="1" x14ac:dyDescent="0.75">
      <c r="A115" s="1016">
        <f>Schema!A112</f>
        <v>0</v>
      </c>
      <c r="B115" s="1012">
        <f>Schema!B112</f>
        <v>0</v>
      </c>
      <c r="C115" s="1013" t="str">
        <f>Schema!C112</f>
        <v>G.2. Verifiche Organismo di Vigilanza</v>
      </c>
      <c r="D115" s="538" t="str">
        <f>Schema!D112</f>
        <v>G.2.1. Verifiche periodiche e/o specifiche</v>
      </c>
      <c r="E115" s="90" t="str">
        <f>Schema!E112</f>
        <v>BBF</v>
      </c>
      <c r="F115" s="90" t="str">
        <f>Schema!F112</f>
        <v>H</v>
      </c>
      <c r="G115" s="90" t="str">
        <f>Schema!G112</f>
        <v>02</v>
      </c>
      <c r="H115" s="93" t="str">
        <f>Schema!H112</f>
        <v>01</v>
      </c>
      <c r="I115" s="181" t="str">
        <f>IF('Rischio netto'!Z115=tabelle!$U$16,"X","-")</f>
        <v>X</v>
      </c>
      <c r="J115" s="34" t="str">
        <f>IF('Rischio netto'!Z115=tabelle!$U$15,"X","-")</f>
        <v>-</v>
      </c>
      <c r="K115" s="147" t="str">
        <f>IF('Rischio netto'!Z115=tabelle!$U$14,"X","-")</f>
        <v>-</v>
      </c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510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510"/>
      <c r="BD115" s="136"/>
      <c r="BE115" s="136"/>
      <c r="BF115" s="136"/>
      <c r="BG115" s="136"/>
      <c r="BH115" s="136"/>
      <c r="BI115" s="136"/>
      <c r="BJ115" s="961"/>
      <c r="BK115" s="137"/>
      <c r="BL115" s="136"/>
      <c r="BM115" s="439"/>
      <c r="BN115" s="447"/>
      <c r="BO115" s="173"/>
      <c r="BP115" s="443"/>
      <c r="BQ115" s="138"/>
      <c r="BR115" s="138"/>
      <c r="BS115" s="139"/>
    </row>
    <row r="116" spans="1:71" ht="20.5" customHeight="1" x14ac:dyDescent="0.75">
      <c r="A116" s="1016">
        <f>Schema!A113</f>
        <v>0</v>
      </c>
      <c r="B116" s="1012">
        <f>Schema!B113</f>
        <v>0</v>
      </c>
      <c r="C116" s="1013">
        <f>Schema!C113</f>
        <v>0</v>
      </c>
      <c r="D116" s="538" t="str">
        <f>Schema!D113</f>
        <v>G.2.2. Verifiche finalizzate alla Relazione annuale</v>
      </c>
      <c r="E116" s="90" t="str">
        <f>Schema!E113</f>
        <v>BBF</v>
      </c>
      <c r="F116" s="90" t="str">
        <f>Schema!F113</f>
        <v>H</v>
      </c>
      <c r="G116" s="90" t="str">
        <f>Schema!G113</f>
        <v>02</v>
      </c>
      <c r="H116" s="93" t="str">
        <f>Schema!H113</f>
        <v>02</v>
      </c>
      <c r="I116" s="181" t="str">
        <f>IF('Rischio netto'!Z116=tabelle!$U$16,"X","-")</f>
        <v>X</v>
      </c>
      <c r="J116" s="34" t="str">
        <f>IF('Rischio netto'!Z116=tabelle!$U$15,"X","-")</f>
        <v>-</v>
      </c>
      <c r="K116" s="147" t="str">
        <f>IF('Rischio netto'!Z116=tabelle!$U$14,"X","-")</f>
        <v>-</v>
      </c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510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510"/>
      <c r="BD116" s="136"/>
      <c r="BE116" s="136"/>
      <c r="BF116" s="136"/>
      <c r="BG116" s="136"/>
      <c r="BH116" s="136"/>
      <c r="BI116" s="136"/>
      <c r="BJ116" s="960"/>
      <c r="BK116" s="137"/>
      <c r="BL116" s="136"/>
      <c r="BM116" s="439"/>
      <c r="BN116" s="447"/>
      <c r="BO116" s="173"/>
      <c r="BP116" s="443"/>
      <c r="BQ116" s="138"/>
      <c r="BR116" s="138"/>
      <c r="BS116" s="139"/>
    </row>
    <row r="117" spans="1:71" ht="26" customHeight="1" thickBot="1" x14ac:dyDescent="0.9">
      <c r="A117" s="1017">
        <f>Schema!A114</f>
        <v>0</v>
      </c>
      <c r="B117" s="453" t="str">
        <f>Schema!B114</f>
        <v>H. Accessi presso la Società di organi di controllo esterno</v>
      </c>
      <c r="C117" s="451" t="str">
        <f>Schema!C114</f>
        <v>H.1. Ispezioni e richieste informazioni da Autorità esterne</v>
      </c>
      <c r="D117" s="91" t="str">
        <f>Schema!D114</f>
        <v>H.1.1. Attività di supporto ad organi per controlli esterni</v>
      </c>
      <c r="E117" s="92" t="str">
        <f>Schema!E114</f>
        <v>BBF</v>
      </c>
      <c r="F117" s="92" t="str">
        <f>Schema!F114</f>
        <v>I</v>
      </c>
      <c r="G117" s="92" t="str">
        <f>Schema!G114</f>
        <v>01</v>
      </c>
      <c r="H117" s="94" t="str">
        <f>Schema!H114</f>
        <v>01</v>
      </c>
      <c r="I117" s="182" t="str">
        <f>IF('Rischio netto'!Z117=tabelle!$U$16,"X","-")</f>
        <v>X</v>
      </c>
      <c r="J117" s="67" t="str">
        <f>IF('Rischio netto'!Z117=tabelle!$U$15,"X","-")</f>
        <v>-</v>
      </c>
      <c r="K117" s="149" t="str">
        <f>IF('Rischio netto'!Z117=tabelle!$U$14,"X","-")</f>
        <v>-</v>
      </c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511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511"/>
      <c r="BD117" s="140"/>
      <c r="BE117" s="140"/>
      <c r="BF117" s="140"/>
      <c r="BG117" s="140"/>
      <c r="BH117" s="140"/>
      <c r="BI117" s="140"/>
      <c r="BJ117" s="141"/>
      <c r="BK117" s="141"/>
      <c r="BL117" s="140"/>
      <c r="BM117" s="440"/>
      <c r="BN117" s="448"/>
      <c r="BO117" s="174"/>
      <c r="BP117" s="444"/>
      <c r="BQ117" s="142"/>
      <c r="BR117" s="142"/>
      <c r="BS117" s="143"/>
    </row>
    <row r="118" spans="1:71" ht="37" customHeight="1" x14ac:dyDescent="0.75">
      <c r="A118" s="997" t="str">
        <f>Schema!A115</f>
        <v xml:space="preserve">TRATTAMENTI DATI PERSONALI EFFETTUATI DA SOFTWARE DESIGN SIA IN QUALITA' DI TITOLARE CHE DI RESPONSABILE DEL TRATTAMENTO AI SENSI DI LEGGE </v>
      </c>
      <c r="B118" s="1006" t="str">
        <f>Schema!B115</f>
        <v>A. Processi aziendali che comportano un Trattamento dei Dati personali di titolarità di Software Design ai sensi di legge</v>
      </c>
      <c r="C118" s="1009" t="str">
        <f>Schema!C115</f>
        <v>A.1 Gestione e organizzazione delle attività connesse al rapporto di lavoro con il personale dipendente nonché ai rapporti contrattuali con fornitori e consulenti/docenti esterni</v>
      </c>
      <c r="D118" s="585" t="str">
        <f>Schema!D115</f>
        <v>A.1.1.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v>
      </c>
      <c r="E118" s="586" t="str">
        <f>Schema!E115</f>
        <v>RTD</v>
      </c>
      <c r="F118" s="586" t="str">
        <f>Schema!F115</f>
        <v>B</v>
      </c>
      <c r="G118" s="586" t="str">
        <f>Schema!G115</f>
        <v>01</v>
      </c>
      <c r="H118" s="587" t="str">
        <f>Schema!H115</f>
        <v>01</v>
      </c>
      <c r="I118" s="587" t="s">
        <v>359</v>
      </c>
      <c r="J118" s="588"/>
      <c r="K118" s="180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509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509"/>
      <c r="BD118" s="132"/>
      <c r="BE118" s="132"/>
      <c r="BF118" s="132"/>
      <c r="BG118" s="132"/>
      <c r="BH118" s="132"/>
      <c r="BI118" s="132"/>
      <c r="BJ118" s="582"/>
      <c r="BK118" s="133"/>
      <c r="BL118" s="132"/>
      <c r="BM118" s="438"/>
      <c r="BN118" s="446"/>
      <c r="BO118" s="172"/>
      <c r="BP118" s="442"/>
      <c r="BQ118" s="134"/>
      <c r="BR118" s="134"/>
      <c r="BS118" s="135"/>
    </row>
    <row r="119" spans="1:71" ht="36" customHeight="1" x14ac:dyDescent="0.75">
      <c r="A119" s="998">
        <f>Schema!A118</f>
        <v>0</v>
      </c>
      <c r="B119" s="1007"/>
      <c r="C119" s="1010"/>
      <c r="D119" s="60" t="str">
        <f>Schema!D118</f>
        <v>A.1.2. Tenuta, aggiornamento e gestione del registro delle attività di trattamento effettuate da LAZIOcrea in qualità di Titolare</v>
      </c>
      <c r="E119" s="59" t="str">
        <f>Schema!E118</f>
        <v>RTD</v>
      </c>
      <c r="F119" s="61" t="str">
        <f>Schema!F118</f>
        <v>B</v>
      </c>
      <c r="G119" s="62" t="str">
        <f>Schema!G118</f>
        <v>01</v>
      </c>
      <c r="H119" s="75" t="str">
        <f>Schema!H118</f>
        <v>02</v>
      </c>
      <c r="I119" s="75" t="s">
        <v>359</v>
      </c>
      <c r="J119" s="34"/>
      <c r="K119" s="147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510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510"/>
      <c r="BD119" s="136"/>
      <c r="BE119" s="136"/>
      <c r="BF119" s="136"/>
      <c r="BG119" s="136"/>
      <c r="BH119" s="136"/>
      <c r="BI119" s="136"/>
      <c r="BJ119" s="959"/>
      <c r="BK119" s="137"/>
      <c r="BL119" s="136"/>
      <c r="BM119" s="439"/>
      <c r="BN119" s="447"/>
      <c r="BO119" s="173"/>
      <c r="BP119" s="443"/>
      <c r="BQ119" s="138"/>
      <c r="BR119" s="138"/>
      <c r="BS119" s="139"/>
    </row>
    <row r="120" spans="1:71" ht="28" customHeight="1" thickBot="1" x14ac:dyDescent="0.9">
      <c r="A120" s="999">
        <f>Schema!A119</f>
        <v>0</v>
      </c>
      <c r="B120" s="1008"/>
      <c r="C120" s="1011"/>
      <c r="D120" s="63" t="str">
        <f>Schema!D119</f>
        <v>A.1.3. Supporto (istruzioni operative/pareri) alle strutture aziendali in merito alle attività di competenza ai fini dell'osservanza delle vigenti disposizioni normative in materia di protezione dei dati personali</v>
      </c>
      <c r="E120" s="177" t="str">
        <f>Schema!E119</f>
        <v>RTD</v>
      </c>
      <c r="F120" s="64" t="str">
        <f>Schema!F119</f>
        <v>B</v>
      </c>
      <c r="G120" s="64" t="str">
        <f>Schema!G119</f>
        <v>01</v>
      </c>
      <c r="H120" s="76" t="str">
        <f>Schema!H119</f>
        <v>03</v>
      </c>
      <c r="I120" s="76" t="s">
        <v>359</v>
      </c>
      <c r="J120" s="67"/>
      <c r="K120" s="149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511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511"/>
      <c r="BD120" s="140"/>
      <c r="BE120" s="140"/>
      <c r="BF120" s="140"/>
      <c r="BG120" s="140"/>
      <c r="BH120" s="140"/>
      <c r="BI120" s="140"/>
      <c r="BJ120" s="962"/>
      <c r="BK120" s="141"/>
      <c r="BL120" s="140"/>
      <c r="BM120" s="440"/>
      <c r="BN120" s="448"/>
      <c r="BO120" s="174"/>
      <c r="BP120" s="444"/>
      <c r="BQ120" s="142"/>
      <c r="BR120" s="142"/>
      <c r="BS120" s="143"/>
    </row>
    <row r="121" spans="1:71" ht="21" customHeight="1" x14ac:dyDescent="0.75">
      <c r="A121" s="1000" t="str">
        <f>Schema!A120</f>
        <v>GESTIONE ADEMPIMENTI ORGANI SOCIETARI (AOS)</v>
      </c>
      <c r="B121" s="1002" t="str">
        <f>Schema!B120</f>
        <v>A. Predisposizione ordine del giorno per CdA</v>
      </c>
      <c r="C121" s="1004" t="str">
        <f>Schema!C120</f>
        <v xml:space="preserve">A.1. Predisposizione della bozza dell'ordine del giorno sulla base delle proposte pervenute </v>
      </c>
      <c r="D121" s="545" t="str">
        <f>Schema!D120</f>
        <v>A.1.1. Ricezione proposte da parte degli Uffici</v>
      </c>
      <c r="E121" s="68" t="str">
        <f>Schema!E120</f>
        <v>AOS</v>
      </c>
      <c r="F121" s="68" t="str">
        <f>Schema!F120</f>
        <v>A</v>
      </c>
      <c r="G121" s="68" t="str">
        <f>Schema!G120</f>
        <v>01</v>
      </c>
      <c r="H121" s="77" t="str">
        <f>Schema!H120</f>
        <v>01</v>
      </c>
      <c r="I121" s="179" t="str">
        <f>IF('Rischio netto'!Z122=tabelle!$U$16,"X","-")</f>
        <v>X</v>
      </c>
      <c r="J121" s="65" t="str">
        <f>IF('Rischio netto'!Z122=tabelle!$U$15,"X","-")</f>
        <v>-</v>
      </c>
      <c r="K121" s="145" t="str">
        <f>IF('Rischio netto'!Z122=tabelle!$U$14,"X","-")</f>
        <v>-</v>
      </c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509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509"/>
      <c r="BD121" s="132"/>
      <c r="BE121" s="132"/>
      <c r="BF121" s="132"/>
      <c r="BG121" s="132"/>
      <c r="BH121" s="132"/>
      <c r="BI121" s="132"/>
      <c r="BJ121" s="958"/>
      <c r="BK121" s="133"/>
      <c r="BL121" s="132"/>
      <c r="BM121" s="438"/>
      <c r="BN121" s="446"/>
      <c r="BO121" s="172"/>
      <c r="BP121" s="442"/>
      <c r="BQ121" s="134"/>
      <c r="BR121" s="134"/>
      <c r="BS121" s="135"/>
    </row>
    <row r="122" spans="1:71" ht="13.5" customHeight="1" x14ac:dyDescent="0.75">
      <c r="A122" s="1001">
        <f>Schema!A121</f>
        <v>0</v>
      </c>
      <c r="B122" s="1003">
        <f>Schema!B121</f>
        <v>0</v>
      </c>
      <c r="C122" s="1005">
        <f>Schema!C121</f>
        <v>0</v>
      </c>
      <c r="D122" s="544" t="str">
        <f>Schema!D121</f>
        <v>A.1.2. Predisposizione della bozza dell'ordine del giorno sulla base delle proposte pervenute</v>
      </c>
      <c r="E122" s="69" t="str">
        <f>Schema!E121</f>
        <v>AOS</v>
      </c>
      <c r="F122" s="69" t="str">
        <f>Schema!F121</f>
        <v>A</v>
      </c>
      <c r="G122" s="70" t="str">
        <f>Schema!G121</f>
        <v>01</v>
      </c>
      <c r="H122" s="78" t="str">
        <f>Schema!H121</f>
        <v>02</v>
      </c>
      <c r="I122" s="181" t="str">
        <f>IF('Rischio netto'!Z123=tabelle!$U$16,"X","-")</f>
        <v>X</v>
      </c>
      <c r="J122" s="34" t="str">
        <f>IF('Rischio netto'!Z123=tabelle!$U$15,"X","-")</f>
        <v>-</v>
      </c>
      <c r="K122" s="147" t="str">
        <f>IF('Rischio netto'!Z123=tabelle!$U$14,"X","-")</f>
        <v>-</v>
      </c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510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510"/>
      <c r="BD122" s="136"/>
      <c r="BE122" s="136"/>
      <c r="BF122" s="136"/>
      <c r="BG122" s="136"/>
      <c r="BH122" s="136"/>
      <c r="BI122" s="136"/>
      <c r="BJ122" s="959"/>
      <c r="BK122" s="137"/>
      <c r="BL122" s="136"/>
      <c r="BM122" s="439"/>
      <c r="BN122" s="447"/>
      <c r="BO122" s="173"/>
      <c r="BP122" s="443"/>
      <c r="BQ122" s="138"/>
      <c r="BR122" s="138"/>
      <c r="BS122" s="139"/>
    </row>
    <row r="123" spans="1:71" ht="22" customHeight="1" x14ac:dyDescent="0.75">
      <c r="A123" s="1001">
        <f>Schema!A122</f>
        <v>0</v>
      </c>
      <c r="B123" s="1003">
        <f>Schema!B122</f>
        <v>0</v>
      </c>
      <c r="C123" s="1005">
        <f>Schema!C122</f>
        <v>0</v>
      </c>
      <c r="D123" s="544" t="str">
        <f>Schema!D122</f>
        <v>A.1.3. Ricezione dell'ordine del giorno approvato dal Presidente</v>
      </c>
      <c r="E123" s="69" t="str">
        <f>Schema!E122</f>
        <v>AOS</v>
      </c>
      <c r="F123" s="69" t="str">
        <f>Schema!F122</f>
        <v>A</v>
      </c>
      <c r="G123" s="70" t="str">
        <f>Schema!G122</f>
        <v>01</v>
      </c>
      <c r="H123" s="78" t="str">
        <f>Schema!H122</f>
        <v>03</v>
      </c>
      <c r="I123" s="181" t="str">
        <f>IF('Rischio netto'!Z124=tabelle!$U$16,"X","-")</f>
        <v>X</v>
      </c>
      <c r="J123" s="34" t="str">
        <f>IF('Rischio netto'!Z124=tabelle!$U$15,"X","-")</f>
        <v>-</v>
      </c>
      <c r="K123" s="147" t="str">
        <f>IF('Rischio netto'!Z124=tabelle!$U$14,"X","-")</f>
        <v>-</v>
      </c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510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510"/>
      <c r="BD123" s="136"/>
      <c r="BE123" s="136"/>
      <c r="BF123" s="136"/>
      <c r="BG123" s="136"/>
      <c r="BH123" s="136"/>
      <c r="BI123" s="136"/>
      <c r="BJ123" s="959"/>
      <c r="BK123" s="137"/>
      <c r="BL123" s="136"/>
      <c r="BM123" s="439"/>
      <c r="BN123" s="447"/>
      <c r="BO123" s="173"/>
      <c r="BP123" s="443"/>
      <c r="BQ123" s="138"/>
      <c r="BR123" s="138"/>
      <c r="BS123" s="139"/>
    </row>
    <row r="124" spans="1:71" ht="30.5" customHeight="1" x14ac:dyDescent="0.75">
      <c r="A124" s="1001">
        <f>Schema!A123</f>
        <v>0</v>
      </c>
      <c r="B124" s="1003">
        <f>Schema!B123</f>
        <v>0</v>
      </c>
      <c r="C124" s="1005" t="str">
        <f>Schema!C123</f>
        <v>A.2. Convocazione del CdA e comunicazione dell'ordine del giorno</v>
      </c>
      <c r="D124" s="544" t="str">
        <f>Schema!D123</f>
        <v>A.2.1. Convocazione del CdA e comunicazione dell'ordine del giorno  che viene inviata a mezzo e-mail ai componenti del Consiglio e del CdS</v>
      </c>
      <c r="E124" s="69" t="str">
        <f>Schema!E123</f>
        <v>AOS</v>
      </c>
      <c r="F124" s="69" t="str">
        <f>Schema!F123</f>
        <v>A</v>
      </c>
      <c r="G124" s="70" t="str">
        <f>Schema!G123</f>
        <v>02</v>
      </c>
      <c r="H124" s="78" t="str">
        <f>Schema!H123</f>
        <v>01</v>
      </c>
      <c r="I124" s="181" t="str">
        <f>IF('Rischio netto'!Z125=tabelle!$U$16,"X","-")</f>
        <v>X</v>
      </c>
      <c r="J124" s="34" t="str">
        <f>IF('Rischio netto'!Z125=tabelle!$U$15,"X","-")</f>
        <v>-</v>
      </c>
      <c r="K124" s="147" t="str">
        <f>IF('Rischio netto'!Z125=tabelle!$U$14,"X","-")</f>
        <v>-</v>
      </c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510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510"/>
      <c r="BD124" s="136"/>
      <c r="BE124" s="136"/>
      <c r="BF124" s="136"/>
      <c r="BG124" s="136"/>
      <c r="BH124" s="136"/>
      <c r="BI124" s="136"/>
      <c r="BJ124" s="959"/>
      <c r="BK124" s="137"/>
      <c r="BL124" s="136"/>
      <c r="BM124" s="439"/>
      <c r="BN124" s="447"/>
      <c r="BO124" s="173"/>
      <c r="BP124" s="443"/>
      <c r="BQ124" s="138"/>
      <c r="BR124" s="138"/>
      <c r="BS124" s="139"/>
    </row>
    <row r="125" spans="1:71" ht="30.5" customHeight="1" x14ac:dyDescent="0.75">
      <c r="A125" s="1001">
        <f>Schema!A124</f>
        <v>0</v>
      </c>
      <c r="B125" s="1003">
        <f>Schema!B124</f>
        <v>0</v>
      </c>
      <c r="C125" s="1005">
        <f>Schema!C124</f>
        <v>0</v>
      </c>
      <c r="D125" s="544" t="str">
        <f>Schema!D124</f>
        <v>A.2.2.  Inserimento nella cartella di rete condivisa della documentazione relativa alle proposte iscritte all'ordine del giorno</v>
      </c>
      <c r="E125" s="69" t="str">
        <f>Schema!E124</f>
        <v>AOS</v>
      </c>
      <c r="F125" s="69" t="str">
        <f>Schema!F124</f>
        <v>A</v>
      </c>
      <c r="G125" s="70" t="str">
        <f>Schema!G124</f>
        <v>02</v>
      </c>
      <c r="H125" s="78" t="str">
        <f>Schema!H124</f>
        <v>02</v>
      </c>
      <c r="I125" s="181" t="str">
        <f>IF('Rischio netto'!Z126=tabelle!$U$16,"X","-")</f>
        <v>X</v>
      </c>
      <c r="J125" s="34" t="str">
        <f>IF('Rischio netto'!Z126=tabelle!$U$15,"X","-")</f>
        <v>-</v>
      </c>
      <c r="K125" s="147" t="str">
        <f>IF('Rischio netto'!Z126=tabelle!$U$14,"X","-")</f>
        <v>-</v>
      </c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510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510"/>
      <c r="BD125" s="136"/>
      <c r="BE125" s="136"/>
      <c r="BF125" s="136"/>
      <c r="BG125" s="136"/>
      <c r="BH125" s="136"/>
      <c r="BI125" s="136"/>
      <c r="BJ125" s="959"/>
      <c r="BK125" s="137"/>
      <c r="BL125" s="136"/>
      <c r="BM125" s="439"/>
      <c r="BN125" s="447"/>
      <c r="BO125" s="173"/>
      <c r="BP125" s="443"/>
      <c r="BQ125" s="138"/>
      <c r="BR125" s="138"/>
      <c r="BS125" s="139"/>
    </row>
    <row r="126" spans="1:71" ht="20.5" customHeight="1" x14ac:dyDescent="0.75">
      <c r="A126" s="1001">
        <f>Schema!A125</f>
        <v>0</v>
      </c>
      <c r="B126" s="1003" t="str">
        <f>Schema!B125</f>
        <v>B. Stesura verbale CdA</v>
      </c>
      <c r="C126" s="1005" t="str">
        <f>Schema!C125</f>
        <v>B.1. Predisposizione verbale CdA</v>
      </c>
      <c r="D126" s="544" t="str">
        <f>Schema!D125</f>
        <v>B.1.1. Stesura della bozza del verbale da parte del Segretario verbalizzante</v>
      </c>
      <c r="E126" s="69" t="str">
        <f>Schema!E125</f>
        <v>AOS</v>
      </c>
      <c r="F126" s="70" t="str">
        <f>Schema!F125</f>
        <v>B</v>
      </c>
      <c r="G126" s="70" t="str">
        <f>Schema!G125</f>
        <v>01</v>
      </c>
      <c r="H126" s="78" t="str">
        <f>Schema!H125</f>
        <v>01</v>
      </c>
      <c r="I126" s="181" t="str">
        <f>IF('Rischio netto'!Z127=tabelle!$U$16,"X","-")</f>
        <v>X</v>
      </c>
      <c r="J126" s="34" t="str">
        <f>IF('Rischio netto'!Z127=tabelle!$U$15,"X","-")</f>
        <v>-</v>
      </c>
      <c r="K126" s="147" t="str">
        <f>IF('Rischio netto'!Z127=tabelle!$U$14,"X","-")</f>
        <v>-</v>
      </c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510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510"/>
      <c r="BD126" s="136"/>
      <c r="BE126" s="136"/>
      <c r="BF126" s="136"/>
      <c r="BG126" s="136"/>
      <c r="BH126" s="136"/>
      <c r="BI126" s="136"/>
      <c r="BJ126" s="961"/>
      <c r="BK126" s="137"/>
      <c r="BL126" s="136"/>
      <c r="BM126" s="439"/>
      <c r="BN126" s="447"/>
      <c r="BO126" s="173"/>
      <c r="BP126" s="443"/>
      <c r="BQ126" s="138"/>
      <c r="BR126" s="138"/>
      <c r="BS126" s="139"/>
    </row>
    <row r="127" spans="1:71" ht="18" customHeight="1" x14ac:dyDescent="0.75">
      <c r="A127" s="1001">
        <f>Schema!A126</f>
        <v>0</v>
      </c>
      <c r="B127" s="1003">
        <f>Schema!B126</f>
        <v>0</v>
      </c>
      <c r="C127" s="1005">
        <f>Schema!C126</f>
        <v>0</v>
      </c>
      <c r="D127" s="544" t="str">
        <f>Schema!D126</f>
        <v>B.1.2. Condivisione della bozza di verbale tra Presidente e Segretario verbalizzante</v>
      </c>
      <c r="E127" s="69" t="str">
        <f>Schema!E126</f>
        <v>AOS</v>
      </c>
      <c r="F127" s="70" t="str">
        <f>Schema!F126</f>
        <v>B</v>
      </c>
      <c r="G127" s="70" t="str">
        <f>Schema!G126</f>
        <v>01</v>
      </c>
      <c r="H127" s="78" t="str">
        <f>Schema!H126</f>
        <v>02</v>
      </c>
      <c r="I127" s="181" t="str">
        <f>IF('Rischio netto'!Z128=tabelle!$U$16,"X","-")</f>
        <v>X</v>
      </c>
      <c r="J127" s="34" t="str">
        <f>IF('Rischio netto'!Z128=tabelle!$U$15,"X","-")</f>
        <v>-</v>
      </c>
      <c r="K127" s="147" t="str">
        <f>IF('Rischio netto'!Z128=tabelle!$U$14,"X","-")</f>
        <v>-</v>
      </c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510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510"/>
      <c r="BD127" s="136"/>
      <c r="BE127" s="136"/>
      <c r="BF127" s="136"/>
      <c r="BG127" s="136"/>
      <c r="BH127" s="136"/>
      <c r="BI127" s="136"/>
      <c r="BJ127" s="959"/>
      <c r="BK127" s="137"/>
      <c r="BL127" s="136"/>
      <c r="BM127" s="439"/>
      <c r="BN127" s="447"/>
      <c r="BO127" s="173"/>
      <c r="BP127" s="443"/>
      <c r="BQ127" s="138"/>
      <c r="BR127" s="138"/>
      <c r="BS127" s="139"/>
    </row>
    <row r="128" spans="1:71" ht="21" customHeight="1" x14ac:dyDescent="0.75">
      <c r="A128" s="1001">
        <f>Schema!A127</f>
        <v>0</v>
      </c>
      <c r="B128" s="1003">
        <f>Schema!B127</f>
        <v>0</v>
      </c>
      <c r="C128" s="1005">
        <f>Schema!C127</f>
        <v>0</v>
      </c>
      <c r="D128" s="544" t="str">
        <f>Schema!D127</f>
        <v>B.1.3. Stesura verbale definitivo da sottoporre a tutti i membri del CdA</v>
      </c>
      <c r="E128" s="69" t="str">
        <f>Schema!E127</f>
        <v>AOS</v>
      </c>
      <c r="F128" s="70" t="str">
        <f>Schema!F127</f>
        <v>B</v>
      </c>
      <c r="G128" s="70" t="str">
        <f>Schema!G127</f>
        <v>01</v>
      </c>
      <c r="H128" s="78" t="str">
        <f>Schema!H127</f>
        <v>03</v>
      </c>
      <c r="I128" s="181" t="str">
        <f>IF('Rischio netto'!Z129=tabelle!$U$16,"X","-")</f>
        <v>X</v>
      </c>
      <c r="J128" s="34" t="str">
        <f>IF('Rischio netto'!Z129=tabelle!$U$15,"X","-")</f>
        <v>-</v>
      </c>
      <c r="K128" s="147" t="str">
        <f>IF('Rischio netto'!Z129=tabelle!$U$14,"X","-")</f>
        <v>-</v>
      </c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510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510"/>
      <c r="BD128" s="136"/>
      <c r="BE128" s="136"/>
      <c r="BF128" s="136"/>
      <c r="BG128" s="136"/>
      <c r="BH128" s="136"/>
      <c r="BI128" s="136"/>
      <c r="BJ128" s="959"/>
      <c r="BK128" s="137"/>
      <c r="BL128" s="136"/>
      <c r="BM128" s="439"/>
      <c r="BN128" s="447"/>
      <c r="BO128" s="173"/>
      <c r="BP128" s="443"/>
      <c r="BQ128" s="138"/>
      <c r="BR128" s="138"/>
      <c r="BS128" s="139"/>
    </row>
    <row r="129" spans="1:71" ht="18" customHeight="1" x14ac:dyDescent="0.75">
      <c r="A129" s="1001">
        <f>Schema!A128</f>
        <v>0</v>
      </c>
      <c r="B129" s="1003">
        <f>Schema!B128</f>
        <v>0</v>
      </c>
      <c r="C129" s="1005">
        <f>Schema!C128</f>
        <v>0</v>
      </c>
      <c r="D129" s="544" t="str">
        <f>Schema!D128</f>
        <v>B.1.4. Inserimento nella cartella di rete condivisa tra i componenti dell'OA e Sindaci del verbale definitivo</v>
      </c>
      <c r="E129" s="69" t="str">
        <f>Schema!E128</f>
        <v>AOS</v>
      </c>
      <c r="F129" s="70" t="str">
        <f>Schema!F128</f>
        <v>B</v>
      </c>
      <c r="G129" s="70" t="str">
        <f>Schema!G128</f>
        <v>01</v>
      </c>
      <c r="H129" s="78" t="str">
        <f>Schema!H128</f>
        <v>04</v>
      </c>
      <c r="I129" s="181" t="str">
        <f>IF('Rischio netto'!Z130=tabelle!$U$16,"X","-")</f>
        <v>X</v>
      </c>
      <c r="J129" s="34" t="str">
        <f>IF('Rischio netto'!Z130=tabelle!$U$15,"X","-")</f>
        <v>-</v>
      </c>
      <c r="K129" s="147" t="str">
        <f>IF('Rischio netto'!Z130=tabelle!$U$14,"X","-")</f>
        <v>-</v>
      </c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510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510"/>
      <c r="BD129" s="136"/>
      <c r="BE129" s="136"/>
      <c r="BF129" s="136"/>
      <c r="BG129" s="136"/>
      <c r="BH129" s="136"/>
      <c r="BI129" s="136"/>
      <c r="BJ129" s="959"/>
      <c r="BK129" s="137"/>
      <c r="BL129" s="136"/>
      <c r="BM129" s="439"/>
      <c r="BN129" s="447"/>
      <c r="BO129" s="173"/>
      <c r="BP129" s="443"/>
      <c r="BQ129" s="138"/>
      <c r="BR129" s="138"/>
      <c r="BS129" s="139"/>
    </row>
    <row r="130" spans="1:71" ht="31.5" customHeight="1" thickBot="1" x14ac:dyDescent="0.9">
      <c r="A130" s="1001">
        <f>Schema!A129</f>
        <v>0</v>
      </c>
      <c r="B130" s="1003">
        <f>Schema!B129</f>
        <v>0</v>
      </c>
      <c r="C130" s="583" t="str">
        <f>Schema!C129</f>
        <v>B.2. Invio del verbale definitivo</v>
      </c>
      <c r="D130" s="544" t="str">
        <f>Schema!D129</f>
        <v>B.2.1. Trasmissione dell’estratto omissis  alle strutture competenti e, ove necessario, copia conforme omissis del verbale allibrato e firmato dal Presidente del Cda e dal Segretario</v>
      </c>
      <c r="E130" s="69" t="str">
        <f>Schema!E129</f>
        <v>AOS</v>
      </c>
      <c r="F130" s="70" t="str">
        <f>Schema!F129</f>
        <v>B</v>
      </c>
      <c r="G130" s="69" t="str">
        <f>Schema!G129</f>
        <v>02</v>
      </c>
      <c r="H130" s="79" t="str">
        <f>Schema!H129</f>
        <v>01</v>
      </c>
      <c r="I130" s="181" t="str">
        <f>IF('Rischio netto'!Z131=tabelle!$U$16,"X","-")</f>
        <v>X</v>
      </c>
      <c r="J130" s="34" t="str">
        <f>IF('Rischio netto'!Z131=tabelle!$U$15,"X","-")</f>
        <v>-</v>
      </c>
      <c r="K130" s="147" t="str">
        <f>IF('Rischio netto'!Z131=tabelle!$U$14,"X","-")</f>
        <v>-</v>
      </c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510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510"/>
      <c r="BD130" s="136"/>
      <c r="BE130" s="136"/>
      <c r="BF130" s="136"/>
      <c r="BG130" s="136"/>
      <c r="BH130" s="136"/>
      <c r="BI130" s="136"/>
      <c r="BJ130" s="959"/>
      <c r="BK130" s="137"/>
      <c r="BL130" s="136"/>
      <c r="BM130" s="439"/>
      <c r="BN130" s="447"/>
      <c r="BO130" s="173"/>
      <c r="BP130" s="443"/>
      <c r="BQ130" s="138"/>
      <c r="BR130" s="138"/>
      <c r="BS130" s="139"/>
    </row>
    <row r="131" spans="1:71" ht="32.5" customHeight="1" x14ac:dyDescent="0.75">
      <c r="A131" s="974" t="str">
        <f>Schema!A130</f>
        <v>SMALTIMENTO RIFIUTI DA APPARECCHIATURE ELETTRICHE ED ELETTRONICHE - RAEE (SRE)</v>
      </c>
      <c r="B131" s="976" t="str">
        <f>Schema!B130</f>
        <v xml:space="preserve">A. Attività di smaltimento apparecchiature elettriche ed elettroniche </v>
      </c>
      <c r="C131" s="978" t="str">
        <f>Schema!C130</f>
        <v>A.1. Verifica e gestione delle attività smaltimento rifiuti</v>
      </c>
      <c r="D131" s="126" t="str">
        <f>Schema!D130</f>
        <v>A.1.1. Selezione e smistamento rifiuti RAEE</v>
      </c>
      <c r="E131" s="97" t="str">
        <f>Schema!E130</f>
        <v>SRE</v>
      </c>
      <c r="F131" s="97" t="str">
        <f>Schema!F130</f>
        <v>A</v>
      </c>
      <c r="G131" s="97" t="str">
        <f>Schema!G130</f>
        <v>01</v>
      </c>
      <c r="H131" s="102" t="str">
        <f>Schema!H130</f>
        <v>01</v>
      </c>
      <c r="I131" s="179" t="str">
        <f>IF('Rischio netto'!Z132=tabelle!$U$16,"X","-")</f>
        <v>X</v>
      </c>
      <c r="J131" s="65" t="str">
        <f>IF('Rischio netto'!Z132=tabelle!$U$15,"X","-")</f>
        <v>-</v>
      </c>
      <c r="K131" s="145" t="str">
        <f>IF('Rischio netto'!Z132=tabelle!$U$14,"X","-")</f>
        <v>-</v>
      </c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509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509"/>
      <c r="BD131" s="132"/>
      <c r="BE131" s="132"/>
      <c r="BF131" s="132"/>
      <c r="BG131" s="132"/>
      <c r="BH131" s="132"/>
      <c r="BI131" s="132"/>
      <c r="BJ131" s="958"/>
      <c r="BK131" s="133"/>
      <c r="BL131" s="132"/>
      <c r="BM131" s="438"/>
      <c r="BN131" s="446"/>
      <c r="BO131" s="172"/>
      <c r="BP131" s="442"/>
      <c r="BQ131" s="134"/>
      <c r="BR131" s="134"/>
      <c r="BS131" s="135"/>
    </row>
    <row r="132" spans="1:71" ht="24" customHeight="1" thickBot="1" x14ac:dyDescent="0.9">
      <c r="A132" s="975">
        <f>Schema!A131</f>
        <v>0</v>
      </c>
      <c r="B132" s="977">
        <f>Schema!B131</f>
        <v>0</v>
      </c>
      <c r="C132" s="979">
        <f>Schema!C131</f>
        <v>0</v>
      </c>
      <c r="D132" s="127" t="str">
        <f>Schema!D131</f>
        <v xml:space="preserve">A.2. Conferimento rifiuti a trasportatori e smaltitori
</v>
      </c>
      <c r="E132" s="98" t="str">
        <f>Schema!E131</f>
        <v>SRE</v>
      </c>
      <c r="F132" s="98" t="str">
        <f>Schema!F131</f>
        <v>A</v>
      </c>
      <c r="G132" s="98" t="str">
        <f>Schema!G131</f>
        <v>01</v>
      </c>
      <c r="H132" s="103" t="str">
        <f>Schema!H131</f>
        <v>02</v>
      </c>
      <c r="I132" s="182" t="str">
        <f>IF('Rischio netto'!Z133=tabelle!$U$16,"X","-")</f>
        <v>X</v>
      </c>
      <c r="J132" s="67" t="str">
        <f>IF('Rischio netto'!Z133=tabelle!$U$15,"X","-")</f>
        <v>-</v>
      </c>
      <c r="K132" s="149" t="str">
        <f>IF('Rischio netto'!Z133=tabelle!$U$14,"X","-")</f>
        <v>-</v>
      </c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511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511"/>
      <c r="BD132" s="140"/>
      <c r="BE132" s="140"/>
      <c r="BF132" s="140"/>
      <c r="BG132" s="140"/>
      <c r="BH132" s="140"/>
      <c r="BI132" s="140"/>
      <c r="BJ132" s="962"/>
      <c r="BK132" s="141"/>
      <c r="BL132" s="140"/>
      <c r="BM132" s="440"/>
      <c r="BN132" s="448"/>
      <c r="BO132" s="174"/>
      <c r="BP132" s="444"/>
      <c r="BQ132" s="142"/>
      <c r="BR132" s="142"/>
      <c r="BS132" s="143"/>
    </row>
    <row r="133" spans="1:71" ht="15" customHeight="1" x14ac:dyDescent="0.75">
      <c r="A133" s="980" t="str">
        <f>Schema!A132</f>
        <v>SICUREZZA SUI LUOGHI DI LAVORO (SLL)</v>
      </c>
      <c r="B133" s="983" t="str">
        <f>Schema!B132</f>
        <v>A. Analisi dei rischi</v>
      </c>
      <c r="C133" s="985" t="str">
        <f>Schema!C132</f>
        <v>A.1. Identificazione dei pericoli e valutazione dei rischi</v>
      </c>
      <c r="D133" s="533" t="str">
        <f>Schema!D132</f>
        <v>A.1.1.  Predisposizione e aggiornamento Documenti Valutazione dei Rischi (DVR E DUVRI)</v>
      </c>
      <c r="E133" s="100" t="str">
        <f>Schema!E132</f>
        <v>SLL</v>
      </c>
      <c r="F133" s="100" t="str">
        <f>Schema!F132</f>
        <v>A</v>
      </c>
      <c r="G133" s="100" t="str">
        <f>Schema!G132</f>
        <v>01</v>
      </c>
      <c r="H133" s="106" t="str">
        <f>Schema!H132</f>
        <v>01</v>
      </c>
      <c r="I133" s="179" t="str">
        <f>IF('Rischio netto'!Z134=tabelle!$U$16,"X","-")</f>
        <v>X</v>
      </c>
      <c r="J133" s="65" t="str">
        <f>IF('Rischio netto'!Z134=tabelle!$U$15,"X","-")</f>
        <v>-</v>
      </c>
      <c r="K133" s="145" t="str">
        <f>IF('Rischio netto'!Z134=tabelle!$U$14,"X","-")</f>
        <v>-</v>
      </c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509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509"/>
      <c r="BD133" s="132"/>
      <c r="BE133" s="132"/>
      <c r="BF133" s="132"/>
      <c r="BG133" s="132"/>
      <c r="BH133" s="132"/>
      <c r="BI133" s="132"/>
      <c r="BJ133" s="958"/>
      <c r="BK133" s="133"/>
      <c r="BL133" s="132"/>
      <c r="BM133" s="438"/>
      <c r="BN133" s="446"/>
      <c r="BO133" s="172"/>
      <c r="BP133" s="442"/>
      <c r="BQ133" s="134"/>
      <c r="BR133" s="134"/>
      <c r="BS133" s="135"/>
    </row>
    <row r="134" spans="1:71" ht="17" customHeight="1" x14ac:dyDescent="0.75">
      <c r="A134" s="981">
        <f>Schema!A133</f>
        <v>0</v>
      </c>
      <c r="B134" s="984">
        <f>Schema!B133</f>
        <v>0</v>
      </c>
      <c r="C134" s="986">
        <f>Schema!C133</f>
        <v>0</v>
      </c>
      <c r="D134" s="534" t="str">
        <f>Schema!D133</f>
        <v>A.1.2. Gestione dei dispositivi di protezione individuale (DPI) e dell’abbigliamento da lavoro (ADL)</v>
      </c>
      <c r="E134" s="95" t="str">
        <f>Schema!E133</f>
        <v>SLL</v>
      </c>
      <c r="F134" s="96" t="str">
        <f>Schema!F133</f>
        <v>A</v>
      </c>
      <c r="G134" s="96" t="str">
        <f>Schema!G133</f>
        <v>01</v>
      </c>
      <c r="H134" s="104" t="str">
        <f>Schema!H133</f>
        <v>02</v>
      </c>
      <c r="I134" s="181" t="str">
        <f>IF('Rischio netto'!Z135=tabelle!$U$16,"X","-")</f>
        <v>X</v>
      </c>
      <c r="J134" s="34" t="str">
        <f>IF('Rischio netto'!Z135=tabelle!$U$15,"X","-")</f>
        <v>-</v>
      </c>
      <c r="K134" s="147" t="str">
        <f>IF('Rischio netto'!Z135=tabelle!$U$14,"X","-")</f>
        <v>-</v>
      </c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510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510"/>
      <c r="BD134" s="136"/>
      <c r="BE134" s="136"/>
      <c r="BF134" s="136"/>
      <c r="BG134" s="136"/>
      <c r="BH134" s="136"/>
      <c r="BI134" s="136"/>
      <c r="BJ134" s="959"/>
      <c r="BK134" s="137"/>
      <c r="BL134" s="136"/>
      <c r="BM134" s="439"/>
      <c r="BN134" s="447"/>
      <c r="BO134" s="173"/>
      <c r="BP134" s="443"/>
      <c r="BQ134" s="138"/>
      <c r="BR134" s="138"/>
      <c r="BS134" s="139"/>
    </row>
    <row r="135" spans="1:71" ht="20.5" customHeight="1" x14ac:dyDescent="0.75">
      <c r="A135" s="981">
        <f>Schema!A134</f>
        <v>0</v>
      </c>
      <c r="B135" s="984">
        <f>Schema!B134</f>
        <v>0</v>
      </c>
      <c r="C135" s="986">
        <f>Schema!C134</f>
        <v>0</v>
      </c>
      <c r="D135" s="534" t="str">
        <f>Schema!D134</f>
        <v>A.1.3. Piano di gestione delle emergenze</v>
      </c>
      <c r="E135" s="95" t="str">
        <f>Schema!E134</f>
        <v>SLL</v>
      </c>
      <c r="F135" s="96" t="str">
        <f>Schema!F134</f>
        <v>A</v>
      </c>
      <c r="G135" s="96" t="str">
        <f>Schema!G134</f>
        <v>01</v>
      </c>
      <c r="H135" s="104" t="str">
        <f>Schema!H134</f>
        <v>03</v>
      </c>
      <c r="I135" s="181" t="str">
        <f>IF('Rischio netto'!Z136=tabelle!$U$16,"X","-")</f>
        <v>X</v>
      </c>
      <c r="J135" s="34" t="str">
        <f>IF('Rischio netto'!Z136=tabelle!$U$15,"X","-")</f>
        <v>-</v>
      </c>
      <c r="K135" s="147" t="str">
        <f>IF('Rischio netto'!Z136=tabelle!$U$14,"X","-")</f>
        <v>-</v>
      </c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510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510"/>
      <c r="BD135" s="136"/>
      <c r="BE135" s="136"/>
      <c r="BF135" s="136"/>
      <c r="BG135" s="136"/>
      <c r="BH135" s="136"/>
      <c r="BI135" s="136"/>
      <c r="BJ135" s="959"/>
      <c r="BK135" s="137"/>
      <c r="BL135" s="136"/>
      <c r="BM135" s="439"/>
      <c r="BN135" s="447"/>
      <c r="BO135" s="173"/>
      <c r="BP135" s="443"/>
      <c r="BQ135" s="138"/>
      <c r="BR135" s="138"/>
      <c r="BS135" s="139"/>
    </row>
    <row r="136" spans="1:71" ht="17" customHeight="1" x14ac:dyDescent="0.75">
      <c r="A136" s="981">
        <f>Schema!A135</f>
        <v>0</v>
      </c>
      <c r="B136" s="984">
        <f>Schema!B135</f>
        <v>0</v>
      </c>
      <c r="C136" s="987">
        <f>Schema!C135</f>
        <v>0</v>
      </c>
      <c r="D136" s="534" t="str">
        <f>Schema!D135</f>
        <v>A.1.4.Formazione del personale in materia di sicurezza</v>
      </c>
      <c r="E136" s="95" t="str">
        <f>Schema!E135</f>
        <v>SLL</v>
      </c>
      <c r="F136" s="96" t="str">
        <f>Schema!F135</f>
        <v>A</v>
      </c>
      <c r="G136" s="96" t="str">
        <f>Schema!G135</f>
        <v>01</v>
      </c>
      <c r="H136" s="104" t="str">
        <f>Schema!H135</f>
        <v>04</v>
      </c>
      <c r="I136" s="181" t="str">
        <f>IF('Rischio netto'!Z137=tabelle!$U$16,"X","-")</f>
        <v>X</v>
      </c>
      <c r="J136" s="34" t="str">
        <f>IF('Rischio netto'!Z137=tabelle!$U$15,"X","-")</f>
        <v>-</v>
      </c>
      <c r="K136" s="147" t="str">
        <f>IF('Rischio netto'!Z137=tabelle!$U$14,"X","-")</f>
        <v>-</v>
      </c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510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510"/>
      <c r="BD136" s="136"/>
      <c r="BE136" s="136"/>
      <c r="BF136" s="136"/>
      <c r="BG136" s="136"/>
      <c r="BH136" s="136"/>
      <c r="BI136" s="136"/>
      <c r="BJ136" s="960"/>
      <c r="BK136" s="137"/>
      <c r="BL136" s="136"/>
      <c r="BM136" s="439"/>
      <c r="BN136" s="447"/>
      <c r="BO136" s="173"/>
      <c r="BP136" s="443"/>
      <c r="BQ136" s="138"/>
      <c r="BR136" s="138"/>
      <c r="BS136" s="139"/>
    </row>
    <row r="137" spans="1:71" ht="17" customHeight="1" x14ac:dyDescent="0.75">
      <c r="A137" s="981">
        <f>Schema!A136</f>
        <v>0</v>
      </c>
      <c r="B137" s="984" t="str">
        <f>Schema!B136</f>
        <v>B. Gestione macchine, attrezzature e arredi</v>
      </c>
      <c r="C137" s="989" t="str">
        <f>Schema!C136</f>
        <v xml:space="preserve">B.1. Vaalutazione della conformità di macchine, attrezzature e arredi ex D.Lgs. 81/08 e s.m.i. </v>
      </c>
      <c r="D137" s="534" t="str">
        <f>Schema!D136</f>
        <v>B.1.1. Adeguamento dei lavori ai videoterminali</v>
      </c>
      <c r="E137" s="95" t="str">
        <f>Schema!E136</f>
        <v>SLL</v>
      </c>
      <c r="F137" s="96" t="str">
        <f>Schema!F136</f>
        <v>B</v>
      </c>
      <c r="G137" s="96" t="str">
        <f>Schema!G136</f>
        <v>01</v>
      </c>
      <c r="H137" s="104" t="str">
        <f>Schema!H136</f>
        <v>01</v>
      </c>
      <c r="I137" s="181" t="str">
        <f>IF('Rischio netto'!Z138=tabelle!$U$16,"X","-")</f>
        <v>X</v>
      </c>
      <c r="J137" s="34" t="str">
        <f>IF('Rischio netto'!Z138=tabelle!$U$15,"X","-")</f>
        <v>-</v>
      </c>
      <c r="K137" s="147" t="str">
        <f>IF('Rischio netto'!Z138=tabelle!$U$14,"X","-")</f>
        <v>-</v>
      </c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510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510"/>
      <c r="BD137" s="136"/>
      <c r="BE137" s="136"/>
      <c r="BF137" s="136"/>
      <c r="BG137" s="136"/>
      <c r="BH137" s="136"/>
      <c r="BI137" s="136"/>
      <c r="BJ137" s="961"/>
      <c r="BK137" s="137"/>
      <c r="BL137" s="136"/>
      <c r="BM137" s="439"/>
      <c r="BN137" s="447"/>
      <c r="BO137" s="173"/>
      <c r="BP137" s="443"/>
      <c r="BQ137" s="138"/>
      <c r="BR137" s="138"/>
      <c r="BS137" s="139"/>
    </row>
    <row r="138" spans="1:71" ht="23" customHeight="1" x14ac:dyDescent="0.75">
      <c r="A138" s="981">
        <f>Schema!A137</f>
        <v>0</v>
      </c>
      <c r="B138" s="984">
        <f>Schema!B137</f>
        <v>0</v>
      </c>
      <c r="C138" s="987">
        <f>Schema!C137</f>
        <v>0</v>
      </c>
      <c r="D138" s="534" t="str">
        <f>Schema!D137</f>
        <v>B.1.2. Verifica conformità dei beni strumentali in dotazione al personale</v>
      </c>
      <c r="E138" s="95" t="str">
        <f>Schema!E137</f>
        <v>SLL</v>
      </c>
      <c r="F138" s="95" t="str">
        <f>Schema!F137</f>
        <v>B</v>
      </c>
      <c r="G138" s="95" t="str">
        <f>Schema!G137</f>
        <v>01</v>
      </c>
      <c r="H138" s="104" t="str">
        <f>Schema!H137</f>
        <v>02</v>
      </c>
      <c r="I138" s="181" t="str">
        <f>IF('Rischio netto'!Z139=tabelle!$U$16,"X","-")</f>
        <v>X</v>
      </c>
      <c r="J138" s="34" t="str">
        <f>IF('Rischio netto'!Z139=tabelle!$U$15,"X","-")</f>
        <v>-</v>
      </c>
      <c r="K138" s="147" t="str">
        <f>IF('Rischio netto'!Z139=tabelle!$U$14,"X","-")</f>
        <v>-</v>
      </c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510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510"/>
      <c r="BD138" s="136"/>
      <c r="BE138" s="136"/>
      <c r="BF138" s="136"/>
      <c r="BG138" s="136"/>
      <c r="BH138" s="136"/>
      <c r="BI138" s="136"/>
      <c r="BJ138" s="960"/>
      <c r="BK138" s="137"/>
      <c r="BL138" s="136"/>
      <c r="BM138" s="439"/>
      <c r="BN138" s="447"/>
      <c r="BO138" s="173"/>
      <c r="BP138" s="443"/>
      <c r="BQ138" s="138"/>
      <c r="BR138" s="138"/>
      <c r="BS138" s="139"/>
    </row>
    <row r="139" spans="1:71" ht="13" customHeight="1" x14ac:dyDescent="0.75">
      <c r="A139" s="981">
        <f>Schema!A138</f>
        <v>0</v>
      </c>
      <c r="B139" s="984" t="str">
        <f>Schema!B138</f>
        <v>C. Gestione della Sorvegliaza Sanitaria</v>
      </c>
      <c r="C139" s="989" t="str">
        <f>Schema!C138</f>
        <v>C.1. Sorveglianaza sanitaria del personale dipendente</v>
      </c>
      <c r="D139" s="534" t="str">
        <f>Schema!D138</f>
        <v>C.1.1. Adempimenti in materia di sorveglianza sanitaria del personale</v>
      </c>
      <c r="E139" s="95" t="str">
        <f>Schema!E138</f>
        <v>SLL</v>
      </c>
      <c r="F139" s="96" t="str">
        <f>Schema!F138</f>
        <v>C</v>
      </c>
      <c r="G139" s="96" t="str">
        <f>Schema!G138</f>
        <v>01</v>
      </c>
      <c r="H139" s="104" t="str">
        <f>Schema!H138</f>
        <v>01</v>
      </c>
      <c r="I139" s="181" t="str">
        <f>IF('Rischio netto'!Z140=tabelle!$U$16,"X","-")</f>
        <v>X</v>
      </c>
      <c r="J139" s="34" t="str">
        <f>IF('Rischio netto'!Z140=tabelle!$U$15,"X","-")</f>
        <v>-</v>
      </c>
      <c r="K139" s="147" t="str">
        <f>IF('Rischio netto'!Z140=tabelle!$U$14,"X","-")</f>
        <v>-</v>
      </c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510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510"/>
      <c r="BD139" s="136"/>
      <c r="BE139" s="136"/>
      <c r="BF139" s="136"/>
      <c r="BG139" s="136"/>
      <c r="BH139" s="136"/>
      <c r="BI139" s="136"/>
      <c r="BJ139" s="961"/>
      <c r="BK139" s="137"/>
      <c r="BL139" s="136"/>
      <c r="BM139" s="439"/>
      <c r="BN139" s="447"/>
      <c r="BO139" s="173"/>
      <c r="BP139" s="443"/>
      <c r="BQ139" s="138"/>
      <c r="BR139" s="138"/>
      <c r="BS139" s="139"/>
    </row>
    <row r="140" spans="1:71" ht="16.5" customHeight="1" thickBot="1" x14ac:dyDescent="0.9">
      <c r="A140" s="982">
        <f>Schema!A139</f>
        <v>0</v>
      </c>
      <c r="B140" s="988">
        <f>Schema!B139</f>
        <v>0</v>
      </c>
      <c r="C140" s="990">
        <f>Schema!C139</f>
        <v>0</v>
      </c>
      <c r="D140" s="535" t="str">
        <f>Schema!D139</f>
        <v>C.1.2. Organizzazione e coordinamento delle visite mediche periodiche previste per il personale</v>
      </c>
      <c r="E140" s="107" t="str">
        <f>Schema!E139</f>
        <v>SLL</v>
      </c>
      <c r="F140" s="101" t="str">
        <f>Schema!F139</f>
        <v>C</v>
      </c>
      <c r="G140" s="101" t="str">
        <f>Schema!G139</f>
        <v>01</v>
      </c>
      <c r="H140" s="108" t="str">
        <f>Schema!H139</f>
        <v>02</v>
      </c>
      <c r="I140" s="182" t="str">
        <f>IF('Rischio netto'!Z141=tabelle!$U$16,"X","-")</f>
        <v>X</v>
      </c>
      <c r="J140" s="67" t="str">
        <f>IF('Rischio netto'!Z141=tabelle!$U$15,"X","-")</f>
        <v>-</v>
      </c>
      <c r="K140" s="149" t="str">
        <f>IF('Rischio netto'!Z141=tabelle!$U$14,"X","-")</f>
        <v>-</v>
      </c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511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511"/>
      <c r="BD140" s="140"/>
      <c r="BE140" s="140"/>
      <c r="BF140" s="140"/>
      <c r="BG140" s="140"/>
      <c r="BH140" s="140"/>
      <c r="BI140" s="140"/>
      <c r="BJ140" s="962"/>
      <c r="BK140" s="141"/>
      <c r="BL140" s="140"/>
      <c r="BM140" s="440"/>
      <c r="BN140" s="448"/>
      <c r="BO140" s="174"/>
      <c r="BP140" s="444"/>
      <c r="BQ140" s="142"/>
      <c r="BR140" s="142"/>
      <c r="BS140" s="143"/>
    </row>
    <row r="141" spans="1:71" ht="26" customHeight="1" x14ac:dyDescent="0.75">
      <c r="A141" s="991" t="str">
        <f>Schema!B140</f>
        <v>A. Modalità di accesso ai sistemi informativi</v>
      </c>
      <c r="B141" s="993" t="str">
        <f>Schema!C140</f>
        <v>A.1. Gestione sicurezza acccesso ai sistemi informativi</v>
      </c>
      <c r="C141" s="566" t="str">
        <f>Schema!D140</f>
        <v>A.1.1. Gestione degli accessi al dominio aziendale</v>
      </c>
      <c r="D141" s="58" t="str">
        <f>Schema!E140</f>
        <v>GSI</v>
      </c>
      <c r="E141" s="58" t="str">
        <f>Schema!F140</f>
        <v>A</v>
      </c>
      <c r="F141" s="58" t="str">
        <f>Schema!G140</f>
        <v>01</v>
      </c>
      <c r="G141" s="74" t="str">
        <f>Schema!H140</f>
        <v>01</v>
      </c>
      <c r="H141" s="398" t="str">
        <f>IF('Rischio netto'!Z142=tabelle!$U$16,"X","-")</f>
        <v>X</v>
      </c>
      <c r="I141" s="150" t="str">
        <f>IF('Rischio netto'!Z142=tabelle!$U$15,"X","-")</f>
        <v>-</v>
      </c>
      <c r="J141" s="373" t="str">
        <f>IF('Rischio netto'!Z142=tabelle!$U$14,"X","-")</f>
        <v>-</v>
      </c>
      <c r="K141" s="433"/>
      <c r="L141" s="434"/>
      <c r="M141" s="434"/>
      <c r="N141" s="434"/>
      <c r="O141" s="434"/>
      <c r="P141" s="434"/>
      <c r="Q141" s="434"/>
      <c r="R141" s="434"/>
      <c r="S141" s="434"/>
      <c r="T141" s="434"/>
      <c r="U141" s="434"/>
      <c r="V141" s="512"/>
      <c r="W141" s="434"/>
      <c r="X141" s="434"/>
      <c r="Y141" s="434"/>
      <c r="Z141" s="434"/>
      <c r="AA141" s="434"/>
      <c r="AB141" s="434"/>
      <c r="AC141" s="434"/>
      <c r="AD141" s="434"/>
      <c r="AE141" s="434"/>
      <c r="AF141" s="434"/>
      <c r="AG141" s="434"/>
      <c r="AH141" s="434"/>
      <c r="AI141" s="434"/>
      <c r="AJ141" s="434"/>
      <c r="AK141" s="434"/>
      <c r="AL141" s="434"/>
      <c r="AM141" s="434"/>
      <c r="AN141" s="434"/>
      <c r="AO141" s="434"/>
      <c r="AP141" s="434"/>
      <c r="AQ141" s="434"/>
      <c r="AR141" s="434"/>
      <c r="AS141" s="434"/>
      <c r="AT141" s="434"/>
      <c r="AU141" s="434"/>
      <c r="AV141" s="434"/>
      <c r="AW141" s="434"/>
      <c r="AX141" s="434"/>
      <c r="AY141" s="434"/>
      <c r="AZ141" s="434"/>
      <c r="BA141" s="434"/>
      <c r="BB141" s="512"/>
      <c r="BC141" s="434"/>
      <c r="BD141" s="434"/>
      <c r="BE141" s="434"/>
      <c r="BF141" s="434"/>
      <c r="BG141" s="434"/>
      <c r="BH141" s="434"/>
      <c r="BI141" s="958"/>
      <c r="BJ141" s="435"/>
      <c r="BK141" s="434"/>
      <c r="BL141" s="441"/>
      <c r="BM141" s="449"/>
      <c r="BN141" s="175"/>
      <c r="BO141" s="445"/>
      <c r="BP141" s="436"/>
      <c r="BQ141" s="436"/>
      <c r="BR141" s="437"/>
      <c r="BS141" s="32"/>
    </row>
    <row r="142" spans="1:71" ht="20.5" customHeight="1" x14ac:dyDescent="0.75">
      <c r="A142" s="992">
        <f>Schema!B141</f>
        <v>0</v>
      </c>
      <c r="B142" s="993">
        <f>Schema!C141</f>
        <v>0</v>
      </c>
      <c r="C142" s="113" t="str">
        <f>Schema!D141</f>
        <v>A.1.2. Gestione delle credenziali di accesso a tutti i sistemi aziendali</v>
      </c>
      <c r="D142" s="57" t="str">
        <f>Schema!E141</f>
        <v>GSI</v>
      </c>
      <c r="E142" s="57" t="str">
        <f>Schema!F141</f>
        <v>A</v>
      </c>
      <c r="F142" s="57" t="str">
        <f>Schema!G141</f>
        <v>01</v>
      </c>
      <c r="G142" s="73" t="str">
        <f>Schema!H141</f>
        <v>02</v>
      </c>
      <c r="H142" s="181" t="str">
        <f>IF('Rischio netto'!Z143=tabelle!$U$16,"X","-")</f>
        <v>X</v>
      </c>
      <c r="I142" s="34" t="str">
        <f>IF('Rischio netto'!Z143=tabelle!$U$15,"X","-")</f>
        <v>-</v>
      </c>
      <c r="J142" s="147" t="str">
        <f>IF('Rischio netto'!Z143=tabelle!$U$14,"X","-")</f>
        <v>-</v>
      </c>
      <c r="K142" s="178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510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510"/>
      <c r="BC142" s="136"/>
      <c r="BD142" s="136"/>
      <c r="BE142" s="136"/>
      <c r="BF142" s="136"/>
      <c r="BG142" s="136"/>
      <c r="BH142" s="136"/>
      <c r="BI142" s="959"/>
      <c r="BJ142" s="137"/>
      <c r="BK142" s="136"/>
      <c r="BL142" s="439"/>
      <c r="BM142" s="447"/>
      <c r="BN142" s="173"/>
      <c r="BO142" s="443"/>
      <c r="BP142" s="138"/>
      <c r="BQ142" s="138"/>
      <c r="BR142" s="139"/>
      <c r="BS142" s="32"/>
    </row>
    <row r="143" spans="1:71" ht="17.5" customHeight="1" x14ac:dyDescent="0.75">
      <c r="A143" s="992">
        <f>Schema!B142</f>
        <v>0</v>
      </c>
      <c r="B143" s="994">
        <f>Schema!C142</f>
        <v>0</v>
      </c>
      <c r="C143" s="113" t="str">
        <f>Schema!D142</f>
        <v>A.1.3. Utilizzo della rete aziendale</v>
      </c>
      <c r="D143" s="57" t="str">
        <f>Schema!E142</f>
        <v>GSI</v>
      </c>
      <c r="E143" s="58" t="str">
        <f>Schema!F142</f>
        <v>A</v>
      </c>
      <c r="F143" s="58" t="str">
        <f>Schema!G142</f>
        <v>01</v>
      </c>
      <c r="G143" s="73" t="str">
        <f>Schema!H142</f>
        <v>03</v>
      </c>
      <c r="H143" s="181" t="str">
        <f>IF('Rischio netto'!Z144=tabelle!$U$16,"X","-")</f>
        <v>X</v>
      </c>
      <c r="I143" s="34" t="str">
        <f>IF('Rischio netto'!Z144=tabelle!$U$15,"X","-")</f>
        <v>-</v>
      </c>
      <c r="J143" s="147" t="str">
        <f>IF('Rischio netto'!Z144=tabelle!$U$14,"X","-")</f>
        <v>-</v>
      </c>
      <c r="K143" s="178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510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510"/>
      <c r="BC143" s="136"/>
      <c r="BD143" s="136"/>
      <c r="BE143" s="136"/>
      <c r="BF143" s="136"/>
      <c r="BG143" s="136"/>
      <c r="BH143" s="136"/>
      <c r="BI143" s="960"/>
      <c r="BJ143" s="137"/>
      <c r="BK143" s="136"/>
      <c r="BL143" s="439"/>
      <c r="BM143" s="447"/>
      <c r="BN143" s="173"/>
      <c r="BO143" s="443"/>
      <c r="BP143" s="138"/>
      <c r="BQ143" s="138"/>
      <c r="BR143" s="139"/>
      <c r="BS143" s="32"/>
    </row>
    <row r="144" spans="1:71" ht="17" customHeight="1" x14ac:dyDescent="0.75">
      <c r="A144" s="992" t="str">
        <f>Schema!B143</f>
        <v xml:space="preserve">B. Utilizzo dotazioni informatiche </v>
      </c>
      <c r="B144" s="995" t="str">
        <f>Schema!C143</f>
        <v xml:space="preserve">B.1. Gestione apparecchiature informatiche </v>
      </c>
      <c r="C144" s="113" t="str">
        <f>Schema!D143</f>
        <v xml:space="preserve">B.1.1. Utilizzo del Personal Computer </v>
      </c>
      <c r="D144" s="57" t="str">
        <f>Schema!E143</f>
        <v>GSI</v>
      </c>
      <c r="E144" s="57" t="str">
        <f>Schema!F143</f>
        <v>B</v>
      </c>
      <c r="F144" s="57" t="str">
        <f>Schema!G143</f>
        <v>01</v>
      </c>
      <c r="G144" s="73" t="str">
        <f>Schema!H143</f>
        <v>01</v>
      </c>
      <c r="H144" s="181" t="str">
        <f>IF('Rischio netto'!Z145=tabelle!$U$16,"X","-")</f>
        <v>X</v>
      </c>
      <c r="I144" s="34" t="str">
        <f>IF('Rischio netto'!Z145=tabelle!$U$15,"X","-")</f>
        <v>-</v>
      </c>
      <c r="J144" s="147" t="str">
        <f>IF('Rischio netto'!Z145=tabelle!$U$14,"X","-")</f>
        <v>-</v>
      </c>
      <c r="K144" s="178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510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510"/>
      <c r="BC144" s="136"/>
      <c r="BD144" s="136"/>
      <c r="BE144" s="136"/>
      <c r="BF144" s="136"/>
      <c r="BG144" s="136"/>
      <c r="BH144" s="136"/>
      <c r="BI144" s="961"/>
      <c r="BJ144" s="137"/>
      <c r="BK144" s="136"/>
      <c r="BL144" s="439"/>
      <c r="BM144" s="447"/>
      <c r="BN144" s="173"/>
      <c r="BO144" s="443"/>
      <c r="BP144" s="138"/>
      <c r="BQ144" s="138"/>
      <c r="BR144" s="139"/>
      <c r="BS144" s="32"/>
    </row>
    <row r="145" spans="1:71" ht="17" customHeight="1" x14ac:dyDescent="0.75">
      <c r="A145" s="992">
        <f>Schema!B144</f>
        <v>0</v>
      </c>
      <c r="B145" s="993">
        <f>Schema!C144</f>
        <v>0</v>
      </c>
      <c r="C145" s="113" t="str">
        <f>Schema!D144</f>
        <v xml:space="preserve">B.1.2. Utilizzo e conservazione dei supporti rimovibili </v>
      </c>
      <c r="D145" s="57" t="str">
        <f>Schema!E144</f>
        <v>GSI</v>
      </c>
      <c r="E145" s="57" t="str">
        <f>Schema!F144</f>
        <v>B</v>
      </c>
      <c r="F145" s="57" t="str">
        <f>Schema!G144</f>
        <v>01</v>
      </c>
      <c r="G145" s="73" t="str">
        <f>Schema!H144</f>
        <v>02</v>
      </c>
      <c r="H145" s="181" t="str">
        <f>IF('Rischio netto'!Z146=tabelle!$U$16,"X","-")</f>
        <v>X</v>
      </c>
      <c r="I145" s="34" t="str">
        <f>IF('Rischio netto'!Z146=tabelle!$U$15,"X","-")</f>
        <v>-</v>
      </c>
      <c r="J145" s="147" t="str">
        <f>IF('Rischio netto'!Z146=tabelle!$U$14,"X","-")</f>
        <v>-</v>
      </c>
      <c r="K145" s="178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510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510"/>
      <c r="BC145" s="136"/>
      <c r="BD145" s="136"/>
      <c r="BE145" s="136"/>
      <c r="BF145" s="136"/>
      <c r="BG145" s="136"/>
      <c r="BH145" s="136"/>
      <c r="BI145" s="959"/>
      <c r="BJ145" s="137"/>
      <c r="BK145" s="136"/>
      <c r="BL145" s="439"/>
      <c r="BM145" s="447"/>
      <c r="BN145" s="173"/>
      <c r="BO145" s="443"/>
      <c r="BP145" s="138"/>
      <c r="BQ145" s="138"/>
      <c r="BR145" s="139"/>
      <c r="BS145" s="32"/>
    </row>
    <row r="146" spans="1:71" ht="20" customHeight="1" x14ac:dyDescent="0.75">
      <c r="A146" s="992">
        <f>Schema!B145</f>
        <v>0</v>
      </c>
      <c r="B146" s="993">
        <f>Schema!C145</f>
        <v>0</v>
      </c>
      <c r="C146" s="113" t="str">
        <f>Schema!D145</f>
        <v xml:space="preserve">B.1.3. Utilizzo PC portatili </v>
      </c>
      <c r="D146" s="57" t="str">
        <f>Schema!E145</f>
        <v>GSI</v>
      </c>
      <c r="E146" s="57" t="str">
        <f>Schema!F145</f>
        <v>B</v>
      </c>
      <c r="F146" s="57" t="str">
        <f>Schema!G145</f>
        <v>01</v>
      </c>
      <c r="G146" s="73" t="str">
        <f>Schema!H145</f>
        <v>03</v>
      </c>
      <c r="H146" s="181" t="str">
        <f>IF('Rischio netto'!Z147=tabelle!$U$16,"X","-")</f>
        <v>X</v>
      </c>
      <c r="I146" s="34" t="str">
        <f>IF('Rischio netto'!Z147=tabelle!$U$15,"X","-")</f>
        <v>-</v>
      </c>
      <c r="J146" s="147" t="str">
        <f>IF('Rischio netto'!Z147=tabelle!$U$14,"X","-")</f>
        <v>-</v>
      </c>
      <c r="K146" s="178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510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510"/>
      <c r="BC146" s="136"/>
      <c r="BD146" s="136"/>
      <c r="BE146" s="136"/>
      <c r="BF146" s="136"/>
      <c r="BG146" s="136"/>
      <c r="BH146" s="136"/>
      <c r="BI146" s="959"/>
      <c r="BJ146" s="137"/>
      <c r="BK146" s="136"/>
      <c r="BL146" s="439"/>
      <c r="BM146" s="447"/>
      <c r="BN146" s="173"/>
      <c r="BO146" s="443"/>
      <c r="BP146" s="138"/>
      <c r="BQ146" s="138"/>
      <c r="BR146" s="139"/>
      <c r="BS146" s="32"/>
    </row>
    <row r="147" spans="1:71" ht="17" customHeight="1" x14ac:dyDescent="0.75">
      <c r="A147" s="992">
        <f>Schema!B146</f>
        <v>0</v>
      </c>
      <c r="B147" s="993">
        <f>Schema!C146</f>
        <v>0</v>
      </c>
      <c r="C147" s="113" t="str">
        <f>Schema!D146</f>
        <v>B.1.4. Uso della posta elettronica</v>
      </c>
      <c r="D147" s="57" t="str">
        <f>Schema!E146</f>
        <v>GSI</v>
      </c>
      <c r="E147" s="57" t="str">
        <f>Schema!F146</f>
        <v>B</v>
      </c>
      <c r="F147" s="57" t="str">
        <f>Schema!G146</f>
        <v>01</v>
      </c>
      <c r="G147" s="73" t="str">
        <f>Schema!H146</f>
        <v>04</v>
      </c>
      <c r="H147" s="181" t="str">
        <f>IF('Rischio netto'!Z148=tabelle!$U$16,"X","-")</f>
        <v>X</v>
      </c>
      <c r="I147" s="34" t="str">
        <f>IF('Rischio netto'!Z148=tabelle!$U$15,"X","-")</f>
        <v>-</v>
      </c>
      <c r="J147" s="147" t="str">
        <f>IF('Rischio netto'!Z148=tabelle!$U$14,"X","-")</f>
        <v>-</v>
      </c>
      <c r="K147" s="178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510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510"/>
      <c r="BC147" s="136"/>
      <c r="BD147" s="136"/>
      <c r="BE147" s="136"/>
      <c r="BF147" s="136"/>
      <c r="BG147" s="136"/>
      <c r="BH147" s="136"/>
      <c r="BI147" s="959"/>
      <c r="BJ147" s="137"/>
      <c r="BK147" s="136"/>
      <c r="BL147" s="439"/>
      <c r="BM147" s="447"/>
      <c r="BN147" s="173"/>
      <c r="BO147" s="443"/>
      <c r="BP147" s="138"/>
      <c r="BQ147" s="138"/>
      <c r="BR147" s="139"/>
      <c r="BS147" s="32"/>
    </row>
    <row r="148" spans="1:71" ht="19.5" customHeight="1" x14ac:dyDescent="0.75">
      <c r="A148" s="992">
        <f>Schema!B147</f>
        <v>0</v>
      </c>
      <c r="B148" s="993">
        <f>Schema!C147</f>
        <v>0</v>
      </c>
      <c r="C148" s="113" t="str">
        <f>Schema!D147</f>
        <v xml:space="preserve">B.1.5. Navigazione internet </v>
      </c>
      <c r="D148" s="57" t="str">
        <f>Schema!E147</f>
        <v>GSI</v>
      </c>
      <c r="E148" s="57" t="str">
        <f>Schema!F147</f>
        <v>B</v>
      </c>
      <c r="F148" s="58" t="str">
        <f>Schema!G147</f>
        <v>01</v>
      </c>
      <c r="G148" s="73" t="str">
        <f>Schema!H147</f>
        <v>05</v>
      </c>
      <c r="H148" s="181" t="str">
        <f>IF('Rischio netto'!Z149=tabelle!$U$16,"X","-")</f>
        <v>X</v>
      </c>
      <c r="I148" s="34" t="str">
        <f>IF('Rischio netto'!Z149=tabelle!$U$15,"X","-")</f>
        <v>-</v>
      </c>
      <c r="J148" s="147" t="str">
        <f>IF('Rischio netto'!Z149=tabelle!$U$14,"X","-")</f>
        <v>-</v>
      </c>
      <c r="K148" s="178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510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510"/>
      <c r="BC148" s="136"/>
      <c r="BD148" s="136"/>
      <c r="BE148" s="136"/>
      <c r="BF148" s="136"/>
      <c r="BG148" s="136"/>
      <c r="BH148" s="136"/>
      <c r="BI148" s="959"/>
      <c r="BJ148" s="137"/>
      <c r="BK148" s="136"/>
      <c r="BL148" s="439"/>
      <c r="BM148" s="447"/>
      <c r="BN148" s="173"/>
      <c r="BO148" s="443"/>
      <c r="BP148" s="138"/>
      <c r="BQ148" s="138"/>
      <c r="BR148" s="139"/>
      <c r="BS148" s="32"/>
    </row>
    <row r="149" spans="1:71" ht="24.5" customHeight="1" x14ac:dyDescent="0.75">
      <c r="A149" s="992">
        <f>Schema!B148</f>
        <v>0</v>
      </c>
      <c r="B149" s="993">
        <f>Schema!C148</f>
        <v>0</v>
      </c>
      <c r="C149" s="113" t="str">
        <f>Schema!D148</f>
        <v>B.1.6. Protezione antivirus</v>
      </c>
      <c r="D149" s="57" t="str">
        <f>Schema!E148</f>
        <v>GSI</v>
      </c>
      <c r="E149" s="57" t="str">
        <f>Schema!F148</f>
        <v>B</v>
      </c>
      <c r="F149" s="57" t="str">
        <f>Schema!G148</f>
        <v>01</v>
      </c>
      <c r="G149" s="73" t="str">
        <f>Schema!H148</f>
        <v>06</v>
      </c>
      <c r="H149" s="181" t="str">
        <f>IF('Rischio netto'!Z150=tabelle!$U$16,"X","-")</f>
        <v>X</v>
      </c>
      <c r="I149" s="34" t="str">
        <f>IF('Rischio netto'!Z150=tabelle!$U$15,"X","-")</f>
        <v>-</v>
      </c>
      <c r="J149" s="147" t="str">
        <f>IF('Rischio netto'!Z150=tabelle!$U$14,"X","-")</f>
        <v>-</v>
      </c>
      <c r="K149" s="178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510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510"/>
      <c r="BC149" s="136"/>
      <c r="BD149" s="136"/>
      <c r="BE149" s="136"/>
      <c r="BF149" s="136"/>
      <c r="BG149" s="136"/>
      <c r="BH149" s="136"/>
      <c r="BI149" s="959"/>
      <c r="BJ149" s="137"/>
      <c r="BK149" s="136"/>
      <c r="BL149" s="439"/>
      <c r="BM149" s="447"/>
      <c r="BN149" s="173"/>
      <c r="BO149" s="443"/>
      <c r="BP149" s="138"/>
      <c r="BQ149" s="138"/>
      <c r="BR149" s="139"/>
      <c r="BS149" s="32"/>
    </row>
    <row r="150" spans="1:71" ht="18" customHeight="1" x14ac:dyDescent="0.75">
      <c r="A150" s="992">
        <f>Schema!B149</f>
        <v>0</v>
      </c>
      <c r="B150" s="993">
        <f>Schema!C149</f>
        <v>0</v>
      </c>
      <c r="C150" s="113" t="str">
        <f>Schema!D149</f>
        <v>B.1.7. Backup e restore dei dati informativi</v>
      </c>
      <c r="D150" s="57" t="str">
        <f>Schema!E149</f>
        <v>GSI</v>
      </c>
      <c r="E150" s="57" t="str">
        <f>Schema!F149</f>
        <v>B</v>
      </c>
      <c r="F150" s="57" t="str">
        <f>Schema!G149</f>
        <v>01</v>
      </c>
      <c r="G150" s="73" t="str">
        <f>Schema!H149</f>
        <v>07</v>
      </c>
      <c r="H150" s="181" t="str">
        <f>IF('Rischio netto'!Z151=tabelle!$U$16,"X","-")</f>
        <v>X</v>
      </c>
      <c r="I150" s="34" t="str">
        <f>IF('Rischio netto'!Z151=tabelle!$U$15,"X","-")</f>
        <v>-</v>
      </c>
      <c r="J150" s="147" t="str">
        <f>IF('Rischio netto'!Z151=tabelle!$U$14,"X","-")</f>
        <v>-</v>
      </c>
      <c r="K150" s="178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510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510"/>
      <c r="BC150" s="136"/>
      <c r="BD150" s="136"/>
      <c r="BE150" s="136"/>
      <c r="BF150" s="136"/>
      <c r="BG150" s="136"/>
      <c r="BH150" s="136"/>
      <c r="BI150" s="959"/>
      <c r="BJ150" s="137"/>
      <c r="BK150" s="136"/>
      <c r="BL150" s="439"/>
      <c r="BM150" s="447"/>
      <c r="BN150" s="173"/>
      <c r="BO150" s="443"/>
      <c r="BP150" s="138"/>
      <c r="BQ150" s="138"/>
      <c r="BR150" s="139"/>
      <c r="BS150" s="32"/>
    </row>
    <row r="151" spans="1:71" ht="25" customHeight="1" x14ac:dyDescent="0.75">
      <c r="A151" s="992">
        <f>Schema!B150</f>
        <v>0</v>
      </c>
      <c r="B151" s="993">
        <f>Schema!C150</f>
        <v>0</v>
      </c>
      <c r="C151" s="113" t="str">
        <f>Schema!D150</f>
        <v>B.1.8. Contact Center</v>
      </c>
      <c r="D151" s="57" t="str">
        <f>Schema!E150</f>
        <v>GSI</v>
      </c>
      <c r="E151" s="57" t="str">
        <f>Schema!F150</f>
        <v>B</v>
      </c>
      <c r="F151" s="57" t="str">
        <f>Schema!G150</f>
        <v>01</v>
      </c>
      <c r="G151" s="73" t="str">
        <f>Schema!H150</f>
        <v>08</v>
      </c>
      <c r="H151" s="181" t="str">
        <f>IF('Rischio netto'!Z152=tabelle!$U$16,"X","-")</f>
        <v>X</v>
      </c>
      <c r="I151" s="34" t="str">
        <f>IF('Rischio netto'!Z152=tabelle!$U$15,"X","-")</f>
        <v>-</v>
      </c>
      <c r="J151" s="147" t="str">
        <f>IF('Rischio netto'!Z152=tabelle!$U$14,"X","-")</f>
        <v>-</v>
      </c>
      <c r="K151" s="178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510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510"/>
      <c r="BC151" s="136"/>
      <c r="BD151" s="136"/>
      <c r="BE151" s="136"/>
      <c r="BF151" s="136"/>
      <c r="BG151" s="136"/>
      <c r="BH151" s="136"/>
      <c r="BI151" s="959"/>
      <c r="BJ151" s="137"/>
      <c r="BK151" s="136"/>
      <c r="BL151" s="439"/>
      <c r="BM151" s="447"/>
      <c r="BN151" s="173"/>
      <c r="BO151" s="443"/>
      <c r="BP151" s="138"/>
      <c r="BQ151" s="138"/>
      <c r="BR151" s="139"/>
      <c r="BS151" s="32"/>
    </row>
    <row r="152" spans="1:71" ht="22" customHeight="1" x14ac:dyDescent="0.75">
      <c r="A152" s="992">
        <f>Schema!B151</f>
        <v>0</v>
      </c>
      <c r="B152" s="994">
        <f>Schema!C151</f>
        <v>0</v>
      </c>
      <c r="C152" s="113" t="str">
        <f>Schema!D151</f>
        <v xml:space="preserve">B.1.9. Sistemi di controlli graduali </v>
      </c>
      <c r="D152" s="57" t="str">
        <f>Schema!E151</f>
        <v>GSI</v>
      </c>
      <c r="E152" s="57" t="str">
        <f>Schema!F151</f>
        <v>B</v>
      </c>
      <c r="F152" s="57" t="str">
        <f>Schema!G151</f>
        <v>01</v>
      </c>
      <c r="G152" s="73" t="str">
        <f>Schema!H151</f>
        <v>09</v>
      </c>
      <c r="H152" s="181" t="str">
        <f>IF('Rischio netto'!Z153=tabelle!$U$16,"X","-")</f>
        <v>X</v>
      </c>
      <c r="I152" s="34" t="str">
        <f>IF('Rischio netto'!Z153=tabelle!$U$15,"X","-")</f>
        <v>-</v>
      </c>
      <c r="J152" s="147" t="str">
        <f>IF('Rischio netto'!Z153=tabelle!$U$14,"X","-")</f>
        <v>-</v>
      </c>
      <c r="K152" s="178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510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510"/>
      <c r="BC152" s="136"/>
      <c r="BD152" s="136"/>
      <c r="BE152" s="136"/>
      <c r="BF152" s="136"/>
      <c r="BG152" s="136"/>
      <c r="BH152" s="136"/>
      <c r="BI152" s="960"/>
      <c r="BJ152" s="137"/>
      <c r="BK152" s="136"/>
      <c r="BL152" s="439"/>
      <c r="BM152" s="447"/>
      <c r="BN152" s="173"/>
      <c r="BO152" s="443"/>
      <c r="BP152" s="138"/>
      <c r="BQ152" s="138"/>
      <c r="BR152" s="139"/>
      <c r="BS152" s="32"/>
    </row>
    <row r="153" spans="1:71" ht="25" customHeight="1" x14ac:dyDescent="0.75">
      <c r="A153" s="454" t="str">
        <f>Schema!B152</f>
        <v>C. Gestione delle richieste correttive ed evolutive di software</v>
      </c>
      <c r="B153" s="452" t="str">
        <f>Schema!C152</f>
        <v>C.1. Attività per l'evoluzione di software sicurezza</v>
      </c>
      <c r="C153" s="113" t="str">
        <f>Schema!D152</f>
        <v>C.1.1. Attività connesse agli sviluppi ed evoluzioni dei software</v>
      </c>
      <c r="D153" s="57" t="str">
        <f>Schema!E152</f>
        <v>GSI</v>
      </c>
      <c r="E153" s="58" t="str">
        <f>Schema!F152</f>
        <v>C</v>
      </c>
      <c r="F153" s="58" t="str">
        <f>Schema!G152</f>
        <v>01</v>
      </c>
      <c r="G153" s="73" t="str">
        <f>Schema!H152</f>
        <v>01</v>
      </c>
      <c r="H153" s="181" t="str">
        <f>IF('Rischio netto'!Z154=tabelle!$U$16,"X","-")</f>
        <v>X</v>
      </c>
      <c r="I153" s="34" t="str">
        <f>IF('Rischio netto'!Z154=tabelle!$U$15,"X","-")</f>
        <v>-</v>
      </c>
      <c r="J153" s="147" t="str">
        <f>IF('Rischio netto'!Z154=tabelle!$U$14,"X","-")</f>
        <v>-</v>
      </c>
      <c r="K153" s="178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510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510"/>
      <c r="BC153" s="136"/>
      <c r="BD153" s="136"/>
      <c r="BE153" s="136"/>
      <c r="BF153" s="136"/>
      <c r="BG153" s="136"/>
      <c r="BH153" s="136"/>
      <c r="BI153" s="961"/>
      <c r="BJ153" s="137"/>
      <c r="BK153" s="136"/>
      <c r="BL153" s="439"/>
      <c r="BM153" s="447"/>
      <c r="BN153" s="173"/>
      <c r="BO153" s="443"/>
      <c r="BP153" s="138"/>
      <c r="BQ153" s="138"/>
      <c r="BR153" s="139"/>
      <c r="BS153" s="32"/>
    </row>
    <row r="154" spans="1:71" ht="17.5" customHeight="1" x14ac:dyDescent="0.75">
      <c r="A154" s="992" t="str">
        <f>Schema!B153</f>
        <v>D. Gestione eventi/incidenti di sicurezza informatica</v>
      </c>
      <c r="B154" s="995" t="str">
        <f>Schema!C153</f>
        <v>D.1. Rilevazione evento di sicurezza</v>
      </c>
      <c r="C154" s="113" t="str">
        <f>Schema!D153</f>
        <v>D.1.1. Comunicazione evento</v>
      </c>
      <c r="D154" s="57" t="str">
        <f>Schema!E153</f>
        <v>GSI</v>
      </c>
      <c r="E154" s="57" t="str">
        <f>Schema!F153</f>
        <v>D</v>
      </c>
      <c r="F154" s="57" t="str">
        <f>Schema!G153</f>
        <v>01</v>
      </c>
      <c r="G154" s="73" t="str">
        <f>Schema!H153</f>
        <v>01</v>
      </c>
      <c r="H154" s="181" t="str">
        <f>IF('Rischio netto'!Z155=tabelle!$U$16,"X","-")</f>
        <v>X</v>
      </c>
      <c r="I154" s="34" t="str">
        <f>IF('Rischio netto'!Z155=tabelle!$U$15,"X","-")</f>
        <v>-</v>
      </c>
      <c r="J154" s="147" t="str">
        <f>IF('Rischio netto'!Z155=tabelle!$U$14,"X","-")</f>
        <v>-</v>
      </c>
      <c r="K154" s="178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510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510"/>
      <c r="BC154" s="136"/>
      <c r="BD154" s="136"/>
      <c r="BE154" s="136"/>
      <c r="BF154" s="136"/>
      <c r="BG154" s="136"/>
      <c r="BH154" s="136"/>
      <c r="BI154" s="959"/>
      <c r="BJ154" s="137"/>
      <c r="BK154" s="136"/>
      <c r="BL154" s="439"/>
      <c r="BM154" s="447"/>
      <c r="BN154" s="173"/>
      <c r="BO154" s="443"/>
      <c r="BP154" s="138"/>
      <c r="BQ154" s="138"/>
      <c r="BR154" s="139"/>
      <c r="BS154" s="32"/>
    </row>
    <row r="155" spans="1:71" ht="23" customHeight="1" x14ac:dyDescent="0.75">
      <c r="A155" s="992">
        <f>Schema!B154</f>
        <v>0</v>
      </c>
      <c r="B155" s="993">
        <f>Schema!C154</f>
        <v>0</v>
      </c>
      <c r="C155" s="113" t="str">
        <f>Schema!D154</f>
        <v>D.1.2. Analisi e classificazione</v>
      </c>
      <c r="D155" s="57" t="str">
        <f>Schema!E154</f>
        <v>GSI</v>
      </c>
      <c r="E155" s="57" t="str">
        <f>Schema!F154</f>
        <v>D</v>
      </c>
      <c r="F155" s="57" t="str">
        <f>Schema!G154</f>
        <v>01</v>
      </c>
      <c r="G155" s="73" t="str">
        <f>Schema!H154</f>
        <v>02</v>
      </c>
      <c r="H155" s="181" t="str">
        <f>IF('Rischio netto'!Z156=tabelle!$U$16,"X","-")</f>
        <v>X</v>
      </c>
      <c r="I155" s="34" t="str">
        <f>IF('Rischio netto'!Z156=tabelle!$U$15,"X","-")</f>
        <v>-</v>
      </c>
      <c r="J155" s="147" t="str">
        <f>IF('Rischio netto'!Z156=tabelle!$U$14,"X","-")</f>
        <v>-</v>
      </c>
      <c r="K155" s="178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510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510"/>
      <c r="BC155" s="136"/>
      <c r="BD155" s="136"/>
      <c r="BE155" s="136"/>
      <c r="BF155" s="136"/>
      <c r="BG155" s="136"/>
      <c r="BH155" s="136"/>
      <c r="BI155" s="959"/>
      <c r="BJ155" s="137"/>
      <c r="BK155" s="136"/>
      <c r="BL155" s="439"/>
      <c r="BM155" s="447"/>
      <c r="BN155" s="173"/>
      <c r="BO155" s="443"/>
      <c r="BP155" s="138"/>
      <c r="BQ155" s="138"/>
      <c r="BR155" s="139"/>
      <c r="BS155" s="32"/>
    </row>
    <row r="156" spans="1:71" ht="14.5" customHeight="1" x14ac:dyDescent="0.75">
      <c r="A156" s="992">
        <f>Schema!B155</f>
        <v>0</v>
      </c>
      <c r="B156" s="993">
        <f>Schema!C155</f>
        <v>0</v>
      </c>
      <c r="C156" s="113" t="str">
        <f>Schema!D155</f>
        <v>D.1.3. Trattamento falsi positivi</v>
      </c>
      <c r="D156" s="57" t="str">
        <f>Schema!E155</f>
        <v>GSI</v>
      </c>
      <c r="E156" s="57" t="str">
        <f>Schema!F155</f>
        <v>D</v>
      </c>
      <c r="F156" s="57" t="str">
        <f>Schema!G155</f>
        <v>01</v>
      </c>
      <c r="G156" s="73" t="str">
        <f>Schema!H155</f>
        <v>03</v>
      </c>
      <c r="H156" s="181" t="str">
        <f>IF('Rischio netto'!Z157=tabelle!$U$16,"X","-")</f>
        <v>X</v>
      </c>
      <c r="I156" s="34" t="str">
        <f>IF('Rischio netto'!Z157=tabelle!$U$15,"X","-")</f>
        <v>-</v>
      </c>
      <c r="J156" s="147" t="str">
        <f>IF('Rischio netto'!Z157=tabelle!$U$14,"X","-")</f>
        <v>-</v>
      </c>
      <c r="K156" s="178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510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510"/>
      <c r="BC156" s="136"/>
      <c r="BD156" s="136"/>
      <c r="BE156" s="136"/>
      <c r="BF156" s="136"/>
      <c r="BG156" s="136"/>
      <c r="BH156" s="136"/>
      <c r="BI156" s="959"/>
      <c r="BJ156" s="137"/>
      <c r="BK156" s="136"/>
      <c r="BL156" s="439"/>
      <c r="BM156" s="447"/>
      <c r="BN156" s="173"/>
      <c r="BO156" s="443"/>
      <c r="BP156" s="138"/>
      <c r="BQ156" s="138"/>
      <c r="BR156" s="139"/>
      <c r="BS156" s="32"/>
    </row>
    <row r="157" spans="1:71" ht="19" customHeight="1" x14ac:dyDescent="0.75">
      <c r="A157" s="992">
        <f>Schema!B156</f>
        <v>0</v>
      </c>
      <c r="B157" s="994">
        <f>Schema!C156</f>
        <v>0</v>
      </c>
      <c r="C157" s="113" t="str">
        <f>Schema!D156</f>
        <v>D.1.4. Gestione evento non classificato</v>
      </c>
      <c r="D157" s="57" t="str">
        <f>Schema!E156</f>
        <v>GSI</v>
      </c>
      <c r="E157" s="57" t="str">
        <f>Schema!F156</f>
        <v>D</v>
      </c>
      <c r="F157" s="58" t="str">
        <f>Schema!G156</f>
        <v>01</v>
      </c>
      <c r="G157" s="73" t="str">
        <f>Schema!H156</f>
        <v>04</v>
      </c>
      <c r="H157" s="181" t="str">
        <f>IF('Rischio netto'!Z158=tabelle!$U$16,"X","-")</f>
        <v>X</v>
      </c>
      <c r="I157" s="34" t="str">
        <f>IF('Rischio netto'!Z158=tabelle!$U$15,"X","-")</f>
        <v>-</v>
      </c>
      <c r="J157" s="147" t="str">
        <f>IF('Rischio netto'!Z158=tabelle!$U$14,"X","-")</f>
        <v>-</v>
      </c>
      <c r="K157" s="178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510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510"/>
      <c r="BC157" s="136"/>
      <c r="BD157" s="136"/>
      <c r="BE157" s="136"/>
      <c r="BF157" s="136"/>
      <c r="BG157" s="136"/>
      <c r="BH157" s="136"/>
      <c r="BI157" s="959"/>
      <c r="BJ157" s="137"/>
      <c r="BK157" s="136"/>
      <c r="BL157" s="439"/>
      <c r="BM157" s="447"/>
      <c r="BN157" s="173"/>
      <c r="BO157" s="443"/>
      <c r="BP157" s="138"/>
      <c r="BQ157" s="138"/>
      <c r="BR157" s="139"/>
      <c r="BS157" s="32"/>
    </row>
    <row r="158" spans="1:71" ht="20" customHeight="1" x14ac:dyDescent="0.75">
      <c r="A158" s="992">
        <f>Schema!B157</f>
        <v>0</v>
      </c>
      <c r="B158" s="996" t="str">
        <f>Schema!C157</f>
        <v>D.2. Gestione incidenti di Livello 0 (Non Rilevante) e Livello 1 (Informativo)</v>
      </c>
      <c r="C158" s="113" t="str">
        <f>Schema!D157</f>
        <v>D.2.1. Definizione delle attività di gestione</v>
      </c>
      <c r="D158" s="57" t="str">
        <f>Schema!E157</f>
        <v>GSI</v>
      </c>
      <c r="E158" s="57" t="str">
        <f>Schema!F157</f>
        <v>D</v>
      </c>
      <c r="F158" s="57" t="str">
        <f>Schema!G157</f>
        <v>02</v>
      </c>
      <c r="G158" s="73" t="str">
        <f>Schema!H157</f>
        <v>01</v>
      </c>
      <c r="H158" s="181" t="str">
        <f>IF('Rischio netto'!Z159=tabelle!$U$16,"X","-")</f>
        <v>X</v>
      </c>
      <c r="I158" s="34" t="str">
        <f>IF('Rischio netto'!Z159=tabelle!$U$15,"X","-")</f>
        <v>-</v>
      </c>
      <c r="J158" s="147" t="str">
        <f>IF('Rischio netto'!Z159=tabelle!$U$14,"X","-")</f>
        <v>-</v>
      </c>
      <c r="K158" s="178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510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510"/>
      <c r="BC158" s="136"/>
      <c r="BD158" s="136"/>
      <c r="BE158" s="136"/>
      <c r="BF158" s="136"/>
      <c r="BG158" s="136"/>
      <c r="BH158" s="136"/>
      <c r="BI158" s="959"/>
      <c r="BJ158" s="137"/>
      <c r="BK158" s="136"/>
      <c r="BL158" s="439"/>
      <c r="BM158" s="447"/>
      <c r="BN158" s="173"/>
      <c r="BO158" s="443"/>
      <c r="BP158" s="138"/>
      <c r="BQ158" s="138"/>
      <c r="BR158" s="139"/>
      <c r="BS158" s="32"/>
    </row>
    <row r="159" spans="1:71" ht="20" customHeight="1" x14ac:dyDescent="0.75">
      <c r="A159" s="992">
        <f>Schema!B158</f>
        <v>0</v>
      </c>
      <c r="B159" s="996">
        <f>Schema!C158</f>
        <v>0</v>
      </c>
      <c r="C159" s="113" t="str">
        <f>Schema!D158</f>
        <v>D.2.2.Trattamento incidente</v>
      </c>
      <c r="D159" s="57" t="str">
        <f>Schema!E158</f>
        <v>GSI</v>
      </c>
      <c r="E159" s="57" t="str">
        <f>Schema!F158</f>
        <v>D</v>
      </c>
      <c r="F159" s="57" t="str">
        <f>Schema!G158</f>
        <v>02</v>
      </c>
      <c r="G159" s="73" t="str">
        <f>Schema!H158</f>
        <v>02</v>
      </c>
      <c r="H159" s="181" t="str">
        <f>IF('Rischio netto'!Z160=tabelle!$U$16,"X","-")</f>
        <v>X</v>
      </c>
      <c r="I159" s="34" t="str">
        <f>IF('Rischio netto'!Z160=tabelle!$U$15,"X","-")</f>
        <v>-</v>
      </c>
      <c r="J159" s="147" t="str">
        <f>IF('Rischio netto'!Z160=tabelle!$U$14,"X","-")</f>
        <v>-</v>
      </c>
      <c r="K159" s="178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510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510"/>
      <c r="BC159" s="136"/>
      <c r="BD159" s="136"/>
      <c r="BE159" s="136"/>
      <c r="BF159" s="136"/>
      <c r="BG159" s="136"/>
      <c r="BH159" s="136"/>
      <c r="BI159" s="959"/>
      <c r="BJ159" s="137"/>
      <c r="BK159" s="136"/>
      <c r="BL159" s="439"/>
      <c r="BM159" s="447"/>
      <c r="BN159" s="173"/>
      <c r="BO159" s="443"/>
      <c r="BP159" s="138"/>
      <c r="BQ159" s="138"/>
      <c r="BR159" s="139"/>
      <c r="BS159" s="32"/>
    </row>
    <row r="160" spans="1:71" ht="21" customHeight="1" x14ac:dyDescent="0.75">
      <c r="A160" s="992">
        <f>Schema!B159</f>
        <v>0</v>
      </c>
      <c r="B160" s="996">
        <f>Schema!C159</f>
        <v>0</v>
      </c>
      <c r="C160" s="113" t="str">
        <f>Schema!D159</f>
        <v>D.2.3. Chiusura incidente</v>
      </c>
      <c r="D160" s="57" t="str">
        <f>Schema!E159</f>
        <v>GSI</v>
      </c>
      <c r="E160" s="57" t="str">
        <f>Schema!F159</f>
        <v>D</v>
      </c>
      <c r="F160" s="57" t="str">
        <f>Schema!G159</f>
        <v>02</v>
      </c>
      <c r="G160" s="73" t="str">
        <f>Schema!H159</f>
        <v>03</v>
      </c>
      <c r="H160" s="181" t="str">
        <f>IF('Rischio netto'!Z161=tabelle!$U$16,"X","-")</f>
        <v>X</v>
      </c>
      <c r="I160" s="34" t="str">
        <f>IF('Rischio netto'!Z161=tabelle!$U$15,"X","-")</f>
        <v>-</v>
      </c>
      <c r="J160" s="147" t="str">
        <f>IF('Rischio netto'!Z161=tabelle!$U$14,"X","-")</f>
        <v>-</v>
      </c>
      <c r="K160" s="178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510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510"/>
      <c r="BC160" s="136"/>
      <c r="BD160" s="136"/>
      <c r="BE160" s="136"/>
      <c r="BF160" s="136"/>
      <c r="BG160" s="136"/>
      <c r="BH160" s="136"/>
      <c r="BI160" s="959"/>
      <c r="BJ160" s="137"/>
      <c r="BK160" s="136"/>
      <c r="BL160" s="439"/>
      <c r="BM160" s="447"/>
      <c r="BN160" s="173"/>
      <c r="BO160" s="443"/>
      <c r="BP160" s="138"/>
      <c r="BQ160" s="138"/>
      <c r="BR160" s="139"/>
      <c r="BS160" s="32"/>
    </row>
    <row r="161" spans="1:71" ht="23.5" customHeight="1" x14ac:dyDescent="0.75">
      <c r="A161" s="992">
        <f>Schema!B160</f>
        <v>0</v>
      </c>
      <c r="B161" s="996">
        <f>Schema!C160</f>
        <v>0</v>
      </c>
      <c r="C161" s="113" t="str">
        <f>Schema!D160</f>
        <v>D.2.4. Comunicazione incidente alle eventuali autorita competenti</v>
      </c>
      <c r="D161" s="57" t="str">
        <f>Schema!E160</f>
        <v>GSI</v>
      </c>
      <c r="E161" s="57" t="str">
        <f>Schema!F160</f>
        <v>D</v>
      </c>
      <c r="F161" s="57" t="str">
        <f>Schema!G160</f>
        <v>02</v>
      </c>
      <c r="G161" s="73" t="str">
        <f>Schema!H160</f>
        <v>04</v>
      </c>
      <c r="H161" s="181" t="str">
        <f>IF('Rischio netto'!Z162=tabelle!$U$16,"X","-")</f>
        <v>X</v>
      </c>
      <c r="I161" s="34" t="str">
        <f>IF('Rischio netto'!Z162=tabelle!$U$15,"X","-")</f>
        <v>-</v>
      </c>
      <c r="J161" s="147" t="str">
        <f>IF('Rischio netto'!Z162=tabelle!$U$14,"X","-")</f>
        <v>-</v>
      </c>
      <c r="K161" s="178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510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510"/>
      <c r="BC161" s="136"/>
      <c r="BD161" s="136"/>
      <c r="BE161" s="136"/>
      <c r="BF161" s="136"/>
      <c r="BG161" s="136"/>
      <c r="BH161" s="136"/>
      <c r="BI161" s="959"/>
      <c r="BJ161" s="137"/>
      <c r="BK161" s="136"/>
      <c r="BL161" s="439"/>
      <c r="BM161" s="447"/>
      <c r="BN161" s="173"/>
      <c r="BO161" s="443"/>
      <c r="BP161" s="138"/>
      <c r="BQ161" s="138"/>
      <c r="BR161" s="139"/>
      <c r="BS161" s="32"/>
    </row>
    <row r="162" spans="1:71" ht="17.5" customHeight="1" x14ac:dyDescent="0.75">
      <c r="A162" s="992">
        <f>Schema!B172</f>
        <v>0</v>
      </c>
      <c r="B162" s="996" t="str">
        <f>Schema!C172</f>
        <v>D.5. Ripristino e analisi post-incidente</v>
      </c>
      <c r="C162" s="113" t="str">
        <f>Schema!D172</f>
        <v>D.5.1. Analisi post incidente e follow up</v>
      </c>
      <c r="D162" s="57" t="str">
        <f>Schema!E172</f>
        <v>GSI</v>
      </c>
      <c r="E162" s="57" t="str">
        <f>Schema!F172</f>
        <v>D</v>
      </c>
      <c r="F162" s="57" t="str">
        <f>Schema!G172</f>
        <v>05</v>
      </c>
      <c r="G162" s="73" t="str">
        <f>Schema!H172</f>
        <v>01</v>
      </c>
      <c r="H162" s="181" t="str">
        <f>IF('Rischio netto'!Z163=tabelle!$U$16,"X","-")</f>
        <v>X</v>
      </c>
      <c r="I162" s="34" t="str">
        <f>IF('Rischio netto'!Z163=tabelle!$U$15,"X","-")</f>
        <v>-</v>
      </c>
      <c r="J162" s="147" t="str">
        <f>IF('Rischio netto'!Z163=tabelle!$U$14,"X","-")</f>
        <v>-</v>
      </c>
      <c r="K162" s="178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510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510"/>
      <c r="BC162" s="136"/>
      <c r="BD162" s="136"/>
      <c r="BE162" s="136"/>
      <c r="BF162" s="136"/>
      <c r="BG162" s="136"/>
      <c r="BH162" s="136"/>
      <c r="BI162" s="959"/>
      <c r="BJ162" s="137"/>
      <c r="BK162" s="136"/>
      <c r="BL162" s="439"/>
      <c r="BM162" s="447"/>
      <c r="BN162" s="173"/>
      <c r="BO162" s="443"/>
      <c r="BP162" s="138"/>
      <c r="BQ162" s="138"/>
      <c r="BR162" s="139"/>
      <c r="BS162" s="32"/>
    </row>
    <row r="163" spans="1:71" ht="24" customHeight="1" x14ac:dyDescent="0.75">
      <c r="A163" s="992">
        <f>Schema!B173</f>
        <v>0</v>
      </c>
      <c r="B163" s="996">
        <f>Schema!C173</f>
        <v>0</v>
      </c>
      <c r="C163" s="113" t="str">
        <f>Schema!D173</f>
        <v>D.5.2.  Supporto pianificazione attività ripristino</v>
      </c>
      <c r="D163" s="57" t="str">
        <f>Schema!E173</f>
        <v>GSI</v>
      </c>
      <c r="E163" s="57" t="str">
        <f>Schema!F173</f>
        <v>D</v>
      </c>
      <c r="F163" s="57" t="str">
        <f>Schema!G173</f>
        <v>05</v>
      </c>
      <c r="G163" s="73" t="str">
        <f>Schema!H173</f>
        <v>02</v>
      </c>
      <c r="H163" s="181" t="str">
        <f>IF('Rischio netto'!Z164=tabelle!$U$16,"X","-")</f>
        <v>X</v>
      </c>
      <c r="I163" s="34" t="str">
        <f>IF('Rischio netto'!Z164=tabelle!$U$15,"X","-")</f>
        <v>-</v>
      </c>
      <c r="J163" s="147" t="str">
        <f>IF('Rischio netto'!Z164=tabelle!$U$14,"X","-")</f>
        <v>-</v>
      </c>
      <c r="K163" s="178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510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510"/>
      <c r="BC163" s="136"/>
      <c r="BD163" s="136"/>
      <c r="BE163" s="136"/>
      <c r="BF163" s="136"/>
      <c r="BG163" s="136"/>
      <c r="BH163" s="136"/>
      <c r="BI163" s="959"/>
      <c r="BJ163" s="137"/>
      <c r="BK163" s="136"/>
      <c r="BL163" s="439"/>
      <c r="BM163" s="447"/>
      <c r="BN163" s="173"/>
      <c r="BO163" s="443"/>
      <c r="BP163" s="138"/>
      <c r="BQ163" s="138"/>
      <c r="BR163" s="139"/>
      <c r="BS163" s="32"/>
    </row>
    <row r="164" spans="1:71" ht="27.5" customHeight="1" x14ac:dyDescent="0.75">
      <c r="A164" s="992">
        <f>Schema!B174</f>
        <v>0</v>
      </c>
      <c r="B164" s="996">
        <f>Schema!C174</f>
        <v>0</v>
      </c>
      <c r="C164" s="113" t="str">
        <f>Schema!D174</f>
        <v>D.5.3. Attuazione piano di ripristino</v>
      </c>
      <c r="D164" s="57" t="str">
        <f>Schema!E174</f>
        <v>GSI</v>
      </c>
      <c r="E164" s="57" t="str">
        <f>Schema!F174</f>
        <v>D</v>
      </c>
      <c r="F164" s="57" t="str">
        <f>Schema!G174</f>
        <v>05</v>
      </c>
      <c r="G164" s="74" t="str">
        <f>Schema!H174</f>
        <v>03</v>
      </c>
      <c r="H164" s="181" t="str">
        <f>IF('Rischio netto'!Z165=tabelle!$U$16,"X","-")</f>
        <v>X</v>
      </c>
      <c r="I164" s="34" t="str">
        <f>IF('Rischio netto'!Z165=tabelle!$U$15,"X","-")</f>
        <v>-</v>
      </c>
      <c r="J164" s="147" t="str">
        <f>IF('Rischio netto'!Z165=tabelle!$U$14,"X","-")</f>
        <v>-</v>
      </c>
      <c r="K164" s="178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510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510"/>
      <c r="BC164" s="136"/>
      <c r="BD164" s="136"/>
      <c r="BE164" s="136"/>
      <c r="BF164" s="136"/>
      <c r="BG164" s="136"/>
      <c r="BH164" s="136"/>
      <c r="BI164" s="959"/>
      <c r="BJ164" s="137"/>
      <c r="BK164" s="136"/>
      <c r="BL164" s="439"/>
      <c r="BM164" s="447"/>
      <c r="BN164" s="173"/>
      <c r="BO164" s="443"/>
      <c r="BP164" s="138"/>
      <c r="BQ164" s="138"/>
      <c r="BR164" s="139"/>
      <c r="BS164" s="32"/>
    </row>
    <row r="165" spans="1:71" ht="19" customHeight="1" x14ac:dyDescent="0.75">
      <c r="A165" s="992">
        <f>Schema!B175</f>
        <v>0</v>
      </c>
      <c r="B165" s="996">
        <f>Schema!C175</f>
        <v>0</v>
      </c>
      <c r="C165" s="113" t="str">
        <f>Schema!D175</f>
        <v>D.5.4. Monitoraggio ripristino</v>
      </c>
      <c r="D165" s="57" t="str">
        <f>Schema!E175</f>
        <v>GSI</v>
      </c>
      <c r="E165" s="57" t="str">
        <f>Schema!F175</f>
        <v>D</v>
      </c>
      <c r="F165" s="57" t="str">
        <f>Schema!G175</f>
        <v>05</v>
      </c>
      <c r="G165" s="73" t="str">
        <f>Schema!H175</f>
        <v>04</v>
      </c>
      <c r="H165" s="181" t="str">
        <f>IF('Rischio netto'!Z166=tabelle!$U$16,"X","-")</f>
        <v>X</v>
      </c>
      <c r="I165" s="34" t="str">
        <f>IF('Rischio netto'!Z166=tabelle!$U$15,"X","-")</f>
        <v>-</v>
      </c>
      <c r="J165" s="147" t="str">
        <f>IF('Rischio netto'!Z166=tabelle!$U$14,"X","-")</f>
        <v>-</v>
      </c>
      <c r="K165" s="178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510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510"/>
      <c r="BC165" s="136"/>
      <c r="BD165" s="136"/>
      <c r="BE165" s="136"/>
      <c r="BF165" s="136"/>
      <c r="BG165" s="136"/>
      <c r="BH165" s="136"/>
      <c r="BI165" s="959"/>
      <c r="BJ165" s="137"/>
      <c r="BK165" s="136"/>
      <c r="BL165" s="439"/>
      <c r="BM165" s="447"/>
      <c r="BN165" s="173"/>
      <c r="BO165" s="443"/>
      <c r="BP165" s="138"/>
      <c r="BQ165" s="138"/>
      <c r="BR165" s="139"/>
      <c r="BS165" s="32"/>
    </row>
    <row r="166" spans="1:71" ht="16.5" customHeight="1" thickBot="1" x14ac:dyDescent="0.9">
      <c r="A166" s="992">
        <f>Schema!B176</f>
        <v>0</v>
      </c>
      <c r="B166" s="996">
        <f>Schema!C176</f>
        <v>0</v>
      </c>
      <c r="C166" s="113" t="str">
        <f>Schema!D176</f>
        <v>D.5.5. Chiusura ripristino</v>
      </c>
      <c r="D166" s="57" t="str">
        <f>Schema!E176</f>
        <v>GSI</v>
      </c>
      <c r="E166" s="57" t="str">
        <f>Schema!F176</f>
        <v>D</v>
      </c>
      <c r="F166" s="57" t="str">
        <f>Schema!G176</f>
        <v>05</v>
      </c>
      <c r="G166" s="73" t="str">
        <f>Schema!H176</f>
        <v>05</v>
      </c>
      <c r="H166" s="181" t="str">
        <f>IF('Rischio netto'!Z167=tabelle!$U$16,"X","-")</f>
        <v>X</v>
      </c>
      <c r="I166" s="34" t="str">
        <f>IF('Rischio netto'!Z167=tabelle!$U$15,"X","-")</f>
        <v>-</v>
      </c>
      <c r="J166" s="147" t="str">
        <f>IF('Rischio netto'!Z167=tabelle!$U$14,"X","-")</f>
        <v>-</v>
      </c>
      <c r="K166" s="178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510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510"/>
      <c r="BC166" s="136"/>
      <c r="BD166" s="136"/>
      <c r="BE166" s="136"/>
      <c r="BF166" s="136"/>
      <c r="BG166" s="136"/>
      <c r="BH166" s="136"/>
      <c r="BI166" s="959"/>
      <c r="BJ166" s="137"/>
      <c r="BK166" s="136"/>
      <c r="BL166" s="439"/>
      <c r="BM166" s="447"/>
      <c r="BN166" s="173"/>
      <c r="BO166" s="443"/>
      <c r="BP166" s="138"/>
      <c r="BQ166" s="138"/>
      <c r="BR166" s="139"/>
      <c r="BS166" s="32"/>
    </row>
    <row r="167" spans="1:71" ht="18.5" customHeight="1" x14ac:dyDescent="0.75">
      <c r="A167" s="968" t="str">
        <f>Schema!A177</f>
        <v>GESTIONE DELLA ATTIVITA' VOLTE ALL'ANTIRICICLAGGIO (GAA)</v>
      </c>
      <c r="B167" s="970" t="str">
        <f>Schema!B177</f>
        <v>A. Gestione adempimenti per attività antiriciclaggio</v>
      </c>
      <c r="C167" s="972" t="str">
        <f>Schema!C177</f>
        <v>A.1. Comunicazione alla Banca d’Italia dei dati e delle informazioni concernenti le operazioni sospette</v>
      </c>
      <c r="D167" s="532" t="str">
        <f>Schema!D177</f>
        <v>A.1.1. Rilevazione operazioni sospette</v>
      </c>
      <c r="E167" s="53" t="str">
        <f>Schema!E177</f>
        <v>GAA</v>
      </c>
      <c r="F167" s="53" t="str">
        <f>Schema!F177</f>
        <v>A</v>
      </c>
      <c r="G167" s="53" t="str">
        <f>Schema!G177</f>
        <v>01</v>
      </c>
      <c r="H167" s="87" t="str">
        <f>Schema!H177</f>
        <v>01</v>
      </c>
      <c r="I167" s="179" t="str">
        <f>IF('Rischio netto'!Z168=tabelle!$U$16,"X","-")</f>
        <v>X</v>
      </c>
      <c r="J167" s="65" t="str">
        <f>IF('Rischio netto'!Z168=tabelle!$U$15,"X","-")</f>
        <v>-</v>
      </c>
      <c r="K167" s="145" t="str">
        <f>IF('Rischio netto'!Z168=tabelle!$U$14,"X","-")</f>
        <v>-</v>
      </c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509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509"/>
      <c r="BD167" s="132"/>
      <c r="BE167" s="132"/>
      <c r="BF167" s="132"/>
      <c r="BG167" s="132"/>
      <c r="BH167" s="132"/>
      <c r="BI167" s="132"/>
      <c r="BJ167" s="958"/>
      <c r="BK167" s="133"/>
      <c r="BL167" s="132"/>
      <c r="BM167" s="438"/>
      <c r="BN167" s="446"/>
      <c r="BO167" s="172"/>
      <c r="BP167" s="442"/>
      <c r="BQ167" s="134"/>
      <c r="BR167" s="134"/>
      <c r="BS167" s="135"/>
    </row>
    <row r="168" spans="1:71" ht="42.5" customHeight="1" thickBot="1" x14ac:dyDescent="0.9">
      <c r="A168" s="969">
        <f>Schema!A178</f>
        <v>0</v>
      </c>
      <c r="B168" s="971">
        <f>Schema!B178</f>
        <v>0</v>
      </c>
      <c r="C168" s="973">
        <f>Schema!C178</f>
        <v>0</v>
      </c>
      <c r="D168" s="536" t="str">
        <f>Schema!D178</f>
        <v>A1.2. Trasmissione all'Unità di informazione finanziaria per l'Italia di tutte le informazioni su operazioni sospette: dati identificativi della comunicazione - elementi informativi - elementi descrittivi - eventuali documenti allegati</v>
      </c>
      <c r="E168" s="55" t="str">
        <f>Schema!E178</f>
        <v>GAA</v>
      </c>
      <c r="F168" s="55" t="str">
        <f>Schema!F178</f>
        <v>A</v>
      </c>
      <c r="G168" s="55" t="str">
        <f>Schema!G178</f>
        <v>01</v>
      </c>
      <c r="H168" s="88" t="str">
        <f>Schema!H178</f>
        <v>02</v>
      </c>
      <c r="I168" s="182" t="str">
        <f>IF('Rischio netto'!Z169=tabelle!$U$16,"X","-")</f>
        <v>X</v>
      </c>
      <c r="J168" s="67" t="str">
        <f>IF('Rischio netto'!Z169=tabelle!$U$15,"X","-")</f>
        <v>-</v>
      </c>
      <c r="K168" s="149" t="str">
        <f>IF('Rischio netto'!Z169=tabelle!$U$14,"X","-")</f>
        <v>-</v>
      </c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511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511"/>
      <c r="BD168" s="140"/>
      <c r="BE168" s="140"/>
      <c r="BF168" s="140"/>
      <c r="BG168" s="140"/>
      <c r="BH168" s="140"/>
      <c r="BI168" s="140"/>
      <c r="BJ168" s="962"/>
      <c r="BK168" s="141"/>
      <c r="BL168" s="140"/>
      <c r="BM168" s="440"/>
      <c r="BN168" s="448"/>
      <c r="BO168" s="174"/>
      <c r="BP168" s="444"/>
      <c r="BQ168" s="142"/>
      <c r="BR168" s="142"/>
      <c r="BS168" s="143"/>
    </row>
    <row r="169" spans="1:71" ht="19" customHeight="1" x14ac:dyDescent="0.75">
      <c r="A169" s="1093" t="str">
        <f>Schema!A179</f>
        <v>SPESE DI RAPPRESENTANZA</v>
      </c>
      <c r="B169" s="1096" t="str">
        <f>Schema!B179</f>
        <v>A. Spese di rappresentanza</v>
      </c>
      <c r="C169" s="1099" t="str">
        <f>Schema!C179</f>
        <v>A. Spese di rappresentanza</v>
      </c>
      <c r="D169" s="542" t="str">
        <f>Schema!D179</f>
        <v>A.1.1. Manifestazione esigenza di sostenere spese a carico della Società</v>
      </c>
      <c r="E169" s="558" t="str">
        <f>Schema!E179</f>
        <v>SDR</v>
      </c>
      <c r="F169" s="558" t="str">
        <f>Schema!F179</f>
        <v>A</v>
      </c>
      <c r="G169" s="558" t="str">
        <f>Schema!G179</f>
        <v>01</v>
      </c>
      <c r="H169" s="559" t="str">
        <f>Schema!H179</f>
        <v>01</v>
      </c>
      <c r="I169" s="560" t="str">
        <f>IF('Rischio netto'!Z170=tabelle!$U$16,"X","-")</f>
        <v>X</v>
      </c>
      <c r="J169" s="561" t="str">
        <f>IF('Rischio netto'!Z170=tabelle!$U$15,"X","-")</f>
        <v>-</v>
      </c>
      <c r="K169" s="562" t="str">
        <f>IF('Rischio netto'!Z170=tabelle!$U$14,"X","-")</f>
        <v>-</v>
      </c>
      <c r="L169" s="434"/>
      <c r="M169" s="434"/>
      <c r="N169" s="434"/>
      <c r="O169" s="434"/>
      <c r="P169" s="434"/>
      <c r="Q169" s="434"/>
      <c r="R169" s="434"/>
      <c r="S169" s="434"/>
      <c r="T169" s="434"/>
      <c r="U169" s="434"/>
      <c r="V169" s="434"/>
      <c r="W169" s="512"/>
      <c r="X169" s="434"/>
      <c r="Y169" s="434"/>
      <c r="Z169" s="434"/>
      <c r="AA169" s="434"/>
      <c r="AB169" s="434"/>
      <c r="AC169" s="434"/>
      <c r="AD169" s="434"/>
      <c r="AE169" s="434"/>
      <c r="AF169" s="434"/>
      <c r="AG169" s="434"/>
      <c r="AH169" s="434"/>
      <c r="AI169" s="434"/>
      <c r="AJ169" s="434"/>
      <c r="AK169" s="434"/>
      <c r="AL169" s="434"/>
      <c r="AM169" s="434"/>
      <c r="AN169" s="434"/>
      <c r="AO169" s="434"/>
      <c r="AP169" s="434"/>
      <c r="AQ169" s="434"/>
      <c r="AR169" s="434"/>
      <c r="AS169" s="434"/>
      <c r="AT169" s="434"/>
      <c r="AU169" s="434"/>
      <c r="AV169" s="434"/>
      <c r="AW169" s="434"/>
      <c r="AX169" s="434"/>
      <c r="AY169" s="434"/>
      <c r="AZ169" s="434"/>
      <c r="BA169" s="434"/>
      <c r="BB169" s="434"/>
      <c r="BC169" s="512"/>
      <c r="BD169" s="434"/>
      <c r="BE169" s="434"/>
      <c r="BF169" s="434"/>
      <c r="BG169" s="434"/>
      <c r="BH169" s="434"/>
      <c r="BI169" s="434"/>
      <c r="BJ169" s="958"/>
      <c r="BK169" s="435"/>
      <c r="BL169" s="434"/>
      <c r="BM169" s="441"/>
      <c r="BN169" s="449"/>
      <c r="BO169" s="175"/>
      <c r="BP169" s="442"/>
      <c r="BQ169" s="134"/>
      <c r="BR169" s="134"/>
      <c r="BS169" s="135"/>
    </row>
    <row r="170" spans="1:71" ht="18" customHeight="1" x14ac:dyDescent="0.75">
      <c r="A170" s="1094"/>
      <c r="B170" s="1097"/>
      <c r="C170" s="1099"/>
      <c r="D170" s="460" t="str">
        <f>Schema!D180</f>
        <v>A.1.2. Autorizzazione dell''Amministratore Delegato</v>
      </c>
      <c r="E170" s="466" t="str">
        <f>Schema!E180</f>
        <v>SDR</v>
      </c>
      <c r="F170" s="466" t="str">
        <f>Schema!F180</f>
        <v>A</v>
      </c>
      <c r="G170" s="466" t="str">
        <f>Schema!G180</f>
        <v>01</v>
      </c>
      <c r="H170" s="505" t="str">
        <f>Schema!H180</f>
        <v>02</v>
      </c>
      <c r="I170" s="181" t="str">
        <f>IF('Rischio netto'!Z171=tabelle!$U$16,"X","-")</f>
        <v>X</v>
      </c>
      <c r="J170" s="34" t="str">
        <f>IF('Rischio netto'!Z171=tabelle!$U$15,"X","-")</f>
        <v>-</v>
      </c>
      <c r="K170" s="147" t="str">
        <f>IF('Rischio netto'!Z171=tabelle!$U$14,"X","-")</f>
        <v>-</v>
      </c>
      <c r="L170" s="178"/>
      <c r="M170" s="496"/>
      <c r="N170" s="496"/>
      <c r="O170" s="496"/>
      <c r="P170" s="178"/>
      <c r="Q170" s="496"/>
      <c r="R170" s="496"/>
      <c r="S170" s="496"/>
      <c r="T170" s="496"/>
      <c r="U170" s="496"/>
      <c r="V170" s="136"/>
      <c r="W170" s="510"/>
      <c r="X170" s="496"/>
      <c r="Y170" s="496"/>
      <c r="Z170" s="496"/>
      <c r="AA170" s="496"/>
      <c r="AB170" s="496"/>
      <c r="AC170" s="496"/>
      <c r="AD170" s="496"/>
      <c r="AE170" s="496"/>
      <c r="AF170" s="496"/>
      <c r="AG170" s="496"/>
      <c r="AH170" s="496"/>
      <c r="AI170" s="496"/>
      <c r="AJ170" s="496"/>
      <c r="AK170" s="496"/>
      <c r="AL170" s="496"/>
      <c r="AM170" s="496"/>
      <c r="AN170" s="496"/>
      <c r="AO170" s="496"/>
      <c r="AP170" s="496"/>
      <c r="AQ170" s="496"/>
      <c r="AR170" s="496"/>
      <c r="AS170" s="496"/>
      <c r="AT170" s="496"/>
      <c r="AU170" s="496"/>
      <c r="AV170" s="496"/>
      <c r="AW170" s="496"/>
      <c r="AX170" s="496"/>
      <c r="AY170" s="496"/>
      <c r="AZ170" s="496"/>
      <c r="BA170" s="496"/>
      <c r="BB170" s="136"/>
      <c r="BC170" s="510"/>
      <c r="BD170" s="496"/>
      <c r="BE170" s="496"/>
      <c r="BF170" s="496"/>
      <c r="BG170" s="496"/>
      <c r="BH170" s="496"/>
      <c r="BI170" s="496"/>
      <c r="BJ170" s="959"/>
      <c r="BK170" s="497"/>
      <c r="BL170" s="496"/>
      <c r="BM170" s="498"/>
      <c r="BN170" s="499"/>
      <c r="BO170" s="500"/>
      <c r="BP170" s="501"/>
      <c r="BQ170" s="502"/>
      <c r="BR170" s="502"/>
      <c r="BS170" s="503"/>
    </row>
    <row r="171" spans="1:71" ht="21.5" customHeight="1" thickBot="1" x14ac:dyDescent="0.9">
      <c r="A171" s="1095">
        <f>Schema!A181</f>
        <v>0</v>
      </c>
      <c r="B171" s="1098">
        <f>Schema!B181</f>
        <v>0</v>
      </c>
      <c r="C171" s="1100">
        <f>Schema!C181</f>
        <v>0</v>
      </c>
      <c r="D171" s="543" t="str">
        <f>Schema!D181</f>
        <v>A.1.3. Rendicontazione delle spese sostenute</v>
      </c>
      <c r="E171" s="236" t="str">
        <f>Schema!E181</f>
        <v>SDR</v>
      </c>
      <c r="F171" s="236" t="str">
        <f>Schema!F181</f>
        <v>A</v>
      </c>
      <c r="G171" s="236" t="str">
        <f>Schema!G181</f>
        <v>01</v>
      </c>
      <c r="H171" s="237" t="str">
        <f>Schema!H181</f>
        <v>03</v>
      </c>
      <c r="I171" s="182" t="str">
        <f>IF('Rischio netto'!Z172=tabelle!$U$16,"X","-")</f>
        <v>X</v>
      </c>
      <c r="J171" s="67" t="str">
        <f>IF('Rischio netto'!Z172=tabelle!$U$15,"X","-")</f>
        <v>-</v>
      </c>
      <c r="K171" s="149" t="str">
        <f>IF('Rischio netto'!Z172=tabelle!$U$14,"X","-")</f>
        <v>-</v>
      </c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511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511"/>
      <c r="BD171" s="140"/>
      <c r="BE171" s="140"/>
      <c r="BF171" s="140"/>
      <c r="BG171" s="140"/>
      <c r="BH171" s="140"/>
      <c r="BI171" s="140"/>
      <c r="BJ171" s="962"/>
      <c r="BK171" s="141"/>
      <c r="BL171" s="140"/>
      <c r="BM171" s="440"/>
      <c r="BN171" s="448"/>
      <c r="BO171" s="174"/>
      <c r="BP171" s="444"/>
      <c r="BQ171" s="142"/>
      <c r="BR171" s="142"/>
      <c r="BS171" s="143"/>
    </row>
  </sheetData>
  <sheetProtection selectLockedCells="1"/>
  <mergeCells count="183">
    <mergeCell ref="C5:Y5"/>
    <mergeCell ref="J13:J17"/>
    <mergeCell ref="K13:K17"/>
    <mergeCell ref="L14:AY14"/>
    <mergeCell ref="AD15:AD18"/>
    <mergeCell ref="A169:A171"/>
    <mergeCell ref="B169:B171"/>
    <mergeCell ref="C169:C171"/>
    <mergeCell ref="BM15:BM18"/>
    <mergeCell ref="BF15:BF18"/>
    <mergeCell ref="BG15:BG18"/>
    <mergeCell ref="BL15:BL18"/>
    <mergeCell ref="BD15:BD18"/>
    <mergeCell ref="BE15:BE18"/>
    <mergeCell ref="BK13:BK18"/>
    <mergeCell ref="AE15:AE18"/>
    <mergeCell ref="AH15:AH18"/>
    <mergeCell ref="AI15:AI18"/>
    <mergeCell ref="AL15:AL18"/>
    <mergeCell ref="AM15:AM18"/>
    <mergeCell ref="A19:A64"/>
    <mergeCell ref="C31:C33"/>
    <mergeCell ref="C34:C38"/>
    <mergeCell ref="C39:C41"/>
    <mergeCell ref="C72:C74"/>
    <mergeCell ref="AC15:AC18"/>
    <mergeCell ref="AF15:AF18"/>
    <mergeCell ref="AJ15:AJ18"/>
    <mergeCell ref="V15:V18"/>
    <mergeCell ref="W15:W18"/>
    <mergeCell ref="C110:C111"/>
    <mergeCell ref="Z15:Z18"/>
    <mergeCell ref="AA15:AA18"/>
    <mergeCell ref="N15:N18"/>
    <mergeCell ref="O15:O18"/>
    <mergeCell ref="R15:R18"/>
    <mergeCell ref="S15:S18"/>
    <mergeCell ref="B12:B17"/>
    <mergeCell ref="B65:B68"/>
    <mergeCell ref="C65:C68"/>
    <mergeCell ref="C69:C71"/>
    <mergeCell ref="A1:A3"/>
    <mergeCell ref="BQ13:BQ18"/>
    <mergeCell ref="BR13:BR18"/>
    <mergeCell ref="BS13:BS18"/>
    <mergeCell ref="L13:BI13"/>
    <mergeCell ref="BJ13:BJ18"/>
    <mergeCell ref="BN13:BN18"/>
    <mergeCell ref="BO13:BO18"/>
    <mergeCell ref="BP13:BP18"/>
    <mergeCell ref="P15:P18"/>
    <mergeCell ref="Q15:Q18"/>
    <mergeCell ref="T15:T18"/>
    <mergeCell ref="U15:U18"/>
    <mergeCell ref="AZ14:BI14"/>
    <mergeCell ref="M15:M18"/>
    <mergeCell ref="AG15:AG18"/>
    <mergeCell ref="E12:H17"/>
    <mergeCell ref="D12:D17"/>
    <mergeCell ref="C12:C17"/>
    <mergeCell ref="A12:A17"/>
    <mergeCell ref="B63:B64"/>
    <mergeCell ref="C63:C64"/>
    <mergeCell ref="B19:B29"/>
    <mergeCell ref="C19:C23"/>
    <mergeCell ref="C42:C47"/>
    <mergeCell ref="C48:C49"/>
    <mergeCell ref="C50:C54"/>
    <mergeCell ref="C55:C58"/>
    <mergeCell ref="B55:B62"/>
    <mergeCell ref="C24:C29"/>
    <mergeCell ref="B30:B54"/>
    <mergeCell ref="C59:C60"/>
    <mergeCell ref="C61:C62"/>
    <mergeCell ref="AY15:AY18"/>
    <mergeCell ref="BB15:BB18"/>
    <mergeCell ref="BC15:BC18"/>
    <mergeCell ref="AR15:AR18"/>
    <mergeCell ref="AS15:AS18"/>
    <mergeCell ref="AV15:AV18"/>
    <mergeCell ref="AW15:AW18"/>
    <mergeCell ref="AZ15:AZ18"/>
    <mergeCell ref="BA15:BA18"/>
    <mergeCell ref="D1:K1"/>
    <mergeCell ref="D2:K2"/>
    <mergeCell ref="D3:K3"/>
    <mergeCell ref="C6:Q6"/>
    <mergeCell ref="C7:Q7"/>
    <mergeCell ref="A11:BS11"/>
    <mergeCell ref="BH15:BH18"/>
    <mergeCell ref="BI15:BI18"/>
    <mergeCell ref="BP12:BS12"/>
    <mergeCell ref="I12:BM12"/>
    <mergeCell ref="BN12:BO12"/>
    <mergeCell ref="AB15:AB18"/>
    <mergeCell ref="AK15:AK18"/>
    <mergeCell ref="X15:X18"/>
    <mergeCell ref="Y15:Y18"/>
    <mergeCell ref="L15:L18"/>
    <mergeCell ref="AN15:AN18"/>
    <mergeCell ref="I13:I17"/>
    <mergeCell ref="AO15:AO18"/>
    <mergeCell ref="AP15:AP18"/>
    <mergeCell ref="AQ15:AQ18"/>
    <mergeCell ref="AT15:AT18"/>
    <mergeCell ref="AU15:AU18"/>
    <mergeCell ref="AX15:AX18"/>
    <mergeCell ref="B113:B116"/>
    <mergeCell ref="C113:C114"/>
    <mergeCell ref="C115:C116"/>
    <mergeCell ref="A75:A117"/>
    <mergeCell ref="B75:B86"/>
    <mergeCell ref="C75:C79"/>
    <mergeCell ref="C80:C84"/>
    <mergeCell ref="C85:C86"/>
    <mergeCell ref="B87:B88"/>
    <mergeCell ref="C87:C88"/>
    <mergeCell ref="B89:B91"/>
    <mergeCell ref="C89:C91"/>
    <mergeCell ref="B92:B97"/>
    <mergeCell ref="C92:C97"/>
    <mergeCell ref="B98:B101"/>
    <mergeCell ref="C98:C101"/>
    <mergeCell ref="B102:B112"/>
    <mergeCell ref="C102:C105"/>
    <mergeCell ref="C106:C109"/>
    <mergeCell ref="C137:C138"/>
    <mergeCell ref="A121:A130"/>
    <mergeCell ref="B121:B125"/>
    <mergeCell ref="C121:C123"/>
    <mergeCell ref="C124:C125"/>
    <mergeCell ref="B126:B130"/>
    <mergeCell ref="C126:C129"/>
    <mergeCell ref="B118:B120"/>
    <mergeCell ref="C118:C120"/>
    <mergeCell ref="BJ126:BJ130"/>
    <mergeCell ref="A65:A74"/>
    <mergeCell ref="B69:B74"/>
    <mergeCell ref="A167:A168"/>
    <mergeCell ref="B167:B168"/>
    <mergeCell ref="C167:C168"/>
    <mergeCell ref="A131:A132"/>
    <mergeCell ref="B131:B132"/>
    <mergeCell ref="C131:C132"/>
    <mergeCell ref="A133:A140"/>
    <mergeCell ref="B133:B136"/>
    <mergeCell ref="C133:C136"/>
    <mergeCell ref="B139:B140"/>
    <mergeCell ref="C139:C140"/>
    <mergeCell ref="A141:A143"/>
    <mergeCell ref="B141:B143"/>
    <mergeCell ref="A144:A152"/>
    <mergeCell ref="B144:B152"/>
    <mergeCell ref="A154:A166"/>
    <mergeCell ref="B154:B157"/>
    <mergeCell ref="B158:B161"/>
    <mergeCell ref="A118:A120"/>
    <mergeCell ref="B162:B166"/>
    <mergeCell ref="B137:B138"/>
    <mergeCell ref="BI141:BI143"/>
    <mergeCell ref="BI144:BI152"/>
    <mergeCell ref="BI153:BI166"/>
    <mergeCell ref="BJ167:BJ168"/>
    <mergeCell ref="BJ169:BJ171"/>
    <mergeCell ref="BJ119:BJ120"/>
    <mergeCell ref="BJ131:BJ132"/>
    <mergeCell ref="BJ19:BJ29"/>
    <mergeCell ref="BJ30:BJ54"/>
    <mergeCell ref="BJ55:BJ62"/>
    <mergeCell ref="BJ63:BJ64"/>
    <mergeCell ref="BJ65:BJ68"/>
    <mergeCell ref="BJ69:BJ74"/>
    <mergeCell ref="BJ133:BJ136"/>
    <mergeCell ref="BJ137:BJ138"/>
    <mergeCell ref="BJ139:BJ140"/>
    <mergeCell ref="BJ75:BJ86"/>
    <mergeCell ref="BJ87:BJ88"/>
    <mergeCell ref="BJ89:BJ91"/>
    <mergeCell ref="BJ92:BJ97"/>
    <mergeCell ref="BJ98:BJ112"/>
    <mergeCell ref="BJ113:BJ114"/>
    <mergeCell ref="BJ115:BJ116"/>
    <mergeCell ref="BJ121:BJ125"/>
  </mergeCells>
  <conditionalFormatting sqref="I167:K168 H141:J166 I19:K71 I75:K117 J118:K120 I121:K140">
    <cfRule type="cellIs" dxfId="146" priority="5229" operator="equal">
      <formula>"BASSO"</formula>
    </cfRule>
    <cfRule type="cellIs" dxfId="145" priority="5230" operator="equal">
      <formula>"MEDIO-BASSO"</formula>
    </cfRule>
    <cfRule type="cellIs" dxfId="144" priority="5231" operator="equal">
      <formula>"MEDIO-ALTO"</formula>
    </cfRule>
    <cfRule type="cellIs" dxfId="143" priority="5232" operator="equal">
      <formula>"ALTO"</formula>
    </cfRule>
  </conditionalFormatting>
  <conditionalFormatting sqref="T167:T168 L167:L168 P167:P168 X167:X168 AB167:AB168 AF167:AF168 AJ167:AJ168 AN167:AN168 AR167:AR168 AV167:AV168 S141:S166 K141:K166 O141:O166 W141:W166 AA141:AA166 AE141:AE166 AI141:AI166 AM141:AM166 AQ141:AQ166 AU141:AU166 AY141:AY166 T19:T71 L20:L71 P20:P71 X20:X71 AB20:AB71 AF20:AF71 AJ20:AJ71 AN20:AN71 AR20:AR71 AV20:AV71 T75:T140 L75:L140 P75:P140 X75:X140 AB75:AB140 AF75:AF140 AJ75:AJ140 AN75:AN140 AR75:AR140 AV75:AV140">
    <cfRule type="cellIs" dxfId="142" priority="5224" operator="equal">
      <formula>"si"</formula>
    </cfRule>
  </conditionalFormatting>
  <conditionalFormatting sqref="I167:K168 H141:J166 I19:K71 I75:K117 J118:K120 I121:K140">
    <cfRule type="cellIs" dxfId="141" priority="5167" operator="equal">
      <formula>"X"</formula>
    </cfRule>
  </conditionalFormatting>
  <conditionalFormatting sqref="I167:K168 H141:J166 I19:K71 I75:K117 J118:K120 I121:K140">
    <cfRule type="cellIs" dxfId="140" priority="5166" operator="equal">
      <formula>"x"</formula>
    </cfRule>
  </conditionalFormatting>
  <conditionalFormatting sqref="T167:T168 L167:L168 P167:P168 X167:X168 AB167:AB168 AF167:AF168 AJ167:AJ168 AN167:AN168 AR167:AR168 AV167:AV168 AZ167:AZ168 BD167:BD168 BH167:BH168 S141:S166 K141:K166 O141:O166 W141:W166 AA141:AA166 AE141:AE166 AI141:AI166 AM141:AM166 AQ141:AQ166 AU141:AU166 AY141:AY166 BC141:BC166 BG141:BG166 T19:T71 L20:L71 P20:P71 X20:X71 AB20:AB71 AF20:AF71 AJ20:AJ71 AN20:AN71 AR20:AR71 AV20:AV71 AZ20:AZ71 BD20:BD71 BH20:BH71 T75:T140 L75:L140 P75:P140 X75:X140 AB75:AB140 AF75:AF140 AJ75:AJ140 AN75:AN140 AR75:AR140 AV75:AV140 AZ75:AZ140 BD75:BD140 BH75:BH140">
    <cfRule type="cellIs" dxfId="139" priority="5165" operator="equal">
      <formula>"si"</formula>
    </cfRule>
  </conditionalFormatting>
  <conditionalFormatting sqref="L19">
    <cfRule type="cellIs" dxfId="138" priority="5158" operator="equal">
      <formula>"si"</formula>
    </cfRule>
  </conditionalFormatting>
  <conditionalFormatting sqref="L19">
    <cfRule type="cellIs" dxfId="137" priority="5157" operator="equal">
      <formula>"si"</formula>
    </cfRule>
  </conditionalFormatting>
  <conditionalFormatting sqref="P19">
    <cfRule type="cellIs" dxfId="136" priority="5154" operator="equal">
      <formula>"si"</formula>
    </cfRule>
  </conditionalFormatting>
  <conditionalFormatting sqref="P19">
    <cfRule type="cellIs" dxfId="135" priority="5153" operator="equal">
      <formula>"si"</formula>
    </cfRule>
  </conditionalFormatting>
  <conditionalFormatting sqref="X19">
    <cfRule type="cellIs" dxfId="134" priority="5146" operator="equal">
      <formula>"si"</formula>
    </cfRule>
  </conditionalFormatting>
  <conditionalFormatting sqref="X19">
    <cfRule type="cellIs" dxfId="133" priority="5145" operator="equal">
      <formula>"si"</formula>
    </cfRule>
  </conditionalFormatting>
  <conditionalFormatting sqref="AB19">
    <cfRule type="cellIs" dxfId="132" priority="5134" operator="equal">
      <formula>"si"</formula>
    </cfRule>
  </conditionalFormatting>
  <conditionalFormatting sqref="AB19">
    <cfRule type="cellIs" dxfId="131" priority="5133" operator="equal">
      <formula>"si"</formula>
    </cfRule>
  </conditionalFormatting>
  <conditionalFormatting sqref="AF19">
    <cfRule type="cellIs" dxfId="130" priority="5130" operator="equal">
      <formula>"si"</formula>
    </cfRule>
  </conditionalFormatting>
  <conditionalFormatting sqref="AF19">
    <cfRule type="cellIs" dxfId="129" priority="5129" operator="equal">
      <formula>"si"</formula>
    </cfRule>
  </conditionalFormatting>
  <conditionalFormatting sqref="AJ19">
    <cfRule type="cellIs" dxfId="128" priority="5126" operator="equal">
      <formula>"si"</formula>
    </cfRule>
  </conditionalFormatting>
  <conditionalFormatting sqref="AJ19">
    <cfRule type="cellIs" dxfId="127" priority="5125" operator="equal">
      <formula>"si"</formula>
    </cfRule>
  </conditionalFormatting>
  <conditionalFormatting sqref="AN19">
    <cfRule type="cellIs" dxfId="126" priority="5114" operator="equal">
      <formula>"si"</formula>
    </cfRule>
  </conditionalFormatting>
  <conditionalFormatting sqref="AN19">
    <cfRule type="cellIs" dxfId="125" priority="5113" operator="equal">
      <formula>"si"</formula>
    </cfRule>
  </conditionalFormatting>
  <conditionalFormatting sqref="AR19">
    <cfRule type="cellIs" dxfId="124" priority="5110" operator="equal">
      <formula>"si"</formula>
    </cfRule>
  </conditionalFormatting>
  <conditionalFormatting sqref="AR19">
    <cfRule type="cellIs" dxfId="123" priority="5109" operator="equal">
      <formula>"si"</formula>
    </cfRule>
  </conditionalFormatting>
  <conditionalFormatting sqref="AV19">
    <cfRule type="cellIs" dxfId="122" priority="5104" operator="equal">
      <formula>"si"</formula>
    </cfRule>
  </conditionalFormatting>
  <conditionalFormatting sqref="AV19">
    <cfRule type="cellIs" dxfId="121" priority="5103" operator="equal">
      <formula>"si"</formula>
    </cfRule>
  </conditionalFormatting>
  <conditionalFormatting sqref="AZ167:AZ168 BD167:BD168 BH167:BH168 BC141:BC166 BG141:BG166 AZ19:AZ71 BD20:BD71 BH20:BH71 AZ75:AZ140 BD75:BD140 BH75:BH140">
    <cfRule type="cellIs" dxfId="120" priority="5094" operator="equal">
      <formula>"si"</formula>
    </cfRule>
    <cfRule type="cellIs" dxfId="119" priority="5096" operator="equal">
      <formula>"si"</formula>
    </cfRule>
  </conditionalFormatting>
  <conditionalFormatting sqref="AZ19">
    <cfRule type="cellIs" dxfId="118" priority="5095" operator="equal">
      <formula>"si"</formula>
    </cfRule>
  </conditionalFormatting>
  <conditionalFormatting sqref="BD19">
    <cfRule type="cellIs" dxfId="117" priority="5082" operator="equal">
      <formula>"si"</formula>
    </cfRule>
    <cfRule type="cellIs" dxfId="116" priority="5084" operator="equal">
      <formula>"si"</formula>
    </cfRule>
  </conditionalFormatting>
  <conditionalFormatting sqref="BD19">
    <cfRule type="cellIs" dxfId="115" priority="5083" operator="equal">
      <formula>"si"</formula>
    </cfRule>
  </conditionalFormatting>
  <conditionalFormatting sqref="BH19">
    <cfRule type="cellIs" dxfId="114" priority="5070" operator="equal">
      <formula>"si"</formula>
    </cfRule>
    <cfRule type="cellIs" dxfId="113" priority="5072" operator="equal">
      <formula>"si"</formula>
    </cfRule>
  </conditionalFormatting>
  <conditionalFormatting sqref="BH19">
    <cfRule type="cellIs" dxfId="112" priority="5071" operator="equal">
      <formula>"si"</formula>
    </cfRule>
  </conditionalFormatting>
  <conditionalFormatting sqref="BP167:BS168 BO141:BR166 BP19:BS71 BP75:BS140">
    <cfRule type="cellIs" dxfId="111" priority="5066" operator="equal">
      <formula>"si"</formula>
    </cfRule>
  </conditionalFormatting>
  <conditionalFormatting sqref="K167:K168 J141:J166 K19:K71 K75:K140">
    <cfRule type="cellIs" dxfId="110" priority="726" operator="equal">
      <formula>"x"</formula>
    </cfRule>
  </conditionalFormatting>
  <conditionalFormatting sqref="K167:K168 J141:J166 K19:K71 K75:K140">
    <cfRule type="cellIs" dxfId="109" priority="725" operator="equal">
      <formula>"x"</formula>
    </cfRule>
  </conditionalFormatting>
  <conditionalFormatting sqref="I167:I168 H141:H166 I19:I71 I75:I117 I121:I140">
    <cfRule type="cellIs" dxfId="108" priority="724" operator="equal">
      <formula>"x"</formula>
    </cfRule>
  </conditionalFormatting>
  <conditionalFormatting sqref="I72:I74">
    <cfRule type="cellIs" dxfId="107" priority="711" operator="equal">
      <formula>"BASSO"</formula>
    </cfRule>
    <cfRule type="cellIs" dxfId="106" priority="712" operator="equal">
      <formula>"MEDIO-BASSO"</formula>
    </cfRule>
    <cfRule type="cellIs" dxfId="105" priority="713" operator="equal">
      <formula>"MEDIO-ALTO"</formula>
    </cfRule>
    <cfRule type="cellIs" dxfId="104" priority="714" operator="equal">
      <formula>"ALTO"</formula>
    </cfRule>
  </conditionalFormatting>
  <conditionalFormatting sqref="I72:I74">
    <cfRule type="cellIs" dxfId="103" priority="710" operator="equal">
      <formula>"X"</formula>
    </cfRule>
  </conditionalFormatting>
  <conditionalFormatting sqref="I72:I74">
    <cfRule type="cellIs" dxfId="102" priority="709" operator="equal">
      <formula>"x"</formula>
    </cfRule>
  </conditionalFormatting>
  <conditionalFormatting sqref="I72:K74">
    <cfRule type="cellIs" dxfId="101" priority="705" operator="equal">
      <formula>"BASSO"</formula>
    </cfRule>
    <cfRule type="cellIs" dxfId="100" priority="706" operator="equal">
      <formula>"MEDIO-BASSO"</formula>
    </cfRule>
    <cfRule type="cellIs" dxfId="99" priority="707" operator="equal">
      <formula>"MEDIO-ALTO"</formula>
    </cfRule>
    <cfRule type="cellIs" dxfId="98" priority="708" operator="equal">
      <formula>"ALTO"</formula>
    </cfRule>
  </conditionalFormatting>
  <conditionalFormatting sqref="T72:T74">
    <cfRule type="cellIs" dxfId="97" priority="704" operator="equal">
      <formula>"si"</formula>
    </cfRule>
  </conditionalFormatting>
  <conditionalFormatting sqref="I72:K74">
    <cfRule type="cellIs" dxfId="96" priority="703" operator="equal">
      <formula>"X"</formula>
    </cfRule>
  </conditionalFormatting>
  <conditionalFormatting sqref="I72:K74">
    <cfRule type="cellIs" dxfId="95" priority="702" operator="equal">
      <formula>"x"</formula>
    </cfRule>
  </conditionalFormatting>
  <conditionalFormatting sqref="T72:T74">
    <cfRule type="cellIs" dxfId="94" priority="701" operator="equal">
      <formula>"si"</formula>
    </cfRule>
  </conditionalFormatting>
  <conditionalFormatting sqref="L72:L74">
    <cfRule type="cellIs" dxfId="93" priority="698" operator="equal">
      <formula>"si"</formula>
    </cfRule>
  </conditionalFormatting>
  <conditionalFormatting sqref="L72:L74">
    <cfRule type="cellIs" dxfId="92" priority="697" operator="equal">
      <formula>"si"</formula>
    </cfRule>
  </conditionalFormatting>
  <conditionalFormatting sqref="P72:P74">
    <cfRule type="cellIs" dxfId="91" priority="696" operator="equal">
      <formula>"si"</formula>
    </cfRule>
  </conditionalFormatting>
  <conditionalFormatting sqref="P72:P74">
    <cfRule type="cellIs" dxfId="90" priority="695" operator="equal">
      <formula>"si"</formula>
    </cfRule>
  </conditionalFormatting>
  <conditionalFormatting sqref="X72:X74">
    <cfRule type="cellIs" dxfId="89" priority="692" operator="equal">
      <formula>"si"</formula>
    </cfRule>
  </conditionalFormatting>
  <conditionalFormatting sqref="X72:X74">
    <cfRule type="cellIs" dxfId="88" priority="691" operator="equal">
      <formula>"si"</formula>
    </cfRule>
  </conditionalFormatting>
  <conditionalFormatting sqref="AB72:AB74">
    <cfRule type="cellIs" dxfId="87" priority="686" operator="equal">
      <formula>"si"</formula>
    </cfRule>
  </conditionalFormatting>
  <conditionalFormatting sqref="AB72:AB74">
    <cfRule type="cellIs" dxfId="86" priority="685" operator="equal">
      <formula>"si"</formula>
    </cfRule>
  </conditionalFormatting>
  <conditionalFormatting sqref="AF72:AF74">
    <cfRule type="cellIs" dxfId="85" priority="684" operator="equal">
      <formula>"si"</formula>
    </cfRule>
  </conditionalFormatting>
  <conditionalFormatting sqref="AF72:AF74">
    <cfRule type="cellIs" dxfId="84" priority="683" operator="equal">
      <formula>"si"</formula>
    </cfRule>
  </conditionalFormatting>
  <conditionalFormatting sqref="AJ72:AJ74">
    <cfRule type="cellIs" dxfId="83" priority="682" operator="equal">
      <formula>"si"</formula>
    </cfRule>
  </conditionalFormatting>
  <conditionalFormatting sqref="AJ72:AJ74">
    <cfRule type="cellIs" dxfId="82" priority="681" operator="equal">
      <formula>"si"</formula>
    </cfRule>
  </conditionalFormatting>
  <conditionalFormatting sqref="AN72:AN74">
    <cfRule type="cellIs" dxfId="81" priority="676" operator="equal">
      <formula>"si"</formula>
    </cfRule>
  </conditionalFormatting>
  <conditionalFormatting sqref="AN72:AN74">
    <cfRule type="cellIs" dxfId="80" priority="675" operator="equal">
      <formula>"si"</formula>
    </cfRule>
  </conditionalFormatting>
  <conditionalFormatting sqref="AR72:AR74">
    <cfRule type="cellIs" dxfId="79" priority="674" operator="equal">
      <formula>"si"</formula>
    </cfRule>
  </conditionalFormatting>
  <conditionalFormatting sqref="AR72:AR74">
    <cfRule type="cellIs" dxfId="78" priority="673" operator="equal">
      <formula>"si"</formula>
    </cfRule>
  </conditionalFormatting>
  <conditionalFormatting sqref="AV72:AV74">
    <cfRule type="cellIs" dxfId="77" priority="672" operator="equal">
      <formula>"si"</formula>
    </cfRule>
  </conditionalFormatting>
  <conditionalFormatting sqref="AV72:AV74">
    <cfRule type="cellIs" dxfId="76" priority="671" operator="equal">
      <formula>"si"</formula>
    </cfRule>
  </conditionalFormatting>
  <conditionalFormatting sqref="AZ72:AZ74">
    <cfRule type="cellIs" dxfId="75" priority="666" operator="equal">
      <formula>"si"</formula>
    </cfRule>
    <cfRule type="cellIs" dxfId="74" priority="668" operator="equal">
      <formula>"si"</formula>
    </cfRule>
  </conditionalFormatting>
  <conditionalFormatting sqref="AZ72:AZ74">
    <cfRule type="cellIs" dxfId="73" priority="667" operator="equal">
      <formula>"si"</formula>
    </cfRule>
  </conditionalFormatting>
  <conditionalFormatting sqref="BD72:BD74">
    <cfRule type="cellIs" dxfId="72" priority="660" operator="equal">
      <formula>"si"</formula>
    </cfRule>
    <cfRule type="cellIs" dxfId="71" priority="662" operator="equal">
      <formula>"si"</formula>
    </cfRule>
  </conditionalFormatting>
  <conditionalFormatting sqref="BD72:BD74">
    <cfRule type="cellIs" dxfId="70" priority="661" operator="equal">
      <formula>"si"</formula>
    </cfRule>
  </conditionalFormatting>
  <conditionalFormatting sqref="BH72:BH74">
    <cfRule type="cellIs" dxfId="69" priority="654" operator="equal">
      <formula>"si"</formula>
    </cfRule>
    <cfRule type="cellIs" dxfId="68" priority="656" operator="equal">
      <formula>"si"</formula>
    </cfRule>
  </conditionalFormatting>
  <conditionalFormatting sqref="BH72:BH74">
    <cfRule type="cellIs" dxfId="67" priority="655" operator="equal">
      <formula>"si"</formula>
    </cfRule>
  </conditionalFormatting>
  <conditionalFormatting sqref="BP72:BS74">
    <cfRule type="cellIs" dxfId="66" priority="653" operator="equal">
      <formula>"si"</formula>
    </cfRule>
  </conditionalFormatting>
  <conditionalFormatting sqref="K72:K74">
    <cfRule type="cellIs" dxfId="65" priority="652" operator="equal">
      <formula>"x"</formula>
    </cfRule>
  </conditionalFormatting>
  <conditionalFormatting sqref="I72:I74">
    <cfRule type="cellIs" dxfId="64" priority="651" operator="equal">
      <formula>"x"</formula>
    </cfRule>
  </conditionalFormatting>
  <conditionalFormatting sqref="K72:K74">
    <cfRule type="cellIs" dxfId="63" priority="647" operator="equal">
      <formula>"BASSO"</formula>
    </cfRule>
    <cfRule type="cellIs" dxfId="62" priority="648" operator="equal">
      <formula>"MEDIO-BASSO"</formula>
    </cfRule>
    <cfRule type="cellIs" dxfId="61" priority="649" operator="equal">
      <formula>"MEDIO-ALTO"</formula>
    </cfRule>
    <cfRule type="cellIs" dxfId="60" priority="650" operator="equal">
      <formula>"ALTO"</formula>
    </cfRule>
  </conditionalFormatting>
  <conditionalFormatting sqref="K72:K74">
    <cfRule type="cellIs" dxfId="59" priority="646" operator="equal">
      <formula>"X"</formula>
    </cfRule>
  </conditionalFormatting>
  <conditionalFormatting sqref="K72:K74">
    <cfRule type="cellIs" dxfId="58" priority="645" operator="equal">
      <formula>"x"</formula>
    </cfRule>
  </conditionalFormatting>
  <conditionalFormatting sqref="K72:K74">
    <cfRule type="cellIs" dxfId="57" priority="644" operator="equal">
      <formula>"x"</formula>
    </cfRule>
  </conditionalFormatting>
  <conditionalFormatting sqref="I169:I171">
    <cfRule type="cellIs" dxfId="56" priority="569" operator="equal">
      <formula>"BASSO"</formula>
    </cfRule>
    <cfRule type="cellIs" dxfId="55" priority="570" operator="equal">
      <formula>"MEDIO-BASSO"</formula>
    </cfRule>
    <cfRule type="cellIs" dxfId="54" priority="571" operator="equal">
      <formula>"MEDIO-ALTO"</formula>
    </cfRule>
    <cfRule type="cellIs" dxfId="53" priority="572" operator="equal">
      <formula>"ALTO"</formula>
    </cfRule>
  </conditionalFormatting>
  <conditionalFormatting sqref="I169:I171">
    <cfRule type="cellIs" dxfId="52" priority="568" operator="equal">
      <formula>"X"</formula>
    </cfRule>
  </conditionalFormatting>
  <conditionalFormatting sqref="I169:I171">
    <cfRule type="cellIs" dxfId="51" priority="567" operator="equal">
      <formula>"x"</formula>
    </cfRule>
  </conditionalFormatting>
  <conditionalFormatting sqref="I169:K171">
    <cfRule type="cellIs" dxfId="50" priority="563" operator="equal">
      <formula>"BASSO"</formula>
    </cfRule>
    <cfRule type="cellIs" dxfId="49" priority="564" operator="equal">
      <formula>"MEDIO-BASSO"</formula>
    </cfRule>
    <cfRule type="cellIs" dxfId="48" priority="565" operator="equal">
      <formula>"MEDIO-ALTO"</formula>
    </cfRule>
    <cfRule type="cellIs" dxfId="47" priority="566" operator="equal">
      <formula>"ALTO"</formula>
    </cfRule>
  </conditionalFormatting>
  <conditionalFormatting sqref="T169:T171">
    <cfRule type="cellIs" dxfId="46" priority="562" operator="equal">
      <formula>"si"</formula>
    </cfRule>
  </conditionalFormatting>
  <conditionalFormatting sqref="I169:K171">
    <cfRule type="cellIs" dxfId="45" priority="561" operator="equal">
      <formula>"X"</formula>
    </cfRule>
  </conditionalFormatting>
  <conditionalFormatting sqref="I169:K171">
    <cfRule type="cellIs" dxfId="44" priority="560" operator="equal">
      <formula>"x"</formula>
    </cfRule>
  </conditionalFormatting>
  <conditionalFormatting sqref="T169:T171">
    <cfRule type="cellIs" dxfId="43" priority="559" operator="equal">
      <formula>"si"</formula>
    </cfRule>
  </conditionalFormatting>
  <conditionalFormatting sqref="L169 L171">
    <cfRule type="cellIs" dxfId="42" priority="556" operator="equal">
      <formula>"si"</formula>
    </cfRule>
  </conditionalFormatting>
  <conditionalFormatting sqref="L169 L171">
    <cfRule type="cellIs" dxfId="41" priority="555" operator="equal">
      <formula>"si"</formula>
    </cfRule>
  </conditionalFormatting>
  <conditionalFormatting sqref="P169 P171">
    <cfRule type="cellIs" dxfId="40" priority="554" operator="equal">
      <formula>"si"</formula>
    </cfRule>
  </conditionalFormatting>
  <conditionalFormatting sqref="P169 P171">
    <cfRule type="cellIs" dxfId="39" priority="553" operator="equal">
      <formula>"si"</formula>
    </cfRule>
  </conditionalFormatting>
  <conditionalFormatting sqref="X169:X171">
    <cfRule type="cellIs" dxfId="38" priority="550" operator="equal">
      <formula>"si"</formula>
    </cfRule>
  </conditionalFormatting>
  <conditionalFormatting sqref="X169:X171">
    <cfRule type="cellIs" dxfId="37" priority="549" operator="equal">
      <formula>"si"</formula>
    </cfRule>
  </conditionalFormatting>
  <conditionalFormatting sqref="AB169:AB171">
    <cfRule type="cellIs" dxfId="36" priority="544" operator="equal">
      <formula>"si"</formula>
    </cfRule>
  </conditionalFormatting>
  <conditionalFormatting sqref="AB169:AB171">
    <cfRule type="cellIs" dxfId="35" priority="543" operator="equal">
      <formula>"si"</formula>
    </cfRule>
  </conditionalFormatting>
  <conditionalFormatting sqref="AF169:AF171">
    <cfRule type="cellIs" dxfId="34" priority="542" operator="equal">
      <formula>"si"</formula>
    </cfRule>
  </conditionalFormatting>
  <conditionalFormatting sqref="AF169:AF171">
    <cfRule type="cellIs" dxfId="33" priority="541" operator="equal">
      <formula>"si"</formula>
    </cfRule>
  </conditionalFormatting>
  <conditionalFormatting sqref="AJ169:AJ171">
    <cfRule type="cellIs" dxfId="32" priority="540" operator="equal">
      <formula>"si"</formula>
    </cfRule>
  </conditionalFormatting>
  <conditionalFormatting sqref="AJ169:AJ171">
    <cfRule type="cellIs" dxfId="31" priority="539" operator="equal">
      <formula>"si"</formula>
    </cfRule>
  </conditionalFormatting>
  <conditionalFormatting sqref="AN169:AN171">
    <cfRule type="cellIs" dxfId="30" priority="534" operator="equal">
      <formula>"si"</formula>
    </cfRule>
  </conditionalFormatting>
  <conditionalFormatting sqref="AN169:AN171">
    <cfRule type="cellIs" dxfId="29" priority="533" operator="equal">
      <formula>"si"</formula>
    </cfRule>
  </conditionalFormatting>
  <conditionalFormatting sqref="AR169:AR171">
    <cfRule type="cellIs" dxfId="28" priority="532" operator="equal">
      <formula>"si"</formula>
    </cfRule>
  </conditionalFormatting>
  <conditionalFormatting sqref="AR169:AR171">
    <cfRule type="cellIs" dxfId="27" priority="531" operator="equal">
      <formula>"si"</formula>
    </cfRule>
  </conditionalFormatting>
  <conditionalFormatting sqref="AV169:AV171">
    <cfRule type="cellIs" dxfId="26" priority="530" operator="equal">
      <formula>"si"</formula>
    </cfRule>
  </conditionalFormatting>
  <conditionalFormatting sqref="AV169:AV171">
    <cfRule type="cellIs" dxfId="25" priority="529" operator="equal">
      <formula>"si"</formula>
    </cfRule>
  </conditionalFormatting>
  <conditionalFormatting sqref="AZ169:AZ171">
    <cfRule type="cellIs" dxfId="24" priority="524" operator="equal">
      <formula>"si"</formula>
    </cfRule>
    <cfRule type="cellIs" dxfId="23" priority="526" operator="equal">
      <formula>"si"</formula>
    </cfRule>
  </conditionalFormatting>
  <conditionalFormatting sqref="AZ169:AZ171">
    <cfRule type="cellIs" dxfId="22" priority="525" operator="equal">
      <formula>"si"</formula>
    </cfRule>
  </conditionalFormatting>
  <conditionalFormatting sqref="BD169:BD171">
    <cfRule type="cellIs" dxfId="21" priority="518" operator="equal">
      <formula>"si"</formula>
    </cfRule>
    <cfRule type="cellIs" dxfId="20" priority="520" operator="equal">
      <formula>"si"</formula>
    </cfRule>
  </conditionalFormatting>
  <conditionalFormatting sqref="BD169:BD171">
    <cfRule type="cellIs" dxfId="19" priority="519" operator="equal">
      <formula>"si"</formula>
    </cfRule>
  </conditionalFormatting>
  <conditionalFormatting sqref="BH169:BH171">
    <cfRule type="cellIs" dxfId="18" priority="512" operator="equal">
      <formula>"si"</formula>
    </cfRule>
    <cfRule type="cellIs" dxfId="17" priority="514" operator="equal">
      <formula>"si"</formula>
    </cfRule>
  </conditionalFormatting>
  <conditionalFormatting sqref="BH169:BH171">
    <cfRule type="cellIs" dxfId="16" priority="513" operator="equal">
      <formula>"si"</formula>
    </cfRule>
  </conditionalFormatting>
  <conditionalFormatting sqref="BP169:BS171">
    <cfRule type="cellIs" dxfId="15" priority="511" operator="equal">
      <formula>"si"</formula>
    </cfRule>
  </conditionalFormatting>
  <conditionalFormatting sqref="K169:K171">
    <cfRule type="cellIs" dxfId="14" priority="510" operator="equal">
      <formula>"x"</formula>
    </cfRule>
  </conditionalFormatting>
  <conditionalFormatting sqref="I169:I171">
    <cfRule type="cellIs" dxfId="13" priority="509" operator="equal">
      <formula>"x"</formula>
    </cfRule>
  </conditionalFormatting>
  <conditionalFormatting sqref="K169:K171">
    <cfRule type="cellIs" dxfId="12" priority="505" operator="equal">
      <formula>"BASSO"</formula>
    </cfRule>
    <cfRule type="cellIs" dxfId="11" priority="506" operator="equal">
      <formula>"MEDIO-BASSO"</formula>
    </cfRule>
    <cfRule type="cellIs" dxfId="10" priority="507" operator="equal">
      <formula>"MEDIO-ALTO"</formula>
    </cfRule>
    <cfRule type="cellIs" dxfId="9" priority="508" operator="equal">
      <formula>"ALTO"</formula>
    </cfRule>
  </conditionalFormatting>
  <conditionalFormatting sqref="K169:K171">
    <cfRule type="cellIs" dxfId="8" priority="504" operator="equal">
      <formula>"X"</formula>
    </cfRule>
  </conditionalFormatting>
  <conditionalFormatting sqref="K169:K171">
    <cfRule type="cellIs" dxfId="7" priority="503" operator="equal">
      <formula>"x"</formula>
    </cfRule>
  </conditionalFormatting>
  <conditionalFormatting sqref="K169:K171">
    <cfRule type="cellIs" dxfId="6" priority="502" operator="equal">
      <formula>"x"</formula>
    </cfRule>
  </conditionalFormatting>
  <conditionalFormatting sqref="L170">
    <cfRule type="cellIs" dxfId="5" priority="430" operator="equal">
      <formula>"si"</formula>
    </cfRule>
  </conditionalFormatting>
  <conditionalFormatting sqref="L170">
    <cfRule type="cellIs" dxfId="4" priority="429" operator="equal">
      <formula>"si"</formula>
    </cfRule>
  </conditionalFormatting>
  <conditionalFormatting sqref="P170">
    <cfRule type="cellIs" dxfId="3" priority="428" operator="equal">
      <formula>"si"</formula>
    </cfRule>
  </conditionalFormatting>
  <conditionalFormatting sqref="P170">
    <cfRule type="cellIs" dxfId="2" priority="427" operator="equal">
      <formula>"si"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163"/>
  <sheetViews>
    <sheetView topLeftCell="R8" zoomScale="80" zoomScaleNormal="80" workbookViewId="0">
      <selection activeCell="AB15" sqref="AB15"/>
    </sheetView>
  </sheetViews>
  <sheetFormatPr defaultRowHeight="14.75" x14ac:dyDescent="0.75"/>
  <cols>
    <col min="1" max="1" width="24.54296875" style="128" customWidth="1"/>
    <col min="2" max="2" width="24.54296875" style="129" customWidth="1"/>
    <col min="3" max="3" width="40.54296875" style="234" customWidth="1"/>
    <col min="4" max="4" width="73.6328125" style="129" customWidth="1"/>
    <col min="5" max="5" width="6.54296875" style="129" customWidth="1"/>
    <col min="6" max="8" width="4.54296875" style="129" customWidth="1"/>
    <col min="9" max="11" width="6.6328125" style="131" customWidth="1"/>
    <col min="12" max="12" width="6.6328125" style="170" customWidth="1"/>
    <col min="13" max="14" width="6.6328125" style="131" customWidth="1"/>
    <col min="15" max="17" width="6.6328125" style="130" customWidth="1"/>
    <col min="18" max="18" width="6.6328125" style="171" customWidth="1"/>
    <col min="19" max="19" width="6.6328125" style="131" customWidth="1"/>
    <col min="20" max="32" width="4.54296875" style="1" customWidth="1"/>
    <col min="33" max="33" width="5.7265625" style="1" customWidth="1"/>
    <col min="34" max="35" width="4.54296875" style="1" customWidth="1"/>
    <col min="36" max="36" width="4.6328125" customWidth="1"/>
    <col min="37" max="37" width="4.6328125" style="213" customWidth="1"/>
    <col min="38" max="38" width="6.90625" style="131" customWidth="1"/>
    <col min="39" max="39" width="4.6328125" style="131" customWidth="1"/>
    <col min="40" max="40" width="2.36328125" customWidth="1"/>
    <col min="41" max="59" width="4.6328125" customWidth="1"/>
  </cols>
  <sheetData>
    <row r="1" spans="1:60" ht="16.25" customHeight="1" x14ac:dyDescent="0.75">
      <c r="T1" s="1139"/>
      <c r="U1" s="1139"/>
      <c r="V1" s="1139"/>
      <c r="W1" s="1139"/>
      <c r="X1" s="1139"/>
      <c r="Y1" s="1139"/>
      <c r="Z1" s="1139"/>
      <c r="AA1" s="1139"/>
      <c r="AB1" s="1139"/>
      <c r="AC1" s="1139"/>
      <c r="AD1" s="1139"/>
      <c r="AE1" s="1139"/>
      <c r="AF1" s="1139"/>
      <c r="AG1" s="1139"/>
      <c r="AH1" s="1139"/>
      <c r="AI1" s="1139"/>
      <c r="AJ1" s="1139"/>
      <c r="AK1" s="1139"/>
      <c r="AL1" s="1139"/>
    </row>
    <row r="2" spans="1:60" ht="16.25" customHeight="1" x14ac:dyDescent="0.75"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</row>
    <row r="3" spans="1:60" ht="16.25" customHeight="1" thickBot="1" x14ac:dyDescent="0.9"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</row>
    <row r="4" spans="1:60" ht="27.65" customHeight="1" thickBot="1" x14ac:dyDescent="0.9">
      <c r="A4" s="403"/>
      <c r="B4" s="36"/>
      <c r="C4" s="230"/>
      <c r="D4"/>
      <c r="E4"/>
      <c r="F4"/>
      <c r="G4"/>
      <c r="H4"/>
      <c r="I4" s="1168" t="s">
        <v>12</v>
      </c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1167"/>
      <c r="U4" s="1167"/>
      <c r="V4" s="1167"/>
      <c r="W4" s="1167"/>
      <c r="X4" s="1167"/>
      <c r="Y4" s="1167"/>
      <c r="Z4" s="1167"/>
      <c r="AA4" s="1167"/>
      <c r="AB4" s="1167"/>
      <c r="AC4" s="1167"/>
      <c r="AD4" s="1167" t="str">
        <f>'Rischio netto'!T13</f>
        <v xml:space="preserve">Specifiche </v>
      </c>
      <c r="AE4" s="1167"/>
      <c r="AF4" s="1167"/>
      <c r="AG4" s="1167"/>
      <c r="AH4" s="1167"/>
      <c r="AI4" s="1163" t="str">
        <f>'Rischio netto'!W13</f>
        <v>Ulteriori</v>
      </c>
      <c r="AJ4" s="1143" t="s">
        <v>328</v>
      </c>
      <c r="AK4" s="1144"/>
      <c r="AL4" s="1145"/>
      <c r="AM4" s="1140" t="s">
        <v>11</v>
      </c>
      <c r="AN4" s="404"/>
      <c r="AO4" s="1108" t="s">
        <v>317</v>
      </c>
      <c r="AP4" s="1108"/>
      <c r="AQ4" s="1108"/>
      <c r="AR4" s="1108"/>
      <c r="AS4" s="1108"/>
      <c r="AT4" s="1108"/>
      <c r="AU4" s="1108"/>
      <c r="AV4" s="1108"/>
      <c r="AW4" s="1108"/>
      <c r="AX4" s="1108"/>
      <c r="AY4" s="1108"/>
      <c r="AZ4" s="1108"/>
      <c r="BA4" s="1108"/>
      <c r="BB4" s="1108"/>
      <c r="BC4" s="1108"/>
      <c r="BD4" s="1108"/>
      <c r="BE4" s="1108"/>
      <c r="BF4" s="1108"/>
      <c r="BG4" s="1109"/>
      <c r="BH4" s="1107" t="s">
        <v>114</v>
      </c>
    </row>
    <row r="5" spans="1:60" ht="22.25" customHeight="1" x14ac:dyDescent="0.75">
      <c r="A5" s="745" t="str">
        <f>Schema!A11</f>
        <v>Macro Processo</v>
      </c>
      <c r="B5" s="854" t="str">
        <f>Schema!B11</f>
        <v xml:space="preserve">
Processo
</v>
      </c>
      <c r="C5" s="845" t="str">
        <f>Schema!C11</f>
        <v>Sub Processo</v>
      </c>
      <c r="D5" s="760" t="str">
        <f>Schema!D11</f>
        <v xml:space="preserve">
Attività
</v>
      </c>
      <c r="E5" s="760" t="str">
        <f>Schema!E11</f>
        <v>Codice idendificativo del rischio</v>
      </c>
      <c r="F5" s="848">
        <f>Schema!F14</f>
        <v>0</v>
      </c>
      <c r="G5" s="848">
        <f>Schema!G14</f>
        <v>0</v>
      </c>
      <c r="H5" s="849">
        <f>Schema!H14</f>
        <v>0</v>
      </c>
      <c r="I5" s="1172" t="s">
        <v>331</v>
      </c>
      <c r="J5" s="785"/>
      <c r="K5" s="785"/>
      <c r="L5" s="1173"/>
      <c r="M5" s="1170" t="s">
        <v>329</v>
      </c>
      <c r="N5" s="1171"/>
      <c r="O5" s="795" t="s">
        <v>330</v>
      </c>
      <c r="P5" s="796"/>
      <c r="Q5" s="796"/>
      <c r="R5" s="1169"/>
      <c r="S5" s="1159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1164"/>
      <c r="AJ5" s="1146"/>
      <c r="AK5" s="1147"/>
      <c r="AL5" s="1148"/>
      <c r="AM5" s="1141"/>
      <c r="AN5" s="404"/>
      <c r="AO5" s="1106" t="s">
        <v>318</v>
      </c>
      <c r="AP5" s="1106" t="s">
        <v>19</v>
      </c>
      <c r="AQ5" s="1106" t="s">
        <v>20</v>
      </c>
      <c r="AR5" s="1106" t="s">
        <v>21</v>
      </c>
      <c r="AS5" s="1106" t="s">
        <v>22</v>
      </c>
      <c r="AT5" s="1106" t="s">
        <v>23</v>
      </c>
      <c r="AU5" s="1106" t="s">
        <v>24</v>
      </c>
      <c r="AV5" s="1106" t="s">
        <v>25</v>
      </c>
      <c r="AW5" s="1106" t="s">
        <v>26</v>
      </c>
      <c r="AX5" s="1106" t="s">
        <v>27</v>
      </c>
      <c r="AY5" s="1106" t="s">
        <v>28</v>
      </c>
      <c r="AZ5" s="1106" t="s">
        <v>29</v>
      </c>
      <c r="BA5" s="1106" t="s">
        <v>30</v>
      </c>
      <c r="BB5" s="1106" t="s">
        <v>31</v>
      </c>
      <c r="BC5" s="1106" t="s">
        <v>32</v>
      </c>
      <c r="BD5" s="1106" t="s">
        <v>33</v>
      </c>
      <c r="BE5" s="1106" t="s">
        <v>96</v>
      </c>
      <c r="BF5" s="771" t="s">
        <v>363</v>
      </c>
      <c r="BG5" s="1106" t="s">
        <v>34</v>
      </c>
      <c r="BH5" s="1107"/>
    </row>
    <row r="6" spans="1:60" ht="20.149999999999999" customHeight="1" x14ac:dyDescent="0.75">
      <c r="A6" s="746"/>
      <c r="B6" s="855"/>
      <c r="C6" s="846"/>
      <c r="D6" s="761"/>
      <c r="E6" s="761"/>
      <c r="F6" s="850"/>
      <c r="G6" s="850"/>
      <c r="H6" s="851"/>
      <c r="I6" s="1172" t="s">
        <v>13</v>
      </c>
      <c r="J6" s="786"/>
      <c r="K6" s="159" t="s">
        <v>15</v>
      </c>
      <c r="L6" s="1154" t="s">
        <v>129</v>
      </c>
      <c r="M6" s="1156" t="s">
        <v>108</v>
      </c>
      <c r="N6" s="1156" t="s">
        <v>332</v>
      </c>
      <c r="O6" s="865" t="s">
        <v>110</v>
      </c>
      <c r="P6" s="865" t="s">
        <v>0</v>
      </c>
      <c r="Q6" s="865" t="s">
        <v>109</v>
      </c>
      <c r="R6" s="1161" t="s">
        <v>129</v>
      </c>
      <c r="S6" s="1159"/>
      <c r="T6" s="892" t="s">
        <v>5</v>
      </c>
      <c r="U6" s="892" t="s">
        <v>6</v>
      </c>
      <c r="V6" s="892" t="s">
        <v>1</v>
      </c>
      <c r="W6" s="892" t="s">
        <v>2</v>
      </c>
      <c r="X6" s="892" t="s">
        <v>3</v>
      </c>
      <c r="Y6" s="892" t="s">
        <v>17</v>
      </c>
      <c r="Z6" s="892" t="s">
        <v>7</v>
      </c>
      <c r="AA6" s="892" t="s">
        <v>8</v>
      </c>
      <c r="AB6" s="892" t="s">
        <v>405</v>
      </c>
      <c r="AC6" s="892" t="s">
        <v>4</v>
      </c>
      <c r="AD6" s="892" t="s">
        <v>406</v>
      </c>
      <c r="AE6" s="932" t="s">
        <v>408</v>
      </c>
      <c r="AF6" s="932" t="s">
        <v>413</v>
      </c>
      <c r="AG6" s="932" t="s">
        <v>16</v>
      </c>
      <c r="AH6" s="932" t="s">
        <v>409</v>
      </c>
      <c r="AI6" s="1165"/>
      <c r="AJ6" s="1146"/>
      <c r="AK6" s="1147"/>
      <c r="AL6" s="1148"/>
      <c r="AM6" s="1141"/>
      <c r="AN6" s="404"/>
      <c r="AO6" s="1106"/>
      <c r="AP6" s="1106"/>
      <c r="AQ6" s="1106"/>
      <c r="AR6" s="1106"/>
      <c r="AS6" s="1106"/>
      <c r="AT6" s="1106"/>
      <c r="AU6" s="1106"/>
      <c r="AV6" s="1106"/>
      <c r="AW6" s="1106"/>
      <c r="AX6" s="1106"/>
      <c r="AY6" s="1106"/>
      <c r="AZ6" s="1106"/>
      <c r="BA6" s="1106"/>
      <c r="BB6" s="1106"/>
      <c r="BC6" s="1106"/>
      <c r="BD6" s="1106"/>
      <c r="BE6" s="1106"/>
      <c r="BF6" s="712"/>
      <c r="BG6" s="1106"/>
      <c r="BH6" s="1107"/>
    </row>
    <row r="7" spans="1:60" ht="20.149999999999999" customHeight="1" x14ac:dyDescent="0.75">
      <c r="A7" s="746"/>
      <c r="B7" s="855"/>
      <c r="C7" s="846"/>
      <c r="D7" s="761"/>
      <c r="E7" s="761"/>
      <c r="F7" s="850"/>
      <c r="G7" s="850"/>
      <c r="H7" s="851"/>
      <c r="I7" s="1150" t="s">
        <v>327</v>
      </c>
      <c r="J7" s="766" t="s">
        <v>14</v>
      </c>
      <c r="K7" s="766" t="s">
        <v>326</v>
      </c>
      <c r="L7" s="1154"/>
      <c r="M7" s="1157"/>
      <c r="N7" s="1157"/>
      <c r="O7" s="866"/>
      <c r="P7" s="866"/>
      <c r="Q7" s="866"/>
      <c r="R7" s="1161"/>
      <c r="S7" s="1159"/>
      <c r="T7" s="893"/>
      <c r="U7" s="893"/>
      <c r="V7" s="893"/>
      <c r="W7" s="893"/>
      <c r="X7" s="893"/>
      <c r="Y7" s="893"/>
      <c r="Z7" s="893"/>
      <c r="AA7" s="893"/>
      <c r="AB7" s="893"/>
      <c r="AC7" s="893"/>
      <c r="AD7" s="893"/>
      <c r="AE7" s="933"/>
      <c r="AF7" s="712"/>
      <c r="AG7" s="933"/>
      <c r="AH7" s="933"/>
      <c r="AI7" s="1165"/>
      <c r="AJ7" s="1146"/>
      <c r="AK7" s="1147"/>
      <c r="AL7" s="1148"/>
      <c r="AM7" s="1141"/>
      <c r="AN7" s="404"/>
      <c r="AO7" s="1106"/>
      <c r="AP7" s="1106"/>
      <c r="AQ7" s="1106"/>
      <c r="AR7" s="1106"/>
      <c r="AS7" s="1106"/>
      <c r="AT7" s="1106"/>
      <c r="AU7" s="1106"/>
      <c r="AV7" s="1106"/>
      <c r="AW7" s="1106"/>
      <c r="AX7" s="1106"/>
      <c r="AY7" s="1106"/>
      <c r="AZ7" s="1106"/>
      <c r="BA7" s="1106"/>
      <c r="BB7" s="1106"/>
      <c r="BC7" s="1106"/>
      <c r="BD7" s="1106"/>
      <c r="BE7" s="1106"/>
      <c r="BF7" s="712"/>
      <c r="BG7" s="1106"/>
      <c r="BH7" s="1107"/>
    </row>
    <row r="8" spans="1:60" ht="20.149999999999999" customHeight="1" x14ac:dyDescent="0.75">
      <c r="A8" s="746"/>
      <c r="B8" s="855"/>
      <c r="C8" s="846"/>
      <c r="D8" s="761"/>
      <c r="E8" s="761"/>
      <c r="F8" s="850"/>
      <c r="G8" s="850"/>
      <c r="H8" s="851"/>
      <c r="I8" s="1151"/>
      <c r="J8" s="767"/>
      <c r="K8" s="767"/>
      <c r="L8" s="1154"/>
      <c r="M8" s="1157"/>
      <c r="N8" s="1157"/>
      <c r="O8" s="866"/>
      <c r="P8" s="866"/>
      <c r="Q8" s="866"/>
      <c r="R8" s="1161"/>
      <c r="S8" s="1159"/>
      <c r="T8" s="893"/>
      <c r="U8" s="893"/>
      <c r="V8" s="893"/>
      <c r="W8" s="893"/>
      <c r="X8" s="893"/>
      <c r="Y8" s="893"/>
      <c r="Z8" s="893"/>
      <c r="AA8" s="893"/>
      <c r="AB8" s="893"/>
      <c r="AC8" s="893"/>
      <c r="AD8" s="893"/>
      <c r="AE8" s="933"/>
      <c r="AF8" s="712"/>
      <c r="AG8" s="933"/>
      <c r="AH8" s="933"/>
      <c r="AI8" s="1165"/>
      <c r="AJ8" s="1146"/>
      <c r="AK8" s="1147"/>
      <c r="AL8" s="1148"/>
      <c r="AM8" s="1141"/>
      <c r="AN8" s="404"/>
      <c r="AO8" s="1106"/>
      <c r="AP8" s="1106"/>
      <c r="AQ8" s="1106"/>
      <c r="AR8" s="1106"/>
      <c r="AS8" s="1106"/>
      <c r="AT8" s="1106"/>
      <c r="AU8" s="1106"/>
      <c r="AV8" s="1106"/>
      <c r="AW8" s="1106"/>
      <c r="AX8" s="1106"/>
      <c r="AY8" s="1106"/>
      <c r="AZ8" s="1106"/>
      <c r="BA8" s="1106"/>
      <c r="BB8" s="1106"/>
      <c r="BC8" s="1106"/>
      <c r="BD8" s="1106"/>
      <c r="BE8" s="1106"/>
      <c r="BF8" s="712"/>
      <c r="BG8" s="1106"/>
      <c r="BH8" s="1107"/>
    </row>
    <row r="9" spans="1:60" ht="42" customHeight="1" x14ac:dyDescent="0.75">
      <c r="A9" s="746"/>
      <c r="B9" s="855"/>
      <c r="C9" s="846"/>
      <c r="D9" s="761"/>
      <c r="E9" s="761"/>
      <c r="F9" s="850"/>
      <c r="G9" s="850"/>
      <c r="H9" s="851"/>
      <c r="I9" s="1151"/>
      <c r="J9" s="767"/>
      <c r="K9" s="767"/>
      <c r="L9" s="1154"/>
      <c r="M9" s="1157"/>
      <c r="N9" s="1157"/>
      <c r="O9" s="866"/>
      <c r="P9" s="866"/>
      <c r="Q9" s="866"/>
      <c r="R9" s="1161"/>
      <c r="S9" s="1159"/>
      <c r="T9" s="893"/>
      <c r="U9" s="893"/>
      <c r="V9" s="893"/>
      <c r="W9" s="893"/>
      <c r="X9" s="893"/>
      <c r="Y9" s="893"/>
      <c r="Z9" s="893"/>
      <c r="AA9" s="893"/>
      <c r="AB9" s="893"/>
      <c r="AC9" s="893"/>
      <c r="AD9" s="893"/>
      <c r="AE9" s="933"/>
      <c r="AF9" s="712"/>
      <c r="AG9" s="933"/>
      <c r="AH9" s="933"/>
      <c r="AI9" s="1165"/>
      <c r="AJ9" s="1146"/>
      <c r="AK9" s="1147"/>
      <c r="AL9" s="1148"/>
      <c r="AM9" s="1141"/>
      <c r="AN9" s="404"/>
      <c r="AO9" s="1106"/>
      <c r="AP9" s="1106"/>
      <c r="AQ9" s="1106"/>
      <c r="AR9" s="1106"/>
      <c r="AS9" s="1106"/>
      <c r="AT9" s="1106"/>
      <c r="AU9" s="1106"/>
      <c r="AV9" s="1106"/>
      <c r="AW9" s="1106"/>
      <c r="AX9" s="1106"/>
      <c r="AY9" s="1106"/>
      <c r="AZ9" s="1106"/>
      <c r="BA9" s="1106"/>
      <c r="BB9" s="1106"/>
      <c r="BC9" s="1106"/>
      <c r="BD9" s="1106"/>
      <c r="BE9" s="1106"/>
      <c r="BF9" s="712"/>
      <c r="BG9" s="1106"/>
      <c r="BH9" s="1107"/>
    </row>
    <row r="10" spans="1:60" ht="95.25" customHeight="1" x14ac:dyDescent="0.75">
      <c r="A10" s="747"/>
      <c r="B10" s="856"/>
      <c r="C10" s="847"/>
      <c r="D10" s="762"/>
      <c r="E10" s="762"/>
      <c r="F10" s="852"/>
      <c r="G10" s="852"/>
      <c r="H10" s="853"/>
      <c r="I10" s="1151"/>
      <c r="J10" s="767"/>
      <c r="K10" s="767"/>
      <c r="L10" s="1154"/>
      <c r="M10" s="1157"/>
      <c r="N10" s="1157"/>
      <c r="O10" s="866"/>
      <c r="P10" s="866"/>
      <c r="Q10" s="866"/>
      <c r="R10" s="1161"/>
      <c r="S10" s="1159"/>
      <c r="T10" s="893"/>
      <c r="U10" s="893"/>
      <c r="V10" s="893"/>
      <c r="W10" s="893"/>
      <c r="X10" s="893"/>
      <c r="Y10" s="893"/>
      <c r="Z10" s="893"/>
      <c r="AA10" s="893"/>
      <c r="AB10" s="893"/>
      <c r="AC10" s="893"/>
      <c r="AD10" s="893"/>
      <c r="AE10" s="933"/>
      <c r="AF10" s="1110"/>
      <c r="AG10" s="933"/>
      <c r="AH10" s="933"/>
      <c r="AI10" s="1166"/>
      <c r="AJ10" s="1146"/>
      <c r="AK10" s="1147"/>
      <c r="AL10" s="1149"/>
      <c r="AM10" s="1141"/>
      <c r="AN10" s="404"/>
      <c r="AO10" s="1106"/>
      <c r="AP10" s="1106"/>
      <c r="AQ10" s="1106"/>
      <c r="AR10" s="1106"/>
      <c r="AS10" s="1106"/>
      <c r="AT10" s="1106"/>
      <c r="AU10" s="1106"/>
      <c r="AV10" s="1106"/>
      <c r="AW10" s="1106"/>
      <c r="AX10" s="1106"/>
      <c r="AY10" s="1106"/>
      <c r="AZ10" s="1106"/>
      <c r="BA10" s="1106"/>
      <c r="BB10" s="1106"/>
      <c r="BC10" s="1106"/>
      <c r="BD10" s="1106"/>
      <c r="BE10" s="1106"/>
      <c r="BF10" s="1110"/>
      <c r="BG10" s="1106"/>
      <c r="BH10" s="1107"/>
    </row>
    <row r="11" spans="1:60" ht="15.5" thickBot="1" x14ac:dyDescent="0.9">
      <c r="A11" s="120"/>
      <c r="B11" s="121"/>
      <c r="C11" s="232"/>
      <c r="D11" s="123"/>
      <c r="E11" s="123"/>
      <c r="F11" s="124"/>
      <c r="G11" s="124"/>
      <c r="H11" s="125"/>
      <c r="I11" s="1152"/>
      <c r="J11" s="1153"/>
      <c r="K11" s="1153"/>
      <c r="L11" s="1155"/>
      <c r="M11" s="1158"/>
      <c r="N11" s="1158"/>
      <c r="O11" s="867"/>
      <c r="P11" s="867"/>
      <c r="Q11" s="867"/>
      <c r="R11" s="1162"/>
      <c r="S11" s="1160"/>
      <c r="T11" s="406">
        <v>3</v>
      </c>
      <c r="U11" s="406">
        <v>3</v>
      </c>
      <c r="V11" s="406">
        <v>4</v>
      </c>
      <c r="W11" s="406">
        <v>1</v>
      </c>
      <c r="X11" s="406">
        <v>1</v>
      </c>
      <c r="Y11" s="406">
        <v>1</v>
      </c>
      <c r="Z11" s="406">
        <v>1</v>
      </c>
      <c r="AA11" s="406">
        <v>2</v>
      </c>
      <c r="AB11" s="406">
        <v>5</v>
      </c>
      <c r="AC11" s="406">
        <v>1</v>
      </c>
      <c r="AD11" s="406">
        <v>16</v>
      </c>
      <c r="AE11" s="406"/>
      <c r="AF11" s="406"/>
      <c r="AG11" s="406">
        <v>5</v>
      </c>
      <c r="AH11" s="406">
        <v>3</v>
      </c>
      <c r="AI11" s="408">
        <v>5</v>
      </c>
      <c r="AJ11" s="424">
        <f t="shared" ref="AJ11:AJ74" si="0">SUM(T11:AI11)</f>
        <v>51</v>
      </c>
      <c r="AK11" s="425">
        <f>AJ11/100</f>
        <v>0.51</v>
      </c>
      <c r="AL11" s="402"/>
      <c r="AM11" s="1142"/>
      <c r="AN11" s="404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584"/>
      <c r="BG11" s="389"/>
      <c r="BH11" s="390"/>
    </row>
    <row r="12" spans="1:60" x14ac:dyDescent="0.75">
      <c r="A12" s="753" t="str">
        <f>Schema!A16</f>
        <v>ACQUISIZIONE E GESTIONE RISORSE UMANE - GESTIONE DEL PERSONALE (GRU)</v>
      </c>
      <c r="B12" s="756" t="str">
        <f>Schema!B16</f>
        <v>A. Acquisizione Risorse Umane</v>
      </c>
      <c r="C12" s="1113" t="str">
        <f>Schema!C16</f>
        <v xml:space="preserve">A.1. Copertura della posizione vacante mediante mobilità interna
</v>
      </c>
      <c r="D12" s="260" t="str">
        <f>Schema!D16</f>
        <v>A.1.1. Manifestazione esigenza</v>
      </c>
      <c r="E12" s="282" t="str">
        <f>Schema!E16</f>
        <v>GRU</v>
      </c>
      <c r="F12" s="71" t="str">
        <f>Schema!F16</f>
        <v>A</v>
      </c>
      <c r="G12" s="71" t="str">
        <f>Schema!G16</f>
        <v>01</v>
      </c>
      <c r="H12" s="283" t="str">
        <f>Schema!H16</f>
        <v>01</v>
      </c>
      <c r="I12" s="398" t="str">
        <f>IF('Rischio Lordo'!AF19=tabelle!$M$7,tabelle!$N$7,IF('Rischio Lordo'!AF19=tabelle!$M$6,tabelle!$N$6,IF('Rischio Lordo'!AF19=tabelle!$M$5,tabelle!$N$5,IF('Rischio Lordo'!AF19=tabelle!$M$4,tabelle!$N$4,IF('Rischio Lordo'!AF19=tabelle!$M$3,tabelle!$N$3,"-")))))</f>
        <v>-</v>
      </c>
      <c r="J12" s="150" t="str">
        <f>IF('Rischio Lordo'!AG19=tabelle!$M$7,tabelle!$N$7,IF('Rischio Lordo'!AG19=tabelle!$M$6,tabelle!$N$6,IF('Rischio Lordo'!AG19=tabelle!$M$5,tabelle!$N$5,IF('Rischio Lordo'!AG19=tabelle!$M$4,tabelle!$N$4,IF('Rischio Lordo'!AG19=tabelle!$M$3,tabelle!$N$3,"-")))))</f>
        <v>-</v>
      </c>
      <c r="K12" s="150" t="str">
        <f>IF('Rischio Lordo'!AH19=tabelle!$M$7,tabelle!$N$7,IF('Rischio Lordo'!AH19=tabelle!$M$6,tabelle!$N$6,IF('Rischio Lordo'!AH19=tabelle!$M$5,tabelle!$N$5,IF('Rischio Lordo'!AH19=tabelle!$M$4,tabelle!$N$4,IF('Rischio Lordo'!AH19=tabelle!$M$3,tabelle!$N$3,"-")))))</f>
        <v>-</v>
      </c>
      <c r="L12" s="399" t="str">
        <f>IF(SUM(I12:K12)=0,"-",_xlfn.CEILING.MATH(AVERAGE(I12:K12)))</f>
        <v>-</v>
      </c>
      <c r="M12" s="150" t="str">
        <f>IF('Rischio Lordo'!AI19=tabelle!$M$7,tabelle!$N$7,IF('Rischio Lordo'!AI19=tabelle!$M$6,tabelle!$N$6,IF('Rischio Lordo'!AI19=tabelle!$M$5,tabelle!$N$5,IF('Rischio Lordo'!AI19=tabelle!$M$4,tabelle!$N$4,IF('Rischio Lordo'!AI19=tabelle!$M$3,tabelle!$N$3,"-")))))</f>
        <v>-</v>
      </c>
      <c r="N12" s="400" t="str">
        <f>IF(M12="-","-",IF('calcolo mitigazione del rischio'!L12="-","-",IF(AND((M12*'calcolo mitigazione del rischio'!L12)&gt;=tabelle!$P$3, (M12*'calcolo mitigazione del rischio'!L12)&lt;tabelle!$Q$3),tabelle!$R$3,IF(AND((M12*'calcolo mitigazione del rischio'!L12)&gt;=tabelle!$P$4, (M12*'calcolo mitigazione del rischio'!L12)&lt;tabelle!$Q$4),tabelle!$R$4,IF(AND((M12*'calcolo mitigazione del rischio'!L12)&gt;=tabelle!$P$5, (M12*'calcolo mitigazione del rischio'!L12)&lt;tabelle!$Q$5),tabelle!$R$5,IF(AND((M12*'calcolo mitigazione del rischio'!L12)&gt;=tabelle!$P$6, (M12*'calcolo mitigazione del rischio'!L12)&lt;tabelle!$Q$6),tabelle!$R$6,IF(AND((M12*'calcolo mitigazione del rischio'!L12)&gt;=tabelle!$P$7, (M12*'calcolo mitigazione del rischio'!L12)&lt;=tabelle!$Q$7),tabelle!$R$7,"-")))))))</f>
        <v>-</v>
      </c>
      <c r="O12" s="396" t="str">
        <f>IF('Rischio Lordo'!AK19=tabelle!$M$7,tabelle!$N$7,IF('Rischio Lordo'!AK19=tabelle!$M$6,tabelle!$N$6,IF('Rischio Lordo'!AK19=tabelle!$M$5,tabelle!$N$5,IF('Rischio Lordo'!AK19=tabelle!$M$4,tabelle!$N$4,IF('Rischio Lordo'!AK19=tabelle!$M$3,tabelle!$N$3,"-")))))</f>
        <v>-</v>
      </c>
      <c r="P12" s="396" t="str">
        <f>IF('Rischio Lordo'!AL19=tabelle!$M$7,tabelle!$N$7,IF('Rischio Lordo'!AL19=tabelle!$M$6,tabelle!$N$6,IF('Rischio Lordo'!AL19=tabelle!$M$5,tabelle!$N$5,IF('Rischio Lordo'!AL19=tabelle!$M$4,tabelle!$N$4,IF('Rischio Lordo'!AL19=tabelle!$M$3,tabelle!$N$3,"-")))))</f>
        <v>-</v>
      </c>
      <c r="Q12" s="396" t="str">
        <f>IF('Rischio Lordo'!AM19=tabelle!$M$7,tabelle!$N$7,IF('Rischio Lordo'!AM19=tabelle!$M$6,tabelle!$N$6,IF('Rischio Lordo'!AM19=tabelle!$M$5,tabelle!$N$5,IF('Rischio Lordo'!AM19=tabelle!$M$4,tabelle!$N$4,IF('Rischio Lordo'!AM19=tabelle!$M$3,tabelle!$N$3,"-")))))</f>
        <v>-</v>
      </c>
      <c r="R12" s="397" t="str">
        <f>IF(SUM(O12:Q12)=0,"-",_xlfn.CEILING.MATH(AVERAGE(O12:Q12)))</f>
        <v>-</v>
      </c>
      <c r="S12" s="401" t="str">
        <f>IF(R12="-","-",(R12*'calcolo mitigazione del rischio'!N12))</f>
        <v>-</v>
      </c>
      <c r="T12" s="405" t="str">
        <f>IF('Rischio netto'!I19=tabelle!$V$3,('calcolo mitigazione del rischio'!T$11*tabelle!$W$3),IF('Rischio netto'!I19=tabelle!$V$4,('calcolo mitigazione del rischio'!T$11*tabelle!$W$4),IF('Rischio netto'!I19=tabelle!$V$5,('calcolo mitigazione del rischio'!T$11*tabelle!$W$5),IF('Rischio netto'!I19=tabelle!$V$6,('calcolo mitigazione del rischio'!T$11*tabelle!$W$6),IF('Rischio netto'!I19=tabelle!$V$7,('calcolo mitigazione del rischio'!T$11*tabelle!$W$7),IF('Rischio netto'!I19=tabelle!$V$8,('calcolo mitigazione del rischio'!T$11*tabelle!$W$8),IF('Rischio netto'!I19=tabelle!$V$9,('calcolo mitigazione del rischio'!T$11*tabelle!$W$9),IF('Rischio netto'!I19=tabelle!$V$10,('calcolo mitigazione del rischio'!T$11*tabelle!$W$10),IF('Rischio netto'!I19=tabelle!$V$11,('calcolo mitigazione del rischio'!T$11*tabelle!$W$11),IF('Rischio netto'!I19=tabelle!$V$12,('calcolo mitigazione del rischio'!T$11*tabelle!$W$12),"-"))))))))))</f>
        <v>-</v>
      </c>
      <c r="U12" s="405" t="str">
        <f>IF('Rischio netto'!J19=tabelle!$V$3,('calcolo mitigazione del rischio'!U$11*tabelle!$W$3),IF('Rischio netto'!J19=tabelle!$V$4,('calcolo mitigazione del rischio'!U$11*tabelle!$W$4),IF('Rischio netto'!J19=tabelle!$V$5,('calcolo mitigazione del rischio'!U$11*tabelle!$W$5),IF('Rischio netto'!J19=tabelle!$V$6,('calcolo mitigazione del rischio'!U$11*tabelle!$W$6),IF('Rischio netto'!J19=tabelle!$V$7,('calcolo mitigazione del rischio'!U$11*tabelle!$W$7),IF('Rischio netto'!J19=tabelle!$V$8,('calcolo mitigazione del rischio'!U$11*tabelle!$W$8),IF('Rischio netto'!J19=tabelle!$V$9,('calcolo mitigazione del rischio'!U$11*tabelle!$W$9),IF('Rischio netto'!J19=tabelle!$V$10,('calcolo mitigazione del rischio'!U$11*tabelle!$W$10),IF('Rischio netto'!J19=tabelle!$V$11,('calcolo mitigazione del rischio'!U$11*tabelle!$W$11),IF('Rischio netto'!J19=tabelle!$V$12,('calcolo mitigazione del rischio'!U$11*tabelle!$W$12),"-"))))))))))</f>
        <v>-</v>
      </c>
      <c r="V12" s="405" t="str">
        <f>IF('Rischio netto'!K19=tabelle!$V$3,('calcolo mitigazione del rischio'!V$11*tabelle!$W$3),IF('Rischio netto'!K19=tabelle!$V$4,('calcolo mitigazione del rischio'!V$11*tabelle!$W$4),IF('Rischio netto'!K19=tabelle!$V$5,('calcolo mitigazione del rischio'!V$11*tabelle!$W$5),IF('Rischio netto'!K19=tabelle!$V$6,('calcolo mitigazione del rischio'!V$11*tabelle!$W$6),IF('Rischio netto'!K19=tabelle!$V$7,('calcolo mitigazione del rischio'!V$11*tabelle!$W$7),IF('Rischio netto'!K19=tabelle!$V$8,('calcolo mitigazione del rischio'!V$11*tabelle!$W$8),IF('Rischio netto'!K19=tabelle!$V$9,('calcolo mitigazione del rischio'!V$11*tabelle!$W$9),IF('Rischio netto'!K19=tabelle!$V$10,('calcolo mitigazione del rischio'!V$11*tabelle!$W$10),IF('Rischio netto'!K19=tabelle!$V$11,('calcolo mitigazione del rischio'!V$11*tabelle!$W$11),IF('Rischio netto'!K19=tabelle!$V$12,('calcolo mitigazione del rischio'!V$11*tabelle!$W$12),"-"))))))))))</f>
        <v>-</v>
      </c>
      <c r="W12" s="405" t="str">
        <f>IF('Rischio netto'!L19=tabelle!$V$3,('calcolo mitigazione del rischio'!W$11*tabelle!$W$3),IF('Rischio netto'!L19=tabelle!$V$4,('calcolo mitigazione del rischio'!W$11*tabelle!$W$4),IF('Rischio netto'!L19=tabelle!$V$5,('calcolo mitigazione del rischio'!W$11*tabelle!$W$5),IF('Rischio netto'!L19=tabelle!$V$6,('calcolo mitigazione del rischio'!W$11*tabelle!$W$6),IF('Rischio netto'!L19=tabelle!$V$7,('calcolo mitigazione del rischio'!W$11*tabelle!$W$7),IF('Rischio netto'!L19=tabelle!$V$8,('calcolo mitigazione del rischio'!W$11*tabelle!$W$8),IF('Rischio netto'!L19=tabelle!$V$9,('calcolo mitigazione del rischio'!W$11*tabelle!$W$9),IF('Rischio netto'!L19=tabelle!$V$10,('calcolo mitigazione del rischio'!W$11*tabelle!$W$10),IF('Rischio netto'!L19=tabelle!$V$11,('calcolo mitigazione del rischio'!W$11*tabelle!$W$11),IF('Rischio netto'!L19=tabelle!$V$12,('calcolo mitigazione del rischio'!W$11*tabelle!$W$12),"-"))))))))))</f>
        <v>-</v>
      </c>
      <c r="X12" s="405" t="str">
        <f>IF('Rischio netto'!O19=tabelle!$V$3,('calcolo mitigazione del rischio'!X$11*tabelle!$W$3),IF('Rischio netto'!O19=tabelle!$V$4,('calcolo mitigazione del rischio'!X$11*tabelle!$W$4),IF('Rischio netto'!O19=tabelle!$V$5,('calcolo mitigazione del rischio'!X$11*tabelle!$W$5),IF('Rischio netto'!O19=tabelle!$V$6,('calcolo mitigazione del rischio'!X$11*tabelle!$W$6),IF('Rischio netto'!O19=tabelle!$V$7,('calcolo mitigazione del rischio'!X$11*tabelle!$W$7),IF('Rischio netto'!O19=tabelle!$V$8,('calcolo mitigazione del rischio'!X$11*tabelle!$W$8),IF('Rischio netto'!O19=tabelle!$V$9,('calcolo mitigazione del rischio'!X$11*tabelle!$W$9),IF('Rischio netto'!O19=tabelle!$V$10,('calcolo mitigazione del rischio'!X$11*tabelle!$W$10),IF('Rischio netto'!O19=tabelle!$V$11,('calcolo mitigazione del rischio'!X$11*tabelle!$W$11),IF('Rischio netto'!O19=tabelle!$V$12,('calcolo mitigazione del rischio'!X$11*tabelle!$W$12),"-"))))))))))</f>
        <v>-</v>
      </c>
      <c r="Y12" s="405" t="str">
        <f>IF('Rischio netto'!P19=tabelle!$V$3,('calcolo mitigazione del rischio'!Y$11*tabelle!$W$3),IF('Rischio netto'!P19=tabelle!$V$4,('calcolo mitigazione del rischio'!Y$11*tabelle!$W$4),IF('Rischio netto'!P19=tabelle!$V$5,('calcolo mitigazione del rischio'!Y$11*tabelle!$W$5),IF('Rischio netto'!P19=tabelle!$V$6,('calcolo mitigazione del rischio'!Y$11*tabelle!$W$6),IF('Rischio netto'!P19=tabelle!$V$7,('calcolo mitigazione del rischio'!Y$11*tabelle!$W$7),IF('Rischio netto'!P19=tabelle!$V$8,('calcolo mitigazione del rischio'!Y$11*tabelle!$W$8),IF('Rischio netto'!P19=tabelle!$V$9,('calcolo mitigazione del rischio'!Y$11*tabelle!$W$9),IF('Rischio netto'!P19=tabelle!$V$10,('calcolo mitigazione del rischio'!Y$11*tabelle!$W$10),IF('Rischio netto'!P19=tabelle!$V$11,('calcolo mitigazione del rischio'!Y$11*tabelle!$W$11),IF('Rischio netto'!P19=tabelle!$V$12,('calcolo mitigazione del rischio'!Y$11*tabelle!$W$12),"-"))))))))))</f>
        <v>-</v>
      </c>
      <c r="Z12" s="405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" s="405" t="str">
        <f>IF('Rischio netto'!Q19=tabelle!$V$3,('calcolo mitigazione del rischio'!AA$11*tabelle!$W$3),IF('Rischio netto'!Q19=tabelle!$V$4,('calcolo mitigazione del rischio'!AA$11*tabelle!$W$4),IF('Rischio netto'!Q19=tabelle!$V$5,('calcolo mitigazione del rischio'!AA$11*tabelle!$W$5),IF('Rischio netto'!Q19=tabelle!$V$6,('calcolo mitigazione del rischio'!AA$11*tabelle!$W$6),IF('Rischio netto'!Q19=tabelle!$V$7,('calcolo mitigazione del rischio'!AA$11*tabelle!$W$7),IF('Rischio netto'!Q19=tabelle!$V$8,('calcolo mitigazione del rischio'!AA$11*tabelle!$W$8),IF('Rischio netto'!Q19=tabelle!$V$9,('calcolo mitigazione del rischio'!AA$11*tabelle!$W$9),IF('Rischio netto'!Q19=tabelle!$V$10,('calcolo mitigazione del rischio'!AA$11*tabelle!$W$10),IF('Rischio netto'!Q19=tabelle!$V$11,('calcolo mitigazione del rischio'!AA$11*tabelle!$W$11),IF('Rischio netto'!Q19=tabelle!$V$12,('calcolo mitigazione del rischio'!AA$11*tabelle!$W$12),"-"))))))))))</f>
        <v>-</v>
      </c>
      <c r="AB12" s="405" t="str">
        <f>IF('Rischio netto'!R19=tabelle!$V$3,('calcolo mitigazione del rischio'!AB$11*tabelle!$W$3),IF('Rischio netto'!R19=tabelle!$V$4,('calcolo mitigazione del rischio'!AB$11*tabelle!$W$4),IF('Rischio netto'!R19=tabelle!$V$5,('calcolo mitigazione del rischio'!AB$11*tabelle!$W$5),IF('Rischio netto'!R19=tabelle!$V$6,('calcolo mitigazione del rischio'!AB$11*tabelle!$W$6),IF('Rischio netto'!R19=tabelle!$V$7,('calcolo mitigazione del rischio'!AB$11*tabelle!$W$7),IF('Rischio netto'!R19=tabelle!$V$8,('calcolo mitigazione del rischio'!AB$11*tabelle!$W$8),IF('Rischio netto'!R19=tabelle!$V$9,('calcolo mitigazione del rischio'!AB$11*tabelle!$W$9),IF('Rischio netto'!R19=tabelle!$V$10,('calcolo mitigazione del rischio'!AB$11*tabelle!$W$10),IF('Rischio netto'!R19=tabelle!$V$11,('calcolo mitigazione del rischio'!AB$11*tabelle!$W$11),IF('Rischio netto'!R19=tabelle!$V$12,('calcolo mitigazione del rischio'!AB$11*tabelle!$W$12),"-"))))))))))</f>
        <v>-</v>
      </c>
      <c r="AC12" s="405" t="str">
        <f>IF('Rischio netto'!T19=tabelle!$V$3,('calcolo mitigazione del rischio'!AC$11*tabelle!$W$3),IF('Rischio netto'!T19=tabelle!$V$4,('calcolo mitigazione del rischio'!AC$11*tabelle!$W$4),IF('Rischio netto'!T19=tabelle!$V$5,('calcolo mitigazione del rischio'!AC$11*tabelle!$W$5),IF('Rischio netto'!T19=tabelle!$V$6,('calcolo mitigazione del rischio'!AC$11*tabelle!$W$6),IF('Rischio netto'!T19=tabelle!$V$7,('calcolo mitigazione del rischio'!AC$11*tabelle!$W$7),IF('Rischio netto'!T19=tabelle!$V$8,('calcolo mitigazione del rischio'!AC$11*tabelle!$W$8),IF('Rischio netto'!T19=tabelle!$V$9,('calcolo mitigazione del rischio'!AC$11*tabelle!$W$9),IF('Rischio netto'!T19=tabelle!$V$10,('calcolo mitigazione del rischio'!AC$11*tabelle!$W$10),IF('Rischio netto'!T19=tabelle!$V$11,('calcolo mitigazione del rischio'!AC$11*tabelle!$W$11),IF('Rischio netto'!T19=tabelle!$V$12,('calcolo mitigazione del rischio'!AC$11*tabelle!$W$12),"-"))))))))))</f>
        <v>-</v>
      </c>
      <c r="AD12" s="405" t="str">
        <f>IF('Rischio netto'!T19=tabelle!$V$3,('calcolo mitigazione del rischio'!AD$11*tabelle!$W$3),IF('Rischio netto'!T19=tabelle!$V$4,('calcolo mitigazione del rischio'!AD$11*tabelle!$W$4),IF('Rischio netto'!T19=tabelle!$V$5,('calcolo mitigazione del rischio'!AD$11*tabelle!$W$5),IF('Rischio netto'!T19=tabelle!$V$6,('calcolo mitigazione del rischio'!AD$11*tabelle!$W$6),IF('Rischio netto'!T19=tabelle!$V$7,('calcolo mitigazione del rischio'!AD$11*tabelle!$W$7),IF('Rischio netto'!T19=tabelle!$V$8,('calcolo mitigazione del rischio'!AD$11*tabelle!$W$8),IF('Rischio netto'!T19=tabelle!$V$9,('calcolo mitigazione del rischio'!AD$11*tabelle!$W$9),IF('Rischio netto'!T19=tabelle!$V$10,('calcolo mitigazione del rischio'!AD$11*tabelle!$W$10),IF('Rischio netto'!T19=tabelle!$V$11,('calcolo mitigazione del rischio'!AD$11*tabelle!$W$11),IF('Rischio netto'!T19=tabelle!$V$12,('calcolo mitigazione del rischio'!AD$11*tabelle!$W$12),"-"))))))))))</f>
        <v>-</v>
      </c>
      <c r="AE12" s="405"/>
      <c r="AF12" s="405" t="str">
        <f>IF('Rischio netto'!T19=tabelle!$V$3,('calcolo mitigazione del rischio'!AF$11*tabelle!$W$3),IF('Rischio netto'!T19=tabelle!$V$4,('calcolo mitigazione del rischio'!AF$11*tabelle!$W$4),IF('Rischio netto'!T19=tabelle!$V$5,('calcolo mitigazione del rischio'!AF$11*tabelle!$W$5),IF('Rischio netto'!T19=tabelle!$V$6,('calcolo mitigazione del rischio'!AF$11*tabelle!$W$6),IF('Rischio netto'!T19=tabelle!$V$7,('calcolo mitigazione del rischio'!AF$11*tabelle!$W$7),IF('Rischio netto'!T19=tabelle!$V$8,('calcolo mitigazione del rischio'!AF$11*tabelle!$W$8),IF('Rischio netto'!T19=tabelle!$V$9,('calcolo mitigazione del rischio'!AF$11*tabelle!$W$9),IF('Rischio netto'!T19=tabelle!$V$10,('calcolo mitigazione del rischio'!AF$11*tabelle!$W$10),IF('Rischio netto'!T19=tabelle!$V$11,('calcolo mitigazione del rischio'!AF$11*tabelle!$W$11),IF('Rischio netto'!T19=tabelle!$V$12,('calcolo mitigazione del rischio'!AF$11*tabelle!$W$12),"-"))))))))))</f>
        <v>-</v>
      </c>
      <c r="AG12" s="405" t="str">
        <f>IF('Rischio netto'!U19=tabelle!$V$3,('calcolo mitigazione del rischio'!AG$11*tabelle!$W$3),IF('Rischio netto'!U19=tabelle!$V$4,('calcolo mitigazione del rischio'!AG$11*tabelle!$W$4),IF('Rischio netto'!U19=tabelle!$V$5,('calcolo mitigazione del rischio'!AG$11*tabelle!$W$5),IF('Rischio netto'!U19=tabelle!$V$6,('calcolo mitigazione del rischio'!AG$11*tabelle!$W$6),IF('Rischio netto'!U19=tabelle!$V$7,('calcolo mitigazione del rischio'!AG$11*tabelle!$W$7),IF('Rischio netto'!U19=tabelle!$V$8,('calcolo mitigazione del rischio'!AG$11*tabelle!$W$8),IF('Rischio netto'!U19=tabelle!$V$9,('calcolo mitigazione del rischio'!AG$11*tabelle!$W$9),IF('Rischio netto'!U19=tabelle!$V$10,('calcolo mitigazione del rischio'!AG$11*tabelle!$W$10),IF('Rischio netto'!U19=tabelle!$V$11,('calcolo mitigazione del rischio'!AG$11*tabelle!$W$11),IF('Rischio netto'!U19=tabelle!$V$12,('calcolo mitigazione del rischio'!AG$11*tabelle!$W$12),"-"))))))))))</f>
        <v>-</v>
      </c>
      <c r="AH12" s="405" t="str">
        <f>IF('Rischio netto'!V19=tabelle!$V$3,('calcolo mitigazione del rischio'!AH$11*tabelle!$W$3),IF('Rischio netto'!V19=tabelle!$V$4,('calcolo mitigazione del rischio'!AH$11*tabelle!$W$4),IF('Rischio netto'!V19=tabelle!$V$5,('calcolo mitigazione del rischio'!AH$11*tabelle!$W$5),IF('Rischio netto'!V19=tabelle!$V$6,('calcolo mitigazione del rischio'!AH$11*tabelle!$W$6),IF('Rischio netto'!V19=tabelle!$V$7,('calcolo mitigazione del rischio'!AH$11*tabelle!$W$7),IF('Rischio netto'!V19=tabelle!$V$8,('calcolo mitigazione del rischio'!AH$11*tabelle!$W$8),IF('Rischio netto'!V19=tabelle!$V$9,('calcolo mitigazione del rischio'!AH$11*tabelle!$W$9),IF('Rischio netto'!V19=tabelle!$V$10,('calcolo mitigazione del rischio'!AH$11*tabelle!$W$10),IF('Rischio netto'!V19=tabelle!$V$11,('calcolo mitigazione del rischio'!AH$11*tabelle!$W$11),IF('Rischio netto'!V19=tabelle!$V$12,('calcolo mitigazione del rischio'!AH$11*tabelle!$W$12),"-"))))))))))</f>
        <v>-</v>
      </c>
      <c r="AI12" s="409" t="str">
        <f>IF('Rischio netto'!W19=tabelle!$V$3,('calcolo mitigazione del rischio'!AI$11*tabelle!$W$3),IF('Rischio netto'!W19=tabelle!$V$4,('calcolo mitigazione del rischio'!AI$11*tabelle!$W$4),IF('Rischio netto'!W19=tabelle!$V$5,('calcolo mitigazione del rischio'!AI$11*tabelle!$W$5),IF('Rischio netto'!W19=tabelle!$V$6,('calcolo mitigazione del rischio'!AI$11*tabelle!$W$6),IF('Rischio netto'!W19=tabelle!$V$7,('calcolo mitigazione del rischio'!AI$11*tabelle!$W$7),IF('Rischio netto'!W19=tabelle!$V$8,('calcolo mitigazione del rischio'!AI$11*tabelle!$W$8),IF('Rischio netto'!W19=tabelle!$V$9,('calcolo mitigazione del rischio'!AI$11*tabelle!$W$9),IF('Rischio netto'!W19=tabelle!$V$10,('calcolo mitigazione del rischio'!AI$11*tabelle!$W$10),IF('Rischio netto'!W19=tabelle!$V$11,('calcolo mitigazione del rischio'!AI$11*tabelle!$W$11),IF('Rischio netto'!W19=tabelle!$V$12,('calcolo mitigazione del rischio'!AI$11*tabelle!$W$12),"-"))))))))))</f>
        <v>-</v>
      </c>
      <c r="AJ12" s="426" t="e">
        <f t="shared" si="0"/>
        <v>#REF!</v>
      </c>
      <c r="AK12" s="427" t="e">
        <f>AJ12/100</f>
        <v>#REF!</v>
      </c>
      <c r="AL12" s="417" t="e">
        <f>IF('calcolo mitigazione del rischio'!$AJ12="-","-",'calcolo mitigazione del rischio'!$AK12)</f>
        <v>#REF!</v>
      </c>
      <c r="AM12" s="411" t="str">
        <f>IF('Rischio netto'!X19="-","-",IF('calcolo mitigazione del rischio'!S12="-","-",IF('calcolo mitigazione del rischio'!AL12="-","-",ROUND(('calcolo mitigazione del rischio'!S12*(1-'calcolo mitigazione del rischio'!AL12)),0))))</f>
        <v>-</v>
      </c>
      <c r="AN12" s="404"/>
      <c r="AO12" s="26">
        <f>IF('Rischio Lordo'!L19="X",tabelle!$I$2,0)</f>
        <v>0</v>
      </c>
      <c r="AP12" s="26">
        <f>IF('Rischio Lordo'!M19="X",tabelle!$I$3,0)</f>
        <v>0</v>
      </c>
      <c r="AQ12" s="26">
        <f>IF('Rischio Lordo'!N19="X",tabelle!$I$4,0)</f>
        <v>0</v>
      </c>
      <c r="AR12" s="26">
        <f>IF('Rischio Lordo'!O19="X",tabelle!$I$5,0)</f>
        <v>0</v>
      </c>
      <c r="AS12" s="26">
        <f>IF('Rischio Lordo'!P19="X",tabelle!$I$6,0)</f>
        <v>0</v>
      </c>
      <c r="AT12" s="26">
        <f>IF('Rischio Lordo'!Q19="X",tabelle!$I$7,0)</f>
        <v>0</v>
      </c>
      <c r="AU12" s="26">
        <f>IF('Rischio Lordo'!R19="X",tabelle!$I$8,0)</f>
        <v>0</v>
      </c>
      <c r="AV12" s="26">
        <f>IF('Rischio Lordo'!S19="X",tabelle!$I$9,0)</f>
        <v>0</v>
      </c>
      <c r="AW12" s="26">
        <f>IF('Rischio Lordo'!T19="X",tabelle!$I$10,0)</f>
        <v>0</v>
      </c>
      <c r="AX12" s="26">
        <f>IF('Rischio Lordo'!U19="X",tabelle!$I$11,0)</f>
        <v>0</v>
      </c>
      <c r="AY12" s="26">
        <f>IF('Rischio Lordo'!V19="X",tabelle!$I$12,0)</f>
        <v>0</v>
      </c>
      <c r="AZ12" s="26">
        <f>IF('Rischio Lordo'!W19="X",tabelle!$I$13,0)</f>
        <v>0</v>
      </c>
      <c r="BA12" s="26">
        <f>IF('Rischio Lordo'!X19="X",tabelle!$I$14,0)</f>
        <v>0</v>
      </c>
      <c r="BB12" s="26">
        <f>IF('Rischio Lordo'!Y19="X",tabelle!$I$15,0)</f>
        <v>0</v>
      </c>
      <c r="BC12" s="26">
        <f>IF('Rischio Lordo'!Z19="X",tabelle!$I$16,0)</f>
        <v>0</v>
      </c>
      <c r="BD12" s="26">
        <f>IF('Rischio Lordo'!AA19="X",tabelle!$I$17,0)</f>
        <v>0</v>
      </c>
      <c r="BE12" s="26">
        <f>IF('Rischio Lordo'!AB19="X",tabelle!$I$18,0)</f>
        <v>0</v>
      </c>
      <c r="BF12" s="26">
        <f>IF('Rischio Lordo'!AC19="X",tabelle!$I$18,0)</f>
        <v>0</v>
      </c>
      <c r="BG12" s="26">
        <f>IF('Rischio Lordo'!AC19="X",tabelle!$I$19,0)</f>
        <v>0</v>
      </c>
      <c r="BH12" s="212">
        <f>SUM(AO12:BG12)</f>
        <v>0</v>
      </c>
    </row>
    <row r="13" spans="1:60" x14ac:dyDescent="0.75">
      <c r="A13" s="754">
        <f>Schema!A17</f>
        <v>0</v>
      </c>
      <c r="B13" s="757">
        <f>Schema!B17</f>
        <v>0</v>
      </c>
      <c r="C13" s="1114">
        <f>Schema!C17</f>
        <v>0</v>
      </c>
      <c r="D13" s="261" t="str">
        <f>Schema!D17</f>
        <v>A.1.2. Avviso con mail interna a tutti i dipendenti (nel caso di mobilità tramite manifestazione di interesse)</v>
      </c>
      <c r="E13" s="284" t="str">
        <f>Schema!E17</f>
        <v>GRU</v>
      </c>
      <c r="F13" s="46" t="str">
        <f>Schema!F17</f>
        <v>A</v>
      </c>
      <c r="G13" s="46" t="str">
        <f>Schema!G17</f>
        <v>01</v>
      </c>
      <c r="H13" s="285" t="str">
        <f>Schema!H17</f>
        <v>02</v>
      </c>
      <c r="I13" s="181" t="str">
        <f>IF('Rischio Lordo'!AF20=tabelle!$M$7,tabelle!$N$7,IF('Rischio Lordo'!AF20=tabelle!$M$6,tabelle!$N$6,IF('Rischio Lordo'!AF20=tabelle!$M$5,tabelle!$N$5,IF('Rischio Lordo'!AF20=tabelle!$M$4,tabelle!$N$4,IF('Rischio Lordo'!AF20=tabelle!$M$3,tabelle!$N$3,"-")))))</f>
        <v>-</v>
      </c>
      <c r="J13" s="34" t="str">
        <f>IF('Rischio Lordo'!AG20=tabelle!$M$7,tabelle!$N$7,IF('Rischio Lordo'!AG20=tabelle!$M$6,tabelle!$N$6,IF('Rischio Lordo'!AG20=tabelle!$M$5,tabelle!$N$5,IF('Rischio Lordo'!AG20=tabelle!$M$4,tabelle!$N$4,IF('Rischio Lordo'!AG20=tabelle!$M$3,tabelle!$N$3,"-")))))</f>
        <v>-</v>
      </c>
      <c r="K13" s="34" t="str">
        <f>IF('Rischio Lordo'!AH20=tabelle!$M$7,tabelle!$N$7,IF('Rischio Lordo'!AH20=tabelle!$M$6,tabelle!$N$6,IF('Rischio Lordo'!AH20=tabelle!$M$5,tabelle!$N$5,IF('Rischio Lordo'!AH20=tabelle!$M$4,tabelle!$N$4,IF('Rischio Lordo'!AH20=tabelle!$M$3,tabelle!$N$3,"-")))))</f>
        <v>-</v>
      </c>
      <c r="L13" s="394" t="str">
        <f t="shared" ref="L13:L57" si="1">IF(SUM(I13:K13)=0,"-",_xlfn.CEILING.MATH(AVERAGE(I13:K13)))</f>
        <v>-</v>
      </c>
      <c r="M13" s="34" t="str">
        <f>IF('Rischio Lordo'!AI20=tabelle!$M$7,tabelle!$N$7,IF('Rischio Lordo'!AI20=tabelle!$M$6,tabelle!$N$6,IF('Rischio Lordo'!AI20=tabelle!$M$5,tabelle!$N$5,IF('Rischio Lordo'!AI20=tabelle!$M$4,tabelle!$N$4,IF('Rischio Lordo'!AI20=tabelle!$M$3,tabelle!$N$3,"-")))))</f>
        <v>-</v>
      </c>
      <c r="N13" s="165" t="str">
        <f>IF(M13="-","-",IF('calcolo mitigazione del rischio'!L13="-","-",IF(AND((M13*'calcolo mitigazione del rischio'!L13)&gt;=tabelle!$P$3, (M13*'calcolo mitigazione del rischio'!L13)&lt;tabelle!$Q$3),tabelle!$R$3,IF(AND((M13*'calcolo mitigazione del rischio'!L13)&gt;=tabelle!$P$4, (M13*'calcolo mitigazione del rischio'!L13)&lt;tabelle!$Q$4),tabelle!$R$4,IF(AND((M13*'calcolo mitigazione del rischio'!L13)&gt;=tabelle!$P$5, (M13*'calcolo mitigazione del rischio'!L13)&lt;tabelle!$Q$5),tabelle!$R$5,IF(AND((M13*'calcolo mitigazione del rischio'!L13)&gt;=tabelle!$P$6, (M13*'calcolo mitigazione del rischio'!L13)&lt;tabelle!$Q$6),tabelle!$R$6,IF(AND((M13*'calcolo mitigazione del rischio'!L13)&gt;=tabelle!$P$7, (M13*'calcolo mitigazione del rischio'!L13)&lt;=tabelle!$Q$7),tabelle!$R$7,"-")))))))</f>
        <v>-</v>
      </c>
      <c r="O13" s="35" t="str">
        <f>IF('Rischio Lordo'!AK20=tabelle!$M$7,tabelle!$N$7,IF('Rischio Lordo'!AK20=tabelle!$M$6,tabelle!$N$6,IF('Rischio Lordo'!AK20=tabelle!$M$5,tabelle!$N$5,IF('Rischio Lordo'!AK20=tabelle!$M$4,tabelle!$N$4,IF('Rischio Lordo'!AK20=tabelle!$M$3,tabelle!$N$3,"-")))))</f>
        <v>-</v>
      </c>
      <c r="P13" s="35" t="str">
        <f>IF('Rischio Lordo'!AL20=tabelle!$M$7,tabelle!$N$7,IF('Rischio Lordo'!AL20=tabelle!$M$6,tabelle!$N$6,IF('Rischio Lordo'!AL20=tabelle!$M$5,tabelle!$N$5,IF('Rischio Lordo'!AL20=tabelle!$M$4,tabelle!$N$4,IF('Rischio Lordo'!AL20=tabelle!$M$3,tabelle!$N$3,"-")))))</f>
        <v>-</v>
      </c>
      <c r="Q13" s="35" t="str">
        <f>IF('Rischio Lordo'!AM20=tabelle!$M$7,tabelle!$N$7,IF('Rischio Lordo'!AM20=tabelle!$M$6,tabelle!$N$6,IF('Rischio Lordo'!AM20=tabelle!$M$5,tabelle!$N$5,IF('Rischio Lordo'!AM20=tabelle!$M$4,tabelle!$N$4,IF('Rischio Lordo'!AM20=tabelle!$M$3,tabelle!$N$3,"-")))))</f>
        <v>-</v>
      </c>
      <c r="R13" s="166" t="str">
        <f t="shared" ref="R13:R57" si="2">IF(SUM(O13:Q13)=0,"-",_xlfn.CEILING.MATH(AVERAGE(O13:Q13)))</f>
        <v>-</v>
      </c>
      <c r="S13" s="228" t="str">
        <f>IF(R13="-","-",(R13*'calcolo mitigazione del rischio'!N13))</f>
        <v>-</v>
      </c>
      <c r="T13" s="26" t="str">
        <f>IF('Rischio netto'!I20=tabelle!$V$3,('calcolo mitigazione del rischio'!T$11*tabelle!$W$3),IF('Rischio netto'!I20=tabelle!$V$4,('calcolo mitigazione del rischio'!T$11*tabelle!$W$4),IF('Rischio netto'!I20=tabelle!$V$5,('calcolo mitigazione del rischio'!T$11*tabelle!$W$5),IF('Rischio netto'!I20=tabelle!$V$6,('calcolo mitigazione del rischio'!T$11*tabelle!$W$6),IF('Rischio netto'!I20=tabelle!$V$7,('calcolo mitigazione del rischio'!T$11*tabelle!$W$7),IF('Rischio netto'!I20=tabelle!$V$8,('calcolo mitigazione del rischio'!T$11*tabelle!$W$8),IF('Rischio netto'!I20=tabelle!$V$9,('calcolo mitigazione del rischio'!T$11*tabelle!$W$9),IF('Rischio netto'!I20=tabelle!$V$10,('calcolo mitigazione del rischio'!T$11*tabelle!$W$10),IF('Rischio netto'!I20=tabelle!$V$11,('calcolo mitigazione del rischio'!T$11*tabelle!$W$11),IF('Rischio netto'!I20=tabelle!$V$12,('calcolo mitigazione del rischio'!T$11*tabelle!$W$12),"-"))))))))))</f>
        <v>-</v>
      </c>
      <c r="U13" s="26" t="str">
        <f>IF('Rischio netto'!J20=tabelle!$V$3,('calcolo mitigazione del rischio'!U$11*tabelle!$W$3),IF('Rischio netto'!J20=tabelle!$V$4,('calcolo mitigazione del rischio'!U$11*tabelle!$W$4),IF('Rischio netto'!J20=tabelle!$V$5,('calcolo mitigazione del rischio'!U$11*tabelle!$W$5),IF('Rischio netto'!J20=tabelle!$V$6,('calcolo mitigazione del rischio'!U$11*tabelle!$W$6),IF('Rischio netto'!J20=tabelle!$V$7,('calcolo mitigazione del rischio'!U$11*tabelle!$W$7),IF('Rischio netto'!J20=tabelle!$V$8,('calcolo mitigazione del rischio'!U$11*tabelle!$W$8),IF('Rischio netto'!J20=tabelle!$V$9,('calcolo mitigazione del rischio'!U$11*tabelle!$W$9),IF('Rischio netto'!J20=tabelle!$V$10,('calcolo mitigazione del rischio'!U$11*tabelle!$W$10),IF('Rischio netto'!J20=tabelle!$V$11,('calcolo mitigazione del rischio'!U$11*tabelle!$W$11),IF('Rischio netto'!J20=tabelle!$V$12,('calcolo mitigazione del rischio'!U$11*tabelle!$W$12),"-"))))))))))</f>
        <v>-</v>
      </c>
      <c r="V13" s="26" t="str">
        <f>IF('Rischio netto'!K20=tabelle!$V$3,('calcolo mitigazione del rischio'!V$11*tabelle!$W$3),IF('Rischio netto'!K20=tabelle!$V$4,('calcolo mitigazione del rischio'!V$11*tabelle!$W$4),IF('Rischio netto'!K20=tabelle!$V$5,('calcolo mitigazione del rischio'!V$11*tabelle!$W$5),IF('Rischio netto'!K20=tabelle!$V$6,('calcolo mitigazione del rischio'!V$11*tabelle!$W$6),IF('Rischio netto'!K20=tabelle!$V$7,('calcolo mitigazione del rischio'!V$11*tabelle!$W$7),IF('Rischio netto'!K20=tabelle!$V$8,('calcolo mitigazione del rischio'!V$11*tabelle!$W$8),IF('Rischio netto'!K20=tabelle!$V$9,('calcolo mitigazione del rischio'!V$11*tabelle!$W$9),IF('Rischio netto'!K20=tabelle!$V$10,('calcolo mitigazione del rischio'!V$11*tabelle!$W$10),IF('Rischio netto'!K20=tabelle!$V$11,('calcolo mitigazione del rischio'!V$11*tabelle!$W$11),IF('Rischio netto'!K20=tabelle!$V$12,('calcolo mitigazione del rischio'!V$11*tabelle!$W$12),"-"))))))))))</f>
        <v>-</v>
      </c>
      <c r="W13" s="26" t="str">
        <f>IF('Rischio netto'!L20=tabelle!$V$3,('calcolo mitigazione del rischio'!W$11*tabelle!$W$3),IF('Rischio netto'!L20=tabelle!$V$4,('calcolo mitigazione del rischio'!W$11*tabelle!$W$4),IF('Rischio netto'!L20=tabelle!$V$5,('calcolo mitigazione del rischio'!W$11*tabelle!$W$5),IF('Rischio netto'!L20=tabelle!$V$6,('calcolo mitigazione del rischio'!W$11*tabelle!$W$6),IF('Rischio netto'!L20=tabelle!$V$7,('calcolo mitigazione del rischio'!W$11*tabelle!$W$7),IF('Rischio netto'!L20=tabelle!$V$8,('calcolo mitigazione del rischio'!W$11*tabelle!$W$8),IF('Rischio netto'!L20=tabelle!$V$9,('calcolo mitigazione del rischio'!W$11*tabelle!$W$9),IF('Rischio netto'!L20=tabelle!$V$10,('calcolo mitigazione del rischio'!W$11*tabelle!$W$10),IF('Rischio netto'!L20=tabelle!$V$11,('calcolo mitigazione del rischio'!W$11*tabelle!$W$11),IF('Rischio netto'!L20=tabelle!$V$12,('calcolo mitigazione del rischio'!W$11*tabelle!$W$12),"-"))))))))))</f>
        <v>-</v>
      </c>
      <c r="X13" s="26" t="str">
        <f>IF('Rischio netto'!O20=tabelle!$V$3,('calcolo mitigazione del rischio'!X$11*tabelle!$W$3),IF('Rischio netto'!O20=tabelle!$V$4,('calcolo mitigazione del rischio'!X$11*tabelle!$W$4),IF('Rischio netto'!O20=tabelle!$V$5,('calcolo mitigazione del rischio'!X$11*tabelle!$W$5),IF('Rischio netto'!O20=tabelle!$V$6,('calcolo mitigazione del rischio'!X$11*tabelle!$W$6),IF('Rischio netto'!O20=tabelle!$V$7,('calcolo mitigazione del rischio'!X$11*tabelle!$W$7),IF('Rischio netto'!O20=tabelle!$V$8,('calcolo mitigazione del rischio'!X$11*tabelle!$W$8),IF('Rischio netto'!O20=tabelle!$V$9,('calcolo mitigazione del rischio'!X$11*tabelle!$W$9),IF('Rischio netto'!O20=tabelle!$V$10,('calcolo mitigazione del rischio'!X$11*tabelle!$W$10),IF('Rischio netto'!O20=tabelle!$V$11,('calcolo mitigazione del rischio'!X$11*tabelle!$W$11),IF('Rischio netto'!O20=tabelle!$V$12,('calcolo mitigazione del rischio'!X$11*tabelle!$W$12),"-"))))))))))</f>
        <v>-</v>
      </c>
      <c r="Y13" s="26" t="str">
        <f>IF('Rischio netto'!P20=tabelle!$V$3,('calcolo mitigazione del rischio'!Y$11*tabelle!$W$3),IF('Rischio netto'!P20=tabelle!$V$4,('calcolo mitigazione del rischio'!Y$11*tabelle!$W$4),IF('Rischio netto'!P20=tabelle!$V$5,('calcolo mitigazione del rischio'!Y$11*tabelle!$W$5),IF('Rischio netto'!P20=tabelle!$V$6,('calcolo mitigazione del rischio'!Y$11*tabelle!$W$6),IF('Rischio netto'!P20=tabelle!$V$7,('calcolo mitigazione del rischio'!Y$11*tabelle!$W$7),IF('Rischio netto'!P20=tabelle!$V$8,('calcolo mitigazione del rischio'!Y$11*tabelle!$W$8),IF('Rischio netto'!P20=tabelle!$V$9,('calcolo mitigazione del rischio'!Y$11*tabelle!$W$9),IF('Rischio netto'!P20=tabelle!$V$10,('calcolo mitigazione del rischio'!Y$11*tabelle!$W$10),IF('Rischio netto'!P20=tabelle!$V$11,('calcolo mitigazione del rischio'!Y$11*tabelle!$W$11),IF('Rischio netto'!P20=tabelle!$V$12,('calcolo mitigazione del rischio'!Y$11*tabelle!$W$12),"-"))))))))))</f>
        <v>-</v>
      </c>
      <c r="Z1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" s="26" t="str">
        <f>IF('Rischio netto'!Q20=tabelle!$V$3,('calcolo mitigazione del rischio'!AA$11*tabelle!$W$3),IF('Rischio netto'!Q20=tabelle!$V$4,('calcolo mitigazione del rischio'!AA$11*tabelle!$W$4),IF('Rischio netto'!Q20=tabelle!$V$5,('calcolo mitigazione del rischio'!AA$11*tabelle!$W$5),IF('Rischio netto'!Q20=tabelle!$V$6,('calcolo mitigazione del rischio'!AA$11*tabelle!$W$6),IF('Rischio netto'!Q20=tabelle!$V$7,('calcolo mitigazione del rischio'!AA$11*tabelle!$W$7),IF('Rischio netto'!Q20=tabelle!$V$8,('calcolo mitigazione del rischio'!AA$11*tabelle!$W$8),IF('Rischio netto'!Q20=tabelle!$V$9,('calcolo mitigazione del rischio'!AA$11*tabelle!$W$9),IF('Rischio netto'!Q20=tabelle!$V$10,('calcolo mitigazione del rischio'!AA$11*tabelle!$W$10),IF('Rischio netto'!Q20=tabelle!$V$11,('calcolo mitigazione del rischio'!AA$11*tabelle!$W$11),IF('Rischio netto'!Q20=tabelle!$V$12,('calcolo mitigazione del rischio'!AA$11*tabelle!$W$12),"-"))))))))))</f>
        <v>-</v>
      </c>
      <c r="AB13" s="26" t="str">
        <f>IF('Rischio netto'!R20=tabelle!$V$3,('calcolo mitigazione del rischio'!AB$11*tabelle!$W$3),IF('Rischio netto'!R20=tabelle!$V$4,('calcolo mitigazione del rischio'!AB$11*tabelle!$W$4),IF('Rischio netto'!R20=tabelle!$V$5,('calcolo mitigazione del rischio'!AB$11*tabelle!$W$5),IF('Rischio netto'!R20=tabelle!$V$6,('calcolo mitigazione del rischio'!AB$11*tabelle!$W$6),IF('Rischio netto'!R20=tabelle!$V$7,('calcolo mitigazione del rischio'!AB$11*tabelle!$W$7),IF('Rischio netto'!R20=tabelle!$V$8,('calcolo mitigazione del rischio'!AB$11*tabelle!$W$8),IF('Rischio netto'!R20=tabelle!$V$9,('calcolo mitigazione del rischio'!AB$11*tabelle!$W$9),IF('Rischio netto'!R20=tabelle!$V$10,('calcolo mitigazione del rischio'!AB$11*tabelle!$W$10),IF('Rischio netto'!R20=tabelle!$V$11,('calcolo mitigazione del rischio'!AB$11*tabelle!$W$11),IF('Rischio netto'!R20=tabelle!$V$12,('calcolo mitigazione del rischio'!AB$11*tabelle!$W$12),"-"))))))))))</f>
        <v>-</v>
      </c>
      <c r="AC13" s="405" t="str">
        <f>IF('Rischio netto'!T20=tabelle!$V$3,('calcolo mitigazione del rischio'!AC$11*tabelle!$W$3),IF('Rischio netto'!T20=tabelle!$V$4,('calcolo mitigazione del rischio'!AC$11*tabelle!$W$4),IF('Rischio netto'!T20=tabelle!$V$5,('calcolo mitigazione del rischio'!AC$11*tabelle!$W$5),IF('Rischio netto'!T20=tabelle!$V$6,('calcolo mitigazione del rischio'!AC$11*tabelle!$W$6),IF('Rischio netto'!T20=tabelle!$V$7,('calcolo mitigazione del rischio'!AC$11*tabelle!$W$7),IF('Rischio netto'!T20=tabelle!$V$8,('calcolo mitigazione del rischio'!AC$11*tabelle!$W$8),IF('Rischio netto'!T20=tabelle!$V$9,('calcolo mitigazione del rischio'!AC$11*tabelle!$W$9),IF('Rischio netto'!T20=tabelle!$V$10,('calcolo mitigazione del rischio'!AC$11*tabelle!$W$10),IF('Rischio netto'!T20=tabelle!$V$11,('calcolo mitigazione del rischio'!AC$11*tabelle!$W$11),IF('Rischio netto'!T20=tabelle!$V$12,('calcolo mitigazione del rischio'!AC$11*tabelle!$W$12),"-"))))))))))</f>
        <v>-</v>
      </c>
      <c r="AD13" s="26" t="str">
        <f>IF('Rischio netto'!T20=tabelle!$V$3,('calcolo mitigazione del rischio'!AD$11*tabelle!$W$3),IF('Rischio netto'!T20=tabelle!$V$4,('calcolo mitigazione del rischio'!AD$11*tabelle!$W$4),IF('Rischio netto'!T20=tabelle!$V$5,('calcolo mitigazione del rischio'!AD$11*tabelle!$W$5),IF('Rischio netto'!T20=tabelle!$V$6,('calcolo mitigazione del rischio'!AD$11*tabelle!$W$6),IF('Rischio netto'!T20=tabelle!$V$7,('calcolo mitigazione del rischio'!AD$11*tabelle!$W$7),IF('Rischio netto'!T20=tabelle!$V$8,('calcolo mitigazione del rischio'!AD$11*tabelle!$W$8),IF('Rischio netto'!T20=tabelle!$V$9,('calcolo mitigazione del rischio'!AD$11*tabelle!$W$9),IF('Rischio netto'!T20=tabelle!$V$10,('calcolo mitigazione del rischio'!AD$11*tabelle!$W$10),IF('Rischio netto'!T20=tabelle!$V$11,('calcolo mitigazione del rischio'!AD$11*tabelle!$W$11),IF('Rischio netto'!T20=tabelle!$V$12,('calcolo mitigazione del rischio'!AD$11*tabelle!$W$12),"-"))))))))))</f>
        <v>-</v>
      </c>
      <c r="AE13" s="26"/>
      <c r="AF13" s="405" t="str">
        <f>IF('Rischio netto'!T20=tabelle!$V$3,('calcolo mitigazione del rischio'!AF$11*tabelle!$W$3),IF('Rischio netto'!T20=tabelle!$V$4,('calcolo mitigazione del rischio'!AF$11*tabelle!$W$4),IF('Rischio netto'!T20=tabelle!$V$5,('calcolo mitigazione del rischio'!AF$11*tabelle!$W$5),IF('Rischio netto'!T20=tabelle!$V$6,('calcolo mitigazione del rischio'!AF$11*tabelle!$W$6),IF('Rischio netto'!T20=tabelle!$V$7,('calcolo mitigazione del rischio'!AF$11*tabelle!$W$7),IF('Rischio netto'!T20=tabelle!$V$8,('calcolo mitigazione del rischio'!AF$11*tabelle!$W$8),IF('Rischio netto'!T20=tabelle!$V$9,('calcolo mitigazione del rischio'!AF$11*tabelle!$W$9),IF('Rischio netto'!T20=tabelle!$V$10,('calcolo mitigazione del rischio'!AF$11*tabelle!$W$10),IF('Rischio netto'!T20=tabelle!$V$11,('calcolo mitigazione del rischio'!AF$11*tabelle!$W$11),IF('Rischio netto'!T20=tabelle!$V$12,('calcolo mitigazione del rischio'!AF$11*tabelle!$W$12),"-"))))))))))</f>
        <v>-</v>
      </c>
      <c r="AG13" s="405" t="str">
        <f>IF('Rischio netto'!U20=tabelle!$V$3,('calcolo mitigazione del rischio'!AG$11*tabelle!$W$3),IF('Rischio netto'!U20=tabelle!$V$4,('calcolo mitigazione del rischio'!AG$11*tabelle!$W$4),IF('Rischio netto'!U20=tabelle!$V$5,('calcolo mitigazione del rischio'!AG$11*tabelle!$W$5),IF('Rischio netto'!U20=tabelle!$V$6,('calcolo mitigazione del rischio'!AG$11*tabelle!$W$6),IF('Rischio netto'!U20=tabelle!$V$7,('calcolo mitigazione del rischio'!AG$11*tabelle!$W$7),IF('Rischio netto'!U20=tabelle!$V$8,('calcolo mitigazione del rischio'!AG$11*tabelle!$W$8),IF('Rischio netto'!U20=tabelle!$V$9,('calcolo mitigazione del rischio'!AG$11*tabelle!$W$9),IF('Rischio netto'!U20=tabelle!$V$10,('calcolo mitigazione del rischio'!AG$11*tabelle!$W$10),IF('Rischio netto'!U20=tabelle!$V$11,('calcolo mitigazione del rischio'!AG$11*tabelle!$W$11),IF('Rischio netto'!U20=tabelle!$V$12,('calcolo mitigazione del rischio'!AG$11*tabelle!$W$12),"-"))))))))))</f>
        <v>-</v>
      </c>
      <c r="AH13" s="26" t="str">
        <f>IF('Rischio netto'!V20=tabelle!$V$3,('calcolo mitigazione del rischio'!AH$11*tabelle!$W$3),IF('Rischio netto'!V20=tabelle!$V$4,('calcolo mitigazione del rischio'!AH$11*tabelle!$W$4),IF('Rischio netto'!V20=tabelle!$V$5,('calcolo mitigazione del rischio'!AH$11*tabelle!$W$5),IF('Rischio netto'!V20=tabelle!$V$6,('calcolo mitigazione del rischio'!AH$11*tabelle!$W$6),IF('Rischio netto'!V20=tabelle!$V$7,('calcolo mitigazione del rischio'!AH$11*tabelle!$W$7),IF('Rischio netto'!V20=tabelle!$V$8,('calcolo mitigazione del rischio'!AH$11*tabelle!$W$8),IF('Rischio netto'!V20=tabelle!$V$9,('calcolo mitigazione del rischio'!AH$11*tabelle!$W$9),IF('Rischio netto'!V20=tabelle!$V$10,('calcolo mitigazione del rischio'!AH$11*tabelle!$W$10),IF('Rischio netto'!V20=tabelle!$V$11,('calcolo mitigazione del rischio'!AH$11*tabelle!$W$11),IF('Rischio netto'!V20=tabelle!$V$12,('calcolo mitigazione del rischio'!AH$11*tabelle!$W$12),"-"))))))))))</f>
        <v>-</v>
      </c>
      <c r="AI13" s="410" t="str">
        <f>IF('Rischio netto'!W20=tabelle!$V$3,('calcolo mitigazione del rischio'!AI$11*tabelle!$W$3),IF('Rischio netto'!W20=tabelle!$V$4,('calcolo mitigazione del rischio'!AI$11*tabelle!$W$4),IF('Rischio netto'!W20=tabelle!$V$5,('calcolo mitigazione del rischio'!AI$11*tabelle!$W$5),IF('Rischio netto'!W20=tabelle!$V$6,('calcolo mitigazione del rischio'!AI$11*tabelle!$W$6),IF('Rischio netto'!W20=tabelle!$V$7,('calcolo mitigazione del rischio'!AI$11*tabelle!$W$7),IF('Rischio netto'!W20=tabelle!$V$8,('calcolo mitigazione del rischio'!AI$11*tabelle!$W$8),IF('Rischio netto'!W20=tabelle!$V$9,('calcolo mitigazione del rischio'!AI$11*tabelle!$W$9),IF('Rischio netto'!W20=tabelle!$V$10,('calcolo mitigazione del rischio'!AI$11*tabelle!$W$10),IF('Rischio netto'!W20=tabelle!$V$11,('calcolo mitigazione del rischio'!AI$11*tabelle!$W$11),IF('Rischio netto'!W20=tabelle!$V$12,('calcolo mitigazione del rischio'!AI$11*tabelle!$W$12),"-"))))))))))</f>
        <v>-</v>
      </c>
      <c r="AJ13" s="428" t="e">
        <f t="shared" si="0"/>
        <v>#REF!</v>
      </c>
      <c r="AK13" s="429" t="e">
        <f t="shared" ref="AK13:AK57" si="3">AJ13/100</f>
        <v>#REF!</v>
      </c>
      <c r="AL13" s="418" t="e">
        <f>IF('calcolo mitigazione del rischio'!$AJ13="-","-",'calcolo mitigazione del rischio'!$AK13)</f>
        <v>#REF!</v>
      </c>
      <c r="AM13" s="412" t="str">
        <f>IF('Rischio netto'!X20="-","-",IF('calcolo mitigazione del rischio'!S13="-","-",IF('calcolo mitigazione del rischio'!AL13="-","-",ROUND(('calcolo mitigazione del rischio'!S13*(1-'calcolo mitigazione del rischio'!AL13)),0))))</f>
        <v>-</v>
      </c>
      <c r="AN13" s="404"/>
      <c r="AO13" s="26">
        <f>IF('Rischio Lordo'!L20="X",tabelle!$I$2,0)</f>
        <v>0</v>
      </c>
      <c r="AP13" s="26">
        <f>IF('Rischio Lordo'!M20="X",tabelle!$I$3,0)</f>
        <v>0</v>
      </c>
      <c r="AQ13" s="26">
        <f>IF('Rischio Lordo'!N20="X",tabelle!$I$4,0)</f>
        <v>0</v>
      </c>
      <c r="AR13" s="26">
        <f>IF('Rischio Lordo'!O20="X",tabelle!$I$5,0)</f>
        <v>0</v>
      </c>
      <c r="AS13" s="26">
        <f>IF('Rischio Lordo'!P20="X",tabelle!$I$6,0)</f>
        <v>0</v>
      </c>
      <c r="AT13" s="26">
        <f>IF('Rischio Lordo'!Q20="X",tabelle!$I$7,0)</f>
        <v>0</v>
      </c>
      <c r="AU13" s="26">
        <f>IF('Rischio Lordo'!R20="X",tabelle!$I$8,0)</f>
        <v>0</v>
      </c>
      <c r="AV13" s="26">
        <f>IF('Rischio Lordo'!S20="X",tabelle!$I$9,0)</f>
        <v>0</v>
      </c>
      <c r="AW13" s="26">
        <f>IF('Rischio Lordo'!T20="X",tabelle!$I$10,0)</f>
        <v>0</v>
      </c>
      <c r="AX13" s="26">
        <f>IF('Rischio Lordo'!U20="X",tabelle!$I$11,0)</f>
        <v>0</v>
      </c>
      <c r="AY13" s="26">
        <f>IF('Rischio Lordo'!V20="X",tabelle!$I$12,0)</f>
        <v>0</v>
      </c>
      <c r="AZ13" s="26">
        <f>IF('Rischio Lordo'!W20="X",tabelle!$I$13,0)</f>
        <v>0</v>
      </c>
      <c r="BA13" s="26">
        <f>IF('Rischio Lordo'!X20="X",tabelle!$I$14,0)</f>
        <v>0</v>
      </c>
      <c r="BB13" s="26">
        <f>IF('Rischio Lordo'!Y20="X",tabelle!$I$15,0)</f>
        <v>0</v>
      </c>
      <c r="BC13" s="26">
        <f>IF('Rischio Lordo'!Z20="X",tabelle!$I$16,0)</f>
        <v>0</v>
      </c>
      <c r="BD13" s="26">
        <f>IF('Rischio Lordo'!AA20="X",tabelle!$I$17,0)</f>
        <v>0</v>
      </c>
      <c r="BE13" s="26">
        <f>IF('Rischio Lordo'!AB20="X",tabelle!$I$18,0)</f>
        <v>0</v>
      </c>
      <c r="BF13" s="26">
        <f>IF('Rischio Lordo'!AC20="X",tabelle!$I$18,0)</f>
        <v>0</v>
      </c>
      <c r="BG13" s="26">
        <f>IF('Rischio Lordo'!AC20="X",tabelle!$I$19,0)</f>
        <v>0</v>
      </c>
      <c r="BH13" s="212">
        <f t="shared" ref="BH13:BH57" si="4">SUM(AO13:BG13)</f>
        <v>0</v>
      </c>
    </row>
    <row r="14" spans="1:60" x14ac:dyDescent="0.75">
      <c r="A14" s="754">
        <f>Schema!A18</f>
        <v>0</v>
      </c>
      <c r="B14" s="757">
        <f>Schema!B18</f>
        <v>0</v>
      </c>
      <c r="C14" s="1114">
        <f>Schema!C18</f>
        <v>0</v>
      </c>
      <c r="D14" s="261" t="str">
        <f>Schema!D18</f>
        <v>A.1.3. Valutazione/Istruttoria</v>
      </c>
      <c r="E14" s="284" t="str">
        <f>Schema!E18</f>
        <v>GRU</v>
      </c>
      <c r="F14" s="46" t="str">
        <f>Schema!F18</f>
        <v>A</v>
      </c>
      <c r="G14" s="46" t="str">
        <f>Schema!G18</f>
        <v>01</v>
      </c>
      <c r="H14" s="285" t="str">
        <f>Schema!H18</f>
        <v>03</v>
      </c>
      <c r="I14" s="181" t="str">
        <f>IF('Rischio Lordo'!AF21=tabelle!$M$7,tabelle!$N$7,IF('Rischio Lordo'!AF21=tabelle!$M$6,tabelle!$N$6,IF('Rischio Lordo'!AF21=tabelle!$M$5,tabelle!$N$5,IF('Rischio Lordo'!AF21=tabelle!$M$4,tabelle!$N$4,IF('Rischio Lordo'!AF21=tabelle!$M$3,tabelle!$N$3,"-")))))</f>
        <v>-</v>
      </c>
      <c r="J14" s="34" t="str">
        <f>IF('Rischio Lordo'!AG21=tabelle!$M$7,tabelle!$N$7,IF('Rischio Lordo'!AG21=tabelle!$M$6,tabelle!$N$6,IF('Rischio Lordo'!AG21=tabelle!$M$5,tabelle!$N$5,IF('Rischio Lordo'!AG21=tabelle!$M$4,tabelle!$N$4,IF('Rischio Lordo'!AG21=tabelle!$M$3,tabelle!$N$3,"-")))))</f>
        <v>-</v>
      </c>
      <c r="K14" s="34" t="str">
        <f>IF('Rischio Lordo'!AH21=tabelle!$M$7,tabelle!$N$7,IF('Rischio Lordo'!AH21=tabelle!$M$6,tabelle!$N$6,IF('Rischio Lordo'!AH21=tabelle!$M$5,tabelle!$N$5,IF('Rischio Lordo'!AH21=tabelle!$M$4,tabelle!$N$4,IF('Rischio Lordo'!AH21=tabelle!$M$3,tabelle!$N$3,"-")))))</f>
        <v>-</v>
      </c>
      <c r="L14" s="394" t="str">
        <f t="shared" si="1"/>
        <v>-</v>
      </c>
      <c r="M14" s="34" t="str">
        <f>IF('Rischio Lordo'!AI21=tabelle!$M$7,tabelle!$N$7,IF('Rischio Lordo'!AI21=tabelle!$M$6,tabelle!$N$6,IF('Rischio Lordo'!AI21=tabelle!$M$5,tabelle!$N$5,IF('Rischio Lordo'!AI21=tabelle!$M$4,tabelle!$N$4,IF('Rischio Lordo'!AI21=tabelle!$M$3,tabelle!$N$3,"-")))))</f>
        <v>-</v>
      </c>
      <c r="N14" s="165" t="str">
        <f>IF(M14="-","-",IF('calcolo mitigazione del rischio'!L14="-","-",IF(AND((M14*'calcolo mitigazione del rischio'!L14)&gt;=tabelle!$P$3, (M14*'calcolo mitigazione del rischio'!L14)&lt;tabelle!$Q$3),tabelle!$R$3,IF(AND((M14*'calcolo mitigazione del rischio'!L14)&gt;=tabelle!$P$4, (M14*'calcolo mitigazione del rischio'!L14)&lt;tabelle!$Q$4),tabelle!$R$4,IF(AND((M14*'calcolo mitigazione del rischio'!L14)&gt;=tabelle!$P$5, (M14*'calcolo mitigazione del rischio'!L14)&lt;tabelle!$Q$5),tabelle!$R$5,IF(AND((M14*'calcolo mitigazione del rischio'!L14)&gt;=tabelle!$P$6, (M14*'calcolo mitigazione del rischio'!L14)&lt;tabelle!$Q$6),tabelle!$R$6,IF(AND((M14*'calcolo mitigazione del rischio'!L14)&gt;=tabelle!$P$7, (M14*'calcolo mitigazione del rischio'!L14)&lt;=tabelle!$Q$7),tabelle!$R$7,"-")))))))</f>
        <v>-</v>
      </c>
      <c r="O14" s="35" t="str">
        <f>IF('Rischio Lordo'!AK21=tabelle!$M$7,tabelle!$N$7,IF('Rischio Lordo'!AK21=tabelle!$M$6,tabelle!$N$6,IF('Rischio Lordo'!AK21=tabelle!$M$5,tabelle!$N$5,IF('Rischio Lordo'!AK21=tabelle!$M$4,tabelle!$N$4,IF('Rischio Lordo'!AK21=tabelle!$M$3,tabelle!$N$3,"-")))))</f>
        <v>-</v>
      </c>
      <c r="P14" s="35" t="str">
        <f>IF('Rischio Lordo'!AL21=tabelle!$M$7,tabelle!$N$7,IF('Rischio Lordo'!AL21=tabelle!$M$6,tabelle!$N$6,IF('Rischio Lordo'!AL21=tabelle!$M$5,tabelle!$N$5,IF('Rischio Lordo'!AL21=tabelle!$M$4,tabelle!$N$4,IF('Rischio Lordo'!AL21=tabelle!$M$3,tabelle!$N$3,"-")))))</f>
        <v>-</v>
      </c>
      <c r="Q14" s="35" t="str">
        <f>IF('Rischio Lordo'!AM21=tabelle!$M$7,tabelle!$N$7,IF('Rischio Lordo'!AM21=tabelle!$M$6,tabelle!$N$6,IF('Rischio Lordo'!AM21=tabelle!$M$5,tabelle!$N$5,IF('Rischio Lordo'!AM21=tabelle!$M$4,tabelle!$N$4,IF('Rischio Lordo'!AM21=tabelle!$M$3,tabelle!$N$3,"-")))))</f>
        <v>-</v>
      </c>
      <c r="R14" s="166" t="str">
        <f t="shared" si="2"/>
        <v>-</v>
      </c>
      <c r="S14" s="228" t="str">
        <f>IF(R14="-","-",(R14*'calcolo mitigazione del rischio'!N14))</f>
        <v>-</v>
      </c>
      <c r="T14" s="26" t="str">
        <f>IF('Rischio netto'!I21=tabelle!$V$3,('calcolo mitigazione del rischio'!T$11*tabelle!$W$3),IF('Rischio netto'!I21=tabelle!$V$4,('calcolo mitigazione del rischio'!T$11*tabelle!$W$4),IF('Rischio netto'!I21=tabelle!$V$5,('calcolo mitigazione del rischio'!T$11*tabelle!$W$5),IF('Rischio netto'!I21=tabelle!$V$6,('calcolo mitigazione del rischio'!T$11*tabelle!$W$6),IF('Rischio netto'!I21=tabelle!$V$7,('calcolo mitigazione del rischio'!T$11*tabelle!$W$7),IF('Rischio netto'!I21=tabelle!$V$8,('calcolo mitigazione del rischio'!T$11*tabelle!$W$8),IF('Rischio netto'!I21=tabelle!$V$9,('calcolo mitigazione del rischio'!T$11*tabelle!$W$9),IF('Rischio netto'!I21=tabelle!$V$10,('calcolo mitigazione del rischio'!T$11*tabelle!$W$10),IF('Rischio netto'!I21=tabelle!$V$11,('calcolo mitigazione del rischio'!T$11*tabelle!$W$11),IF('Rischio netto'!I21=tabelle!$V$12,('calcolo mitigazione del rischio'!T$11*tabelle!$W$12),"-"))))))))))</f>
        <v>-</v>
      </c>
      <c r="U14" s="26" t="str">
        <f>IF('Rischio netto'!J21=tabelle!$V$3,('calcolo mitigazione del rischio'!U$11*tabelle!$W$3),IF('Rischio netto'!J21=tabelle!$V$4,('calcolo mitigazione del rischio'!U$11*tabelle!$W$4),IF('Rischio netto'!J21=tabelle!$V$5,('calcolo mitigazione del rischio'!U$11*tabelle!$W$5),IF('Rischio netto'!J21=tabelle!$V$6,('calcolo mitigazione del rischio'!U$11*tabelle!$W$6),IF('Rischio netto'!J21=tabelle!$V$7,('calcolo mitigazione del rischio'!U$11*tabelle!$W$7),IF('Rischio netto'!J21=tabelle!$V$8,('calcolo mitigazione del rischio'!U$11*tabelle!$W$8),IF('Rischio netto'!J21=tabelle!$V$9,('calcolo mitigazione del rischio'!U$11*tabelle!$W$9),IF('Rischio netto'!J21=tabelle!$V$10,('calcolo mitigazione del rischio'!U$11*tabelle!$W$10),IF('Rischio netto'!J21=tabelle!$V$11,('calcolo mitigazione del rischio'!U$11*tabelle!$W$11),IF('Rischio netto'!J21=tabelle!$V$12,('calcolo mitigazione del rischio'!U$11*tabelle!$W$12),"-"))))))))))</f>
        <v>-</v>
      </c>
      <c r="V14" s="26" t="str">
        <f>IF('Rischio netto'!K21=tabelle!$V$3,('calcolo mitigazione del rischio'!V$11*tabelle!$W$3),IF('Rischio netto'!K21=tabelle!$V$4,('calcolo mitigazione del rischio'!V$11*tabelle!$W$4),IF('Rischio netto'!K21=tabelle!$V$5,('calcolo mitigazione del rischio'!V$11*tabelle!$W$5),IF('Rischio netto'!K21=tabelle!$V$6,('calcolo mitigazione del rischio'!V$11*tabelle!$W$6),IF('Rischio netto'!K21=tabelle!$V$7,('calcolo mitigazione del rischio'!V$11*tabelle!$W$7),IF('Rischio netto'!K21=tabelle!$V$8,('calcolo mitigazione del rischio'!V$11*tabelle!$W$8),IF('Rischio netto'!K21=tabelle!$V$9,('calcolo mitigazione del rischio'!V$11*tabelle!$W$9),IF('Rischio netto'!K21=tabelle!$V$10,('calcolo mitigazione del rischio'!V$11*tabelle!$W$10),IF('Rischio netto'!K21=tabelle!$V$11,('calcolo mitigazione del rischio'!V$11*tabelle!$W$11),IF('Rischio netto'!K21=tabelle!$V$12,('calcolo mitigazione del rischio'!V$11*tabelle!$W$12),"-"))))))))))</f>
        <v>-</v>
      </c>
      <c r="W14" s="26" t="str">
        <f>IF('Rischio netto'!L21=tabelle!$V$3,('calcolo mitigazione del rischio'!W$11*tabelle!$W$3),IF('Rischio netto'!L21=tabelle!$V$4,('calcolo mitigazione del rischio'!W$11*tabelle!$W$4),IF('Rischio netto'!L21=tabelle!$V$5,('calcolo mitigazione del rischio'!W$11*tabelle!$W$5),IF('Rischio netto'!L21=tabelle!$V$6,('calcolo mitigazione del rischio'!W$11*tabelle!$W$6),IF('Rischio netto'!L21=tabelle!$V$7,('calcolo mitigazione del rischio'!W$11*tabelle!$W$7),IF('Rischio netto'!L21=tabelle!$V$8,('calcolo mitigazione del rischio'!W$11*tabelle!$W$8),IF('Rischio netto'!L21=tabelle!$V$9,('calcolo mitigazione del rischio'!W$11*tabelle!$W$9),IF('Rischio netto'!L21=tabelle!$V$10,('calcolo mitigazione del rischio'!W$11*tabelle!$W$10),IF('Rischio netto'!L21=tabelle!$V$11,('calcolo mitigazione del rischio'!W$11*tabelle!$W$11),IF('Rischio netto'!L21=tabelle!$V$12,('calcolo mitigazione del rischio'!W$11*tabelle!$W$12),"-"))))))))))</f>
        <v>-</v>
      </c>
      <c r="X14" s="26" t="str">
        <f>IF('Rischio netto'!O21=tabelle!$V$3,('calcolo mitigazione del rischio'!X$11*tabelle!$W$3),IF('Rischio netto'!O21=tabelle!$V$4,('calcolo mitigazione del rischio'!X$11*tabelle!$W$4),IF('Rischio netto'!O21=tabelle!$V$5,('calcolo mitigazione del rischio'!X$11*tabelle!$W$5),IF('Rischio netto'!O21=tabelle!$V$6,('calcolo mitigazione del rischio'!X$11*tabelle!$W$6),IF('Rischio netto'!O21=tabelle!$V$7,('calcolo mitigazione del rischio'!X$11*tabelle!$W$7),IF('Rischio netto'!O21=tabelle!$V$8,('calcolo mitigazione del rischio'!X$11*tabelle!$W$8),IF('Rischio netto'!O21=tabelle!$V$9,('calcolo mitigazione del rischio'!X$11*tabelle!$W$9),IF('Rischio netto'!O21=tabelle!$V$10,('calcolo mitigazione del rischio'!X$11*tabelle!$W$10),IF('Rischio netto'!O21=tabelle!$V$11,('calcolo mitigazione del rischio'!X$11*tabelle!$W$11),IF('Rischio netto'!O21=tabelle!$V$12,('calcolo mitigazione del rischio'!X$11*tabelle!$W$12),"-"))))))))))</f>
        <v>-</v>
      </c>
      <c r="Y14" s="26" t="str">
        <f>IF('Rischio netto'!P21=tabelle!$V$3,('calcolo mitigazione del rischio'!Y$11*tabelle!$W$3),IF('Rischio netto'!P21=tabelle!$V$4,('calcolo mitigazione del rischio'!Y$11*tabelle!$W$4),IF('Rischio netto'!P21=tabelle!$V$5,('calcolo mitigazione del rischio'!Y$11*tabelle!$W$5),IF('Rischio netto'!P21=tabelle!$V$6,('calcolo mitigazione del rischio'!Y$11*tabelle!$W$6),IF('Rischio netto'!P21=tabelle!$V$7,('calcolo mitigazione del rischio'!Y$11*tabelle!$W$7),IF('Rischio netto'!P21=tabelle!$V$8,('calcolo mitigazione del rischio'!Y$11*tabelle!$W$8),IF('Rischio netto'!P21=tabelle!$V$9,('calcolo mitigazione del rischio'!Y$11*tabelle!$W$9),IF('Rischio netto'!P21=tabelle!$V$10,('calcolo mitigazione del rischio'!Y$11*tabelle!$W$10),IF('Rischio netto'!P21=tabelle!$V$11,('calcolo mitigazione del rischio'!Y$11*tabelle!$W$11),IF('Rischio netto'!P21=tabelle!$V$12,('calcolo mitigazione del rischio'!Y$11*tabelle!$W$12),"-"))))))))))</f>
        <v>-</v>
      </c>
      <c r="Z1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" s="26" t="str">
        <f>IF('Rischio netto'!Q21=tabelle!$V$3,('calcolo mitigazione del rischio'!AA$11*tabelle!$W$3),IF('Rischio netto'!Q21=tabelle!$V$4,('calcolo mitigazione del rischio'!AA$11*tabelle!$W$4),IF('Rischio netto'!Q21=tabelle!$V$5,('calcolo mitigazione del rischio'!AA$11*tabelle!$W$5),IF('Rischio netto'!Q21=tabelle!$V$6,('calcolo mitigazione del rischio'!AA$11*tabelle!$W$6),IF('Rischio netto'!Q21=tabelle!$V$7,('calcolo mitigazione del rischio'!AA$11*tabelle!$W$7),IF('Rischio netto'!Q21=tabelle!$V$8,('calcolo mitigazione del rischio'!AA$11*tabelle!$W$8),IF('Rischio netto'!Q21=tabelle!$V$9,('calcolo mitigazione del rischio'!AA$11*tabelle!$W$9),IF('Rischio netto'!Q21=tabelle!$V$10,('calcolo mitigazione del rischio'!AA$11*tabelle!$W$10),IF('Rischio netto'!Q21=tabelle!$V$11,('calcolo mitigazione del rischio'!AA$11*tabelle!$W$11),IF('Rischio netto'!Q21=tabelle!$V$12,('calcolo mitigazione del rischio'!AA$11*tabelle!$W$12),"-"))))))))))</f>
        <v>-</v>
      </c>
      <c r="AB14" s="26" t="str">
        <f>IF('Rischio netto'!R21=tabelle!$V$3,('calcolo mitigazione del rischio'!AB$11*tabelle!$W$3),IF('Rischio netto'!R21=tabelle!$V$4,('calcolo mitigazione del rischio'!AB$11*tabelle!$W$4),IF('Rischio netto'!R21=tabelle!$V$5,('calcolo mitigazione del rischio'!AB$11*tabelle!$W$5),IF('Rischio netto'!R21=tabelle!$V$6,('calcolo mitigazione del rischio'!AB$11*tabelle!$W$6),IF('Rischio netto'!R21=tabelle!$V$7,('calcolo mitigazione del rischio'!AB$11*tabelle!$W$7),IF('Rischio netto'!R21=tabelle!$V$8,('calcolo mitigazione del rischio'!AB$11*tabelle!$W$8),IF('Rischio netto'!R21=tabelle!$V$9,('calcolo mitigazione del rischio'!AB$11*tabelle!$W$9),IF('Rischio netto'!R21=tabelle!$V$10,('calcolo mitigazione del rischio'!AB$11*tabelle!$W$10),IF('Rischio netto'!R21=tabelle!$V$11,('calcolo mitigazione del rischio'!AB$11*tabelle!$W$11),IF('Rischio netto'!R21=tabelle!$V$12,('calcolo mitigazione del rischio'!AB$11*tabelle!$W$12),"-"))))))))))</f>
        <v>-</v>
      </c>
      <c r="AC14" s="405" t="str">
        <f>IF('Rischio netto'!T21=tabelle!$V$3,('calcolo mitigazione del rischio'!AC$11*tabelle!$W$3),IF('Rischio netto'!T21=tabelle!$V$4,('calcolo mitigazione del rischio'!AC$11*tabelle!$W$4),IF('Rischio netto'!T21=tabelle!$V$5,('calcolo mitigazione del rischio'!AC$11*tabelle!$W$5),IF('Rischio netto'!T21=tabelle!$V$6,('calcolo mitigazione del rischio'!AC$11*tabelle!$W$6),IF('Rischio netto'!T21=tabelle!$V$7,('calcolo mitigazione del rischio'!AC$11*tabelle!$W$7),IF('Rischio netto'!T21=tabelle!$V$8,('calcolo mitigazione del rischio'!AC$11*tabelle!$W$8),IF('Rischio netto'!T21=tabelle!$V$9,('calcolo mitigazione del rischio'!AC$11*tabelle!$W$9),IF('Rischio netto'!T21=tabelle!$V$10,('calcolo mitigazione del rischio'!AC$11*tabelle!$W$10),IF('Rischio netto'!T21=tabelle!$V$11,('calcolo mitigazione del rischio'!AC$11*tabelle!$W$11),IF('Rischio netto'!T21=tabelle!$V$12,('calcolo mitigazione del rischio'!AC$11*tabelle!$W$12),"-"))))))))))</f>
        <v>-</v>
      </c>
      <c r="AD14" s="26" t="str">
        <f>IF('Rischio netto'!T21=tabelle!$V$3,('calcolo mitigazione del rischio'!AD$11*tabelle!$W$3),IF('Rischio netto'!T21=tabelle!$V$4,('calcolo mitigazione del rischio'!AD$11*tabelle!$W$4),IF('Rischio netto'!T21=tabelle!$V$5,('calcolo mitigazione del rischio'!AD$11*tabelle!$W$5),IF('Rischio netto'!T21=tabelle!$V$6,('calcolo mitigazione del rischio'!AD$11*tabelle!$W$6),IF('Rischio netto'!T21=tabelle!$V$7,('calcolo mitigazione del rischio'!AD$11*tabelle!$W$7),IF('Rischio netto'!T21=tabelle!$V$8,('calcolo mitigazione del rischio'!AD$11*tabelle!$W$8),IF('Rischio netto'!T21=tabelle!$V$9,('calcolo mitigazione del rischio'!AD$11*tabelle!$W$9),IF('Rischio netto'!T21=tabelle!$V$10,('calcolo mitigazione del rischio'!AD$11*tabelle!$W$10),IF('Rischio netto'!T21=tabelle!$V$11,('calcolo mitigazione del rischio'!AD$11*tabelle!$W$11),IF('Rischio netto'!T21=tabelle!$V$12,('calcolo mitigazione del rischio'!AD$11*tabelle!$W$12),"-"))))))))))</f>
        <v>-</v>
      </c>
      <c r="AE14" s="26"/>
      <c r="AF14" s="405" t="str">
        <f>IF('Rischio netto'!T21=tabelle!$V$3,('calcolo mitigazione del rischio'!AF$11*tabelle!$W$3),IF('Rischio netto'!T21=tabelle!$V$4,('calcolo mitigazione del rischio'!AF$11*tabelle!$W$4),IF('Rischio netto'!T21=tabelle!$V$5,('calcolo mitigazione del rischio'!AF$11*tabelle!$W$5),IF('Rischio netto'!T21=tabelle!$V$6,('calcolo mitigazione del rischio'!AF$11*tabelle!$W$6),IF('Rischio netto'!T21=tabelle!$V$7,('calcolo mitigazione del rischio'!AF$11*tabelle!$W$7),IF('Rischio netto'!T21=tabelle!$V$8,('calcolo mitigazione del rischio'!AF$11*tabelle!$W$8),IF('Rischio netto'!T21=tabelle!$V$9,('calcolo mitigazione del rischio'!AF$11*tabelle!$W$9),IF('Rischio netto'!T21=tabelle!$V$10,('calcolo mitigazione del rischio'!AF$11*tabelle!$W$10),IF('Rischio netto'!T21=tabelle!$V$11,('calcolo mitigazione del rischio'!AF$11*tabelle!$W$11),IF('Rischio netto'!T21=tabelle!$V$12,('calcolo mitigazione del rischio'!AF$11*tabelle!$W$12),"-"))))))))))</f>
        <v>-</v>
      </c>
      <c r="AG14" s="405" t="str">
        <f>IF('Rischio netto'!U21=tabelle!$V$3,('calcolo mitigazione del rischio'!AG$11*tabelle!$W$3),IF('Rischio netto'!U21=tabelle!$V$4,('calcolo mitigazione del rischio'!AG$11*tabelle!$W$4),IF('Rischio netto'!U21=tabelle!$V$5,('calcolo mitigazione del rischio'!AG$11*tabelle!$W$5),IF('Rischio netto'!U21=tabelle!$V$6,('calcolo mitigazione del rischio'!AG$11*tabelle!$W$6),IF('Rischio netto'!U21=tabelle!$V$7,('calcolo mitigazione del rischio'!AG$11*tabelle!$W$7),IF('Rischio netto'!U21=tabelle!$V$8,('calcolo mitigazione del rischio'!AG$11*tabelle!$W$8),IF('Rischio netto'!U21=tabelle!$V$9,('calcolo mitigazione del rischio'!AG$11*tabelle!$W$9),IF('Rischio netto'!U21=tabelle!$V$10,('calcolo mitigazione del rischio'!AG$11*tabelle!$W$10),IF('Rischio netto'!U21=tabelle!$V$11,('calcolo mitigazione del rischio'!AG$11*tabelle!$W$11),IF('Rischio netto'!U21=tabelle!$V$12,('calcolo mitigazione del rischio'!AG$11*tabelle!$W$12),"-"))))))))))</f>
        <v>-</v>
      </c>
      <c r="AH14" s="26" t="str">
        <f>IF('Rischio netto'!V21=tabelle!$V$3,('calcolo mitigazione del rischio'!AH$11*tabelle!$W$3),IF('Rischio netto'!V21=tabelle!$V$4,('calcolo mitigazione del rischio'!AH$11*tabelle!$W$4),IF('Rischio netto'!V21=tabelle!$V$5,('calcolo mitigazione del rischio'!AH$11*tabelle!$W$5),IF('Rischio netto'!V21=tabelle!$V$6,('calcolo mitigazione del rischio'!AH$11*tabelle!$W$6),IF('Rischio netto'!V21=tabelle!$V$7,('calcolo mitigazione del rischio'!AH$11*tabelle!$W$7),IF('Rischio netto'!V21=tabelle!$V$8,('calcolo mitigazione del rischio'!AH$11*tabelle!$W$8),IF('Rischio netto'!V21=tabelle!$V$9,('calcolo mitigazione del rischio'!AH$11*tabelle!$W$9),IF('Rischio netto'!V21=tabelle!$V$10,('calcolo mitigazione del rischio'!AH$11*tabelle!$W$10),IF('Rischio netto'!V21=tabelle!$V$11,('calcolo mitigazione del rischio'!AH$11*tabelle!$W$11),IF('Rischio netto'!V21=tabelle!$V$12,('calcolo mitigazione del rischio'!AH$11*tabelle!$W$12),"-"))))))))))</f>
        <v>-</v>
      </c>
      <c r="AI14" s="410" t="str">
        <f>IF('Rischio netto'!W21=tabelle!$V$3,('calcolo mitigazione del rischio'!AI$11*tabelle!$W$3),IF('Rischio netto'!W21=tabelle!$V$4,('calcolo mitigazione del rischio'!AI$11*tabelle!$W$4),IF('Rischio netto'!W21=tabelle!$V$5,('calcolo mitigazione del rischio'!AI$11*tabelle!$W$5),IF('Rischio netto'!W21=tabelle!$V$6,('calcolo mitigazione del rischio'!AI$11*tabelle!$W$6),IF('Rischio netto'!W21=tabelle!$V$7,('calcolo mitigazione del rischio'!AI$11*tabelle!$W$7),IF('Rischio netto'!W21=tabelle!$V$8,('calcolo mitigazione del rischio'!AI$11*tabelle!$W$8),IF('Rischio netto'!W21=tabelle!$V$9,('calcolo mitigazione del rischio'!AI$11*tabelle!$W$9),IF('Rischio netto'!W21=tabelle!$V$10,('calcolo mitigazione del rischio'!AI$11*tabelle!$W$10),IF('Rischio netto'!W21=tabelle!$V$11,('calcolo mitigazione del rischio'!AI$11*tabelle!$W$11),IF('Rischio netto'!W21=tabelle!$V$12,('calcolo mitigazione del rischio'!AI$11*tabelle!$W$12),"-"))))))))))</f>
        <v>-</v>
      </c>
      <c r="AJ14" s="428" t="e">
        <f t="shared" si="0"/>
        <v>#REF!</v>
      </c>
      <c r="AK14" s="429" t="e">
        <f t="shared" si="3"/>
        <v>#REF!</v>
      </c>
      <c r="AL14" s="418" t="e">
        <f>IF('calcolo mitigazione del rischio'!$AJ14="-","-",'calcolo mitigazione del rischio'!$AK14)</f>
        <v>#REF!</v>
      </c>
      <c r="AM14" s="412" t="str">
        <f>IF('Rischio netto'!X21="-","-",IF('calcolo mitigazione del rischio'!S14="-","-",IF('calcolo mitigazione del rischio'!AL14="-","-",ROUND(('calcolo mitigazione del rischio'!S14*(1-'calcolo mitigazione del rischio'!AL14)),0))))</f>
        <v>-</v>
      </c>
      <c r="AN14" s="404"/>
      <c r="AO14" s="26">
        <f>IF('Rischio Lordo'!L21="X",tabelle!$I$2,0)</f>
        <v>0</v>
      </c>
      <c r="AP14" s="26">
        <f>IF('Rischio Lordo'!M21="X",tabelle!$I$3,0)</f>
        <v>0</v>
      </c>
      <c r="AQ14" s="26">
        <f>IF('Rischio Lordo'!N21="X",tabelle!$I$4,0)</f>
        <v>0</v>
      </c>
      <c r="AR14" s="26">
        <f>IF('Rischio Lordo'!O21="X",tabelle!$I$5,0)</f>
        <v>0</v>
      </c>
      <c r="AS14" s="26">
        <f>IF('Rischio Lordo'!P21="X",tabelle!$I$6,0)</f>
        <v>0</v>
      </c>
      <c r="AT14" s="26">
        <f>IF('Rischio Lordo'!Q21="X",tabelle!$I$7,0)</f>
        <v>0</v>
      </c>
      <c r="AU14" s="26">
        <f>IF('Rischio Lordo'!R21="X",tabelle!$I$8,0)</f>
        <v>0</v>
      </c>
      <c r="AV14" s="26">
        <f>IF('Rischio Lordo'!S21="X",tabelle!$I$9,0)</f>
        <v>0</v>
      </c>
      <c r="AW14" s="26">
        <f>IF('Rischio Lordo'!T21="X",tabelle!$I$10,0)</f>
        <v>0</v>
      </c>
      <c r="AX14" s="26">
        <f>IF('Rischio Lordo'!U21="X",tabelle!$I$11,0)</f>
        <v>0</v>
      </c>
      <c r="AY14" s="26">
        <f>IF('Rischio Lordo'!V21="X",tabelle!$I$12,0)</f>
        <v>0</v>
      </c>
      <c r="AZ14" s="26">
        <f>IF('Rischio Lordo'!W21="X",tabelle!$I$13,0)</f>
        <v>0</v>
      </c>
      <c r="BA14" s="26">
        <f>IF('Rischio Lordo'!X21="X",tabelle!$I$14,0)</f>
        <v>0</v>
      </c>
      <c r="BB14" s="26">
        <f>IF('Rischio Lordo'!Y21="X",tabelle!$I$15,0)</f>
        <v>0</v>
      </c>
      <c r="BC14" s="26">
        <f>IF('Rischio Lordo'!Z21="X",tabelle!$I$16,0)</f>
        <v>0</v>
      </c>
      <c r="BD14" s="26">
        <f>IF('Rischio Lordo'!AA21="X",tabelle!$I$17,0)</f>
        <v>0</v>
      </c>
      <c r="BE14" s="26">
        <f>IF('Rischio Lordo'!AB21="X",tabelle!$I$18,0)</f>
        <v>0</v>
      </c>
      <c r="BF14" s="26">
        <f>IF('Rischio Lordo'!AC21="X",tabelle!$I$18,0)</f>
        <v>0</v>
      </c>
      <c r="BG14" s="26">
        <f>IF('Rischio Lordo'!AC21="X",tabelle!$I$19,0)</f>
        <v>0</v>
      </c>
      <c r="BH14" s="212">
        <f t="shared" si="4"/>
        <v>0</v>
      </c>
    </row>
    <row r="15" spans="1:60" ht="20.399999999999999" customHeight="1" x14ac:dyDescent="0.75">
      <c r="A15" s="754">
        <f>Schema!A19</f>
        <v>0</v>
      </c>
      <c r="B15" s="757">
        <f>Schema!B19</f>
        <v>0</v>
      </c>
      <c r="C15" s="1114">
        <f>Schema!C19</f>
        <v>0</v>
      </c>
      <c r="D15" s="261" t="str">
        <f>Schema!D19</f>
        <v>A.1.4. Graduatoria (nel caso di mobilità tramite manifestazione di interesse)</v>
      </c>
      <c r="E15" s="284" t="str">
        <f>Schema!E19</f>
        <v>GRU</v>
      </c>
      <c r="F15" s="46" t="str">
        <f>Schema!F19</f>
        <v>A</v>
      </c>
      <c r="G15" s="46" t="str">
        <f>Schema!G19</f>
        <v>01</v>
      </c>
      <c r="H15" s="285" t="str">
        <f>Schema!H19</f>
        <v>04</v>
      </c>
      <c r="I15" s="181" t="str">
        <f>IF('Rischio Lordo'!AF22=tabelle!$M$7,tabelle!$N$7,IF('Rischio Lordo'!AF22=tabelle!$M$6,tabelle!$N$6,IF('Rischio Lordo'!AF22=tabelle!$M$5,tabelle!$N$5,IF('Rischio Lordo'!AF22=tabelle!$M$4,tabelle!$N$4,IF('Rischio Lordo'!AF22=tabelle!$M$3,tabelle!$N$3,"-")))))</f>
        <v>-</v>
      </c>
      <c r="J15" s="34" t="str">
        <f>IF('Rischio Lordo'!AG22=tabelle!$M$7,tabelle!$N$7,IF('Rischio Lordo'!AG22=tabelle!$M$6,tabelle!$N$6,IF('Rischio Lordo'!AG22=tabelle!$M$5,tabelle!$N$5,IF('Rischio Lordo'!AG22=tabelle!$M$4,tabelle!$N$4,IF('Rischio Lordo'!AG22=tabelle!$M$3,tabelle!$N$3,"-")))))</f>
        <v>-</v>
      </c>
      <c r="K15" s="34" t="str">
        <f>IF('Rischio Lordo'!AH22=tabelle!$M$7,tabelle!$N$7,IF('Rischio Lordo'!AH22=tabelle!$M$6,tabelle!$N$6,IF('Rischio Lordo'!AH22=tabelle!$M$5,tabelle!$N$5,IF('Rischio Lordo'!AH22=tabelle!$M$4,tabelle!$N$4,IF('Rischio Lordo'!AH22=tabelle!$M$3,tabelle!$N$3,"-")))))</f>
        <v>-</v>
      </c>
      <c r="L15" s="394" t="str">
        <f t="shared" si="1"/>
        <v>-</v>
      </c>
      <c r="M15" s="34" t="str">
        <f>IF('Rischio Lordo'!AI22=tabelle!$M$7,tabelle!$N$7,IF('Rischio Lordo'!AI22=tabelle!$M$6,tabelle!$N$6,IF('Rischio Lordo'!AI22=tabelle!$M$5,tabelle!$N$5,IF('Rischio Lordo'!AI22=tabelle!$M$4,tabelle!$N$4,IF('Rischio Lordo'!AI22=tabelle!$M$3,tabelle!$N$3,"-")))))</f>
        <v>-</v>
      </c>
      <c r="N15" s="165" t="str">
        <f>IF(M15="-","-",IF('calcolo mitigazione del rischio'!L15="-","-",IF(AND((M15*'calcolo mitigazione del rischio'!L15)&gt;=tabelle!$P$3, (M15*'calcolo mitigazione del rischio'!L15)&lt;tabelle!$Q$3),tabelle!$R$3,IF(AND((M15*'calcolo mitigazione del rischio'!L15)&gt;=tabelle!$P$4, (M15*'calcolo mitigazione del rischio'!L15)&lt;tabelle!$Q$4),tabelle!$R$4,IF(AND((M15*'calcolo mitigazione del rischio'!L15)&gt;=tabelle!$P$5, (M15*'calcolo mitigazione del rischio'!L15)&lt;tabelle!$Q$5),tabelle!$R$5,IF(AND((M15*'calcolo mitigazione del rischio'!L15)&gt;=tabelle!$P$6, (M15*'calcolo mitigazione del rischio'!L15)&lt;tabelle!$Q$6),tabelle!$R$6,IF(AND((M15*'calcolo mitigazione del rischio'!L15)&gt;=tabelle!$P$7, (M15*'calcolo mitigazione del rischio'!L15)&lt;=tabelle!$Q$7),tabelle!$R$7,"-")))))))</f>
        <v>-</v>
      </c>
      <c r="O15" s="35" t="str">
        <f>IF('Rischio Lordo'!AK22=tabelle!$M$7,tabelle!$N$7,IF('Rischio Lordo'!AK22=tabelle!$M$6,tabelle!$N$6,IF('Rischio Lordo'!AK22=tabelle!$M$5,tabelle!$N$5,IF('Rischio Lordo'!AK22=tabelle!$M$4,tabelle!$N$4,IF('Rischio Lordo'!AK22=tabelle!$M$3,tabelle!$N$3,"-")))))</f>
        <v>-</v>
      </c>
      <c r="P15" s="35" t="str">
        <f>IF('Rischio Lordo'!AL22=tabelle!$M$7,tabelle!$N$7,IF('Rischio Lordo'!AL22=tabelle!$M$6,tabelle!$N$6,IF('Rischio Lordo'!AL22=tabelle!$M$5,tabelle!$N$5,IF('Rischio Lordo'!AL22=tabelle!$M$4,tabelle!$N$4,IF('Rischio Lordo'!AL22=tabelle!$M$3,tabelle!$N$3,"-")))))</f>
        <v>-</v>
      </c>
      <c r="Q15" s="35" t="str">
        <f>IF('Rischio Lordo'!AM22=tabelle!$M$7,tabelle!$N$7,IF('Rischio Lordo'!AM22=tabelle!$M$6,tabelle!$N$6,IF('Rischio Lordo'!AM22=tabelle!$M$5,tabelle!$N$5,IF('Rischio Lordo'!AM22=tabelle!$M$4,tabelle!$N$4,IF('Rischio Lordo'!AM22=tabelle!$M$3,tabelle!$N$3,"-")))))</f>
        <v>-</v>
      </c>
      <c r="R15" s="166" t="str">
        <f t="shared" si="2"/>
        <v>-</v>
      </c>
      <c r="S15" s="228" t="str">
        <f>IF(R15="-","-",(R15*'calcolo mitigazione del rischio'!N15))</f>
        <v>-</v>
      </c>
      <c r="T15" s="26" t="str">
        <f>IF('Rischio netto'!I22=tabelle!$V$3,('calcolo mitigazione del rischio'!T$11*tabelle!$W$3),IF('Rischio netto'!I22=tabelle!$V$4,('calcolo mitigazione del rischio'!T$11*tabelle!$W$4),IF('Rischio netto'!I22=tabelle!$V$5,('calcolo mitigazione del rischio'!T$11*tabelle!$W$5),IF('Rischio netto'!I22=tabelle!$V$6,('calcolo mitigazione del rischio'!T$11*tabelle!$W$6),IF('Rischio netto'!I22=tabelle!$V$7,('calcolo mitigazione del rischio'!T$11*tabelle!$W$7),IF('Rischio netto'!I22=tabelle!$V$8,('calcolo mitigazione del rischio'!T$11*tabelle!$W$8),IF('Rischio netto'!I22=tabelle!$V$9,('calcolo mitigazione del rischio'!T$11*tabelle!$W$9),IF('Rischio netto'!I22=tabelle!$V$10,('calcolo mitigazione del rischio'!T$11*tabelle!$W$10),IF('Rischio netto'!I22=tabelle!$V$11,('calcolo mitigazione del rischio'!T$11*tabelle!$W$11),IF('Rischio netto'!I22=tabelle!$V$12,('calcolo mitigazione del rischio'!T$11*tabelle!$W$12),"-"))))))))))</f>
        <v>-</v>
      </c>
      <c r="U15" s="26" t="str">
        <f>IF('Rischio netto'!J22=tabelle!$V$3,('calcolo mitigazione del rischio'!U$11*tabelle!$W$3),IF('Rischio netto'!J22=tabelle!$V$4,('calcolo mitigazione del rischio'!U$11*tabelle!$W$4),IF('Rischio netto'!J22=tabelle!$V$5,('calcolo mitigazione del rischio'!U$11*tabelle!$W$5),IF('Rischio netto'!J22=tabelle!$V$6,('calcolo mitigazione del rischio'!U$11*tabelle!$W$6),IF('Rischio netto'!J22=tabelle!$V$7,('calcolo mitigazione del rischio'!U$11*tabelle!$W$7),IF('Rischio netto'!J22=tabelle!$V$8,('calcolo mitigazione del rischio'!U$11*tabelle!$W$8),IF('Rischio netto'!J22=tabelle!$V$9,('calcolo mitigazione del rischio'!U$11*tabelle!$W$9),IF('Rischio netto'!J22=tabelle!$V$10,('calcolo mitigazione del rischio'!U$11*tabelle!$W$10),IF('Rischio netto'!J22=tabelle!$V$11,('calcolo mitigazione del rischio'!U$11*tabelle!$W$11),IF('Rischio netto'!J22=tabelle!$V$12,('calcolo mitigazione del rischio'!U$11*tabelle!$W$12),"-"))))))))))</f>
        <v>-</v>
      </c>
      <c r="V15" s="26" t="str">
        <f>IF('Rischio netto'!K22=tabelle!$V$3,('calcolo mitigazione del rischio'!V$11*tabelle!$W$3),IF('Rischio netto'!K22=tabelle!$V$4,('calcolo mitigazione del rischio'!V$11*tabelle!$W$4),IF('Rischio netto'!K22=tabelle!$V$5,('calcolo mitigazione del rischio'!V$11*tabelle!$W$5),IF('Rischio netto'!K22=tabelle!$V$6,('calcolo mitigazione del rischio'!V$11*tabelle!$W$6),IF('Rischio netto'!K22=tabelle!$V$7,('calcolo mitigazione del rischio'!V$11*tabelle!$W$7),IF('Rischio netto'!K22=tabelle!$V$8,('calcolo mitigazione del rischio'!V$11*tabelle!$W$8),IF('Rischio netto'!K22=tabelle!$V$9,('calcolo mitigazione del rischio'!V$11*tabelle!$W$9),IF('Rischio netto'!K22=tabelle!$V$10,('calcolo mitigazione del rischio'!V$11*tabelle!$W$10),IF('Rischio netto'!K22=tabelle!$V$11,('calcolo mitigazione del rischio'!V$11*tabelle!$W$11),IF('Rischio netto'!K22=tabelle!$V$12,('calcolo mitigazione del rischio'!V$11*tabelle!$W$12),"-"))))))))))</f>
        <v>-</v>
      </c>
      <c r="W15" s="26" t="str">
        <f>IF('Rischio netto'!L22=tabelle!$V$3,('calcolo mitigazione del rischio'!W$11*tabelle!$W$3),IF('Rischio netto'!L22=tabelle!$V$4,('calcolo mitigazione del rischio'!W$11*tabelle!$W$4),IF('Rischio netto'!L22=tabelle!$V$5,('calcolo mitigazione del rischio'!W$11*tabelle!$W$5),IF('Rischio netto'!L22=tabelle!$V$6,('calcolo mitigazione del rischio'!W$11*tabelle!$W$6),IF('Rischio netto'!L22=tabelle!$V$7,('calcolo mitigazione del rischio'!W$11*tabelle!$W$7),IF('Rischio netto'!L22=tabelle!$V$8,('calcolo mitigazione del rischio'!W$11*tabelle!$W$8),IF('Rischio netto'!L22=tabelle!$V$9,('calcolo mitigazione del rischio'!W$11*tabelle!$W$9),IF('Rischio netto'!L22=tabelle!$V$10,('calcolo mitigazione del rischio'!W$11*tabelle!$W$10),IF('Rischio netto'!L22=tabelle!$V$11,('calcolo mitigazione del rischio'!W$11*tabelle!$W$11),IF('Rischio netto'!L22=tabelle!$V$12,('calcolo mitigazione del rischio'!W$11*tabelle!$W$12),"-"))))))))))</f>
        <v>-</v>
      </c>
      <c r="X15" s="26" t="str">
        <f>IF('Rischio netto'!O22=tabelle!$V$3,('calcolo mitigazione del rischio'!X$11*tabelle!$W$3),IF('Rischio netto'!O22=tabelle!$V$4,('calcolo mitigazione del rischio'!X$11*tabelle!$W$4),IF('Rischio netto'!O22=tabelle!$V$5,('calcolo mitigazione del rischio'!X$11*tabelle!$W$5),IF('Rischio netto'!O22=tabelle!$V$6,('calcolo mitigazione del rischio'!X$11*tabelle!$W$6),IF('Rischio netto'!O22=tabelle!$V$7,('calcolo mitigazione del rischio'!X$11*tabelle!$W$7),IF('Rischio netto'!O22=tabelle!$V$8,('calcolo mitigazione del rischio'!X$11*tabelle!$W$8),IF('Rischio netto'!O22=tabelle!$V$9,('calcolo mitigazione del rischio'!X$11*tabelle!$W$9),IF('Rischio netto'!O22=tabelle!$V$10,('calcolo mitigazione del rischio'!X$11*tabelle!$W$10),IF('Rischio netto'!O22=tabelle!$V$11,('calcolo mitigazione del rischio'!X$11*tabelle!$W$11),IF('Rischio netto'!O22=tabelle!$V$12,('calcolo mitigazione del rischio'!X$11*tabelle!$W$12),"-"))))))))))</f>
        <v>-</v>
      </c>
      <c r="Y15" s="26" t="str">
        <f>IF('Rischio netto'!P22=tabelle!$V$3,('calcolo mitigazione del rischio'!Y$11*tabelle!$W$3),IF('Rischio netto'!P22=tabelle!$V$4,('calcolo mitigazione del rischio'!Y$11*tabelle!$W$4),IF('Rischio netto'!P22=tabelle!$V$5,('calcolo mitigazione del rischio'!Y$11*tabelle!$W$5),IF('Rischio netto'!P22=tabelle!$V$6,('calcolo mitigazione del rischio'!Y$11*tabelle!$W$6),IF('Rischio netto'!P22=tabelle!$V$7,('calcolo mitigazione del rischio'!Y$11*tabelle!$W$7),IF('Rischio netto'!P22=tabelle!$V$8,('calcolo mitigazione del rischio'!Y$11*tabelle!$W$8),IF('Rischio netto'!P22=tabelle!$V$9,('calcolo mitigazione del rischio'!Y$11*tabelle!$W$9),IF('Rischio netto'!P22=tabelle!$V$10,('calcolo mitigazione del rischio'!Y$11*tabelle!$W$10),IF('Rischio netto'!P22=tabelle!$V$11,('calcolo mitigazione del rischio'!Y$11*tabelle!$W$11),IF('Rischio netto'!P22=tabelle!$V$12,('calcolo mitigazione del rischio'!Y$11*tabelle!$W$12),"-"))))))))))</f>
        <v>-</v>
      </c>
      <c r="Z1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" s="26" t="str">
        <f>IF('Rischio netto'!Q22=tabelle!$V$3,('calcolo mitigazione del rischio'!AA$11*tabelle!$W$3),IF('Rischio netto'!Q22=tabelle!$V$4,('calcolo mitigazione del rischio'!AA$11*tabelle!$W$4),IF('Rischio netto'!Q22=tabelle!$V$5,('calcolo mitigazione del rischio'!AA$11*tabelle!$W$5),IF('Rischio netto'!Q22=tabelle!$V$6,('calcolo mitigazione del rischio'!AA$11*tabelle!$W$6),IF('Rischio netto'!Q22=tabelle!$V$7,('calcolo mitigazione del rischio'!AA$11*tabelle!$W$7),IF('Rischio netto'!Q22=tabelle!$V$8,('calcolo mitigazione del rischio'!AA$11*tabelle!$W$8),IF('Rischio netto'!Q22=tabelle!$V$9,('calcolo mitigazione del rischio'!AA$11*tabelle!$W$9),IF('Rischio netto'!Q22=tabelle!$V$10,('calcolo mitigazione del rischio'!AA$11*tabelle!$W$10),IF('Rischio netto'!Q22=tabelle!$V$11,('calcolo mitigazione del rischio'!AA$11*tabelle!$W$11),IF('Rischio netto'!Q22=tabelle!$V$12,('calcolo mitigazione del rischio'!AA$11*tabelle!$W$12),"-"))))))))))</f>
        <v>-</v>
      </c>
      <c r="AB15" s="26" t="str">
        <f>IF('Rischio netto'!R22=tabelle!$V$3,('calcolo mitigazione del rischio'!AB$11*tabelle!$W$3),IF('Rischio netto'!R22=tabelle!$V$4,('calcolo mitigazione del rischio'!AB$11*tabelle!$W$4),IF('Rischio netto'!R22=tabelle!$V$5,('calcolo mitigazione del rischio'!AB$11*tabelle!$W$5),IF('Rischio netto'!R22=tabelle!$V$6,('calcolo mitigazione del rischio'!AB$11*tabelle!$W$6),IF('Rischio netto'!R22=tabelle!$V$7,('calcolo mitigazione del rischio'!AB$11*tabelle!$W$7),IF('Rischio netto'!R22=tabelle!$V$8,('calcolo mitigazione del rischio'!AB$11*tabelle!$W$8),IF('Rischio netto'!R22=tabelle!$V$9,('calcolo mitigazione del rischio'!AB$11*tabelle!$W$9),IF('Rischio netto'!R22=tabelle!$V$10,('calcolo mitigazione del rischio'!AB$11*tabelle!$W$10),IF('Rischio netto'!R22=tabelle!$V$11,('calcolo mitigazione del rischio'!AB$11*tabelle!$W$11),IF('Rischio netto'!R22=tabelle!$V$12,('calcolo mitigazione del rischio'!AB$11*tabelle!$W$12),"-"))))))))))</f>
        <v>-</v>
      </c>
      <c r="AC15" s="405" t="str">
        <f>IF('Rischio netto'!T22=tabelle!$V$3,('calcolo mitigazione del rischio'!AC$11*tabelle!$W$3),IF('Rischio netto'!T22=tabelle!$V$4,('calcolo mitigazione del rischio'!AC$11*tabelle!$W$4),IF('Rischio netto'!T22=tabelle!$V$5,('calcolo mitigazione del rischio'!AC$11*tabelle!$W$5),IF('Rischio netto'!T22=tabelle!$V$6,('calcolo mitigazione del rischio'!AC$11*tabelle!$W$6),IF('Rischio netto'!T22=tabelle!$V$7,('calcolo mitigazione del rischio'!AC$11*tabelle!$W$7),IF('Rischio netto'!T22=tabelle!$V$8,('calcolo mitigazione del rischio'!AC$11*tabelle!$W$8),IF('Rischio netto'!T22=tabelle!$V$9,('calcolo mitigazione del rischio'!AC$11*tabelle!$W$9),IF('Rischio netto'!T22=tabelle!$V$10,('calcolo mitigazione del rischio'!AC$11*tabelle!$W$10),IF('Rischio netto'!T22=tabelle!$V$11,('calcolo mitigazione del rischio'!AC$11*tabelle!$W$11),IF('Rischio netto'!T22=tabelle!$V$12,('calcolo mitigazione del rischio'!AC$11*tabelle!$W$12),"-"))))))))))</f>
        <v>-</v>
      </c>
      <c r="AD15" s="26" t="str">
        <f>IF('Rischio netto'!T22=tabelle!$V$3,('calcolo mitigazione del rischio'!AD$11*tabelle!$W$3),IF('Rischio netto'!T22=tabelle!$V$4,('calcolo mitigazione del rischio'!AD$11*tabelle!$W$4),IF('Rischio netto'!T22=tabelle!$V$5,('calcolo mitigazione del rischio'!AD$11*tabelle!$W$5),IF('Rischio netto'!T22=tabelle!$V$6,('calcolo mitigazione del rischio'!AD$11*tabelle!$W$6),IF('Rischio netto'!T22=tabelle!$V$7,('calcolo mitigazione del rischio'!AD$11*tabelle!$W$7),IF('Rischio netto'!T22=tabelle!$V$8,('calcolo mitigazione del rischio'!AD$11*tabelle!$W$8),IF('Rischio netto'!T22=tabelle!$V$9,('calcolo mitigazione del rischio'!AD$11*tabelle!$W$9),IF('Rischio netto'!T22=tabelle!$V$10,('calcolo mitigazione del rischio'!AD$11*tabelle!$W$10),IF('Rischio netto'!T22=tabelle!$V$11,('calcolo mitigazione del rischio'!AD$11*tabelle!$W$11),IF('Rischio netto'!T22=tabelle!$V$12,('calcolo mitigazione del rischio'!AD$11*tabelle!$W$12),"-"))))))))))</f>
        <v>-</v>
      </c>
      <c r="AE15" s="26"/>
      <c r="AF15" s="405" t="str">
        <f>IF('Rischio netto'!T22=tabelle!$V$3,('calcolo mitigazione del rischio'!AF$11*tabelle!$W$3),IF('Rischio netto'!T22=tabelle!$V$4,('calcolo mitigazione del rischio'!AF$11*tabelle!$W$4),IF('Rischio netto'!T22=tabelle!$V$5,('calcolo mitigazione del rischio'!AF$11*tabelle!$W$5),IF('Rischio netto'!T22=tabelle!$V$6,('calcolo mitigazione del rischio'!AF$11*tabelle!$W$6),IF('Rischio netto'!T22=tabelle!$V$7,('calcolo mitigazione del rischio'!AF$11*tabelle!$W$7),IF('Rischio netto'!T22=tabelle!$V$8,('calcolo mitigazione del rischio'!AF$11*tabelle!$W$8),IF('Rischio netto'!T22=tabelle!$V$9,('calcolo mitigazione del rischio'!AF$11*tabelle!$W$9),IF('Rischio netto'!T22=tabelle!$V$10,('calcolo mitigazione del rischio'!AF$11*tabelle!$W$10),IF('Rischio netto'!T22=tabelle!$V$11,('calcolo mitigazione del rischio'!AF$11*tabelle!$W$11),IF('Rischio netto'!T22=tabelle!$V$12,('calcolo mitigazione del rischio'!AF$11*tabelle!$W$12),"-"))))))))))</f>
        <v>-</v>
      </c>
      <c r="AG15" s="405" t="str">
        <f>IF('Rischio netto'!U22=tabelle!$V$3,('calcolo mitigazione del rischio'!AG$11*tabelle!$W$3),IF('Rischio netto'!U22=tabelle!$V$4,('calcolo mitigazione del rischio'!AG$11*tabelle!$W$4),IF('Rischio netto'!U22=tabelle!$V$5,('calcolo mitigazione del rischio'!AG$11*tabelle!$W$5),IF('Rischio netto'!U22=tabelle!$V$6,('calcolo mitigazione del rischio'!AG$11*tabelle!$W$6),IF('Rischio netto'!U22=tabelle!$V$7,('calcolo mitigazione del rischio'!AG$11*tabelle!$W$7),IF('Rischio netto'!U22=tabelle!$V$8,('calcolo mitigazione del rischio'!AG$11*tabelle!$W$8),IF('Rischio netto'!U22=tabelle!$V$9,('calcolo mitigazione del rischio'!AG$11*tabelle!$W$9),IF('Rischio netto'!U22=tabelle!$V$10,('calcolo mitigazione del rischio'!AG$11*tabelle!$W$10),IF('Rischio netto'!U22=tabelle!$V$11,('calcolo mitigazione del rischio'!AG$11*tabelle!$W$11),IF('Rischio netto'!U22=tabelle!$V$12,('calcolo mitigazione del rischio'!AG$11*tabelle!$W$12),"-"))))))))))</f>
        <v>-</v>
      </c>
      <c r="AH15" s="26" t="str">
        <f>IF('Rischio netto'!V22=tabelle!$V$3,('calcolo mitigazione del rischio'!AH$11*tabelle!$W$3),IF('Rischio netto'!V22=tabelle!$V$4,('calcolo mitigazione del rischio'!AH$11*tabelle!$W$4),IF('Rischio netto'!V22=tabelle!$V$5,('calcolo mitigazione del rischio'!AH$11*tabelle!$W$5),IF('Rischio netto'!V22=tabelle!$V$6,('calcolo mitigazione del rischio'!AH$11*tabelle!$W$6),IF('Rischio netto'!V22=tabelle!$V$7,('calcolo mitigazione del rischio'!AH$11*tabelle!$W$7),IF('Rischio netto'!V22=tabelle!$V$8,('calcolo mitigazione del rischio'!AH$11*tabelle!$W$8),IF('Rischio netto'!V22=tabelle!$V$9,('calcolo mitigazione del rischio'!AH$11*tabelle!$W$9),IF('Rischio netto'!V22=tabelle!$V$10,('calcolo mitigazione del rischio'!AH$11*tabelle!$W$10),IF('Rischio netto'!V22=tabelle!$V$11,('calcolo mitigazione del rischio'!AH$11*tabelle!$W$11),IF('Rischio netto'!V22=tabelle!$V$12,('calcolo mitigazione del rischio'!AH$11*tabelle!$W$12),"-"))))))))))</f>
        <v>-</v>
      </c>
      <c r="AI15" s="410" t="str">
        <f>IF('Rischio netto'!W22=tabelle!$V$3,('calcolo mitigazione del rischio'!AI$11*tabelle!$W$3),IF('Rischio netto'!W22=tabelle!$V$4,('calcolo mitigazione del rischio'!AI$11*tabelle!$W$4),IF('Rischio netto'!W22=tabelle!$V$5,('calcolo mitigazione del rischio'!AI$11*tabelle!$W$5),IF('Rischio netto'!W22=tabelle!$V$6,('calcolo mitigazione del rischio'!AI$11*tabelle!$W$6),IF('Rischio netto'!W22=tabelle!$V$7,('calcolo mitigazione del rischio'!AI$11*tabelle!$W$7),IF('Rischio netto'!W22=tabelle!$V$8,('calcolo mitigazione del rischio'!AI$11*tabelle!$W$8),IF('Rischio netto'!W22=tabelle!$V$9,('calcolo mitigazione del rischio'!AI$11*tabelle!$W$9),IF('Rischio netto'!W22=tabelle!$V$10,('calcolo mitigazione del rischio'!AI$11*tabelle!$W$10),IF('Rischio netto'!W22=tabelle!$V$11,('calcolo mitigazione del rischio'!AI$11*tabelle!$W$11),IF('Rischio netto'!W22=tabelle!$V$12,('calcolo mitigazione del rischio'!AI$11*tabelle!$W$12),"-"))))))))))</f>
        <v>-</v>
      </c>
      <c r="AJ15" s="428" t="e">
        <f t="shared" si="0"/>
        <v>#REF!</v>
      </c>
      <c r="AK15" s="429" t="e">
        <f t="shared" si="3"/>
        <v>#REF!</v>
      </c>
      <c r="AL15" s="418" t="e">
        <f>IF('calcolo mitigazione del rischio'!$AJ15="-","-",'calcolo mitigazione del rischio'!$AK15)</f>
        <v>#REF!</v>
      </c>
      <c r="AM15" s="412" t="str">
        <f>IF('Rischio netto'!X22="-","-",IF('calcolo mitigazione del rischio'!S15="-","-",IF('calcolo mitigazione del rischio'!AL15="-","-",ROUND(('calcolo mitigazione del rischio'!S15*(1-'calcolo mitigazione del rischio'!AL15)),0))))</f>
        <v>-</v>
      </c>
      <c r="AN15" s="404"/>
      <c r="AO15" s="26">
        <f>IF('Rischio Lordo'!L22="X",tabelle!$I$2,0)</f>
        <v>0</v>
      </c>
      <c r="AP15" s="26">
        <f>IF('Rischio Lordo'!M22="X",tabelle!$I$3,0)</f>
        <v>0</v>
      </c>
      <c r="AQ15" s="26">
        <f>IF('Rischio Lordo'!N22="X",tabelle!$I$4,0)</f>
        <v>0</v>
      </c>
      <c r="AR15" s="26">
        <f>IF('Rischio Lordo'!O22="X",tabelle!$I$5,0)</f>
        <v>0</v>
      </c>
      <c r="AS15" s="26">
        <f>IF('Rischio Lordo'!P22="X",tabelle!$I$6,0)</f>
        <v>0</v>
      </c>
      <c r="AT15" s="26">
        <f>IF('Rischio Lordo'!Q22="X",tabelle!$I$7,0)</f>
        <v>0</v>
      </c>
      <c r="AU15" s="26">
        <f>IF('Rischio Lordo'!R22="X",tabelle!$I$8,0)</f>
        <v>0</v>
      </c>
      <c r="AV15" s="26">
        <f>IF('Rischio Lordo'!S22="X",tabelle!$I$9,0)</f>
        <v>0</v>
      </c>
      <c r="AW15" s="26">
        <f>IF('Rischio Lordo'!T22="X",tabelle!$I$10,0)</f>
        <v>0</v>
      </c>
      <c r="AX15" s="26">
        <f>IF('Rischio Lordo'!U22="X",tabelle!$I$11,0)</f>
        <v>0</v>
      </c>
      <c r="AY15" s="26">
        <f>IF('Rischio Lordo'!V22="X",tabelle!$I$12,0)</f>
        <v>0</v>
      </c>
      <c r="AZ15" s="26">
        <f>IF('Rischio Lordo'!W22="X",tabelle!$I$13,0)</f>
        <v>0</v>
      </c>
      <c r="BA15" s="26">
        <f>IF('Rischio Lordo'!X22="X",tabelle!$I$14,0)</f>
        <v>0</v>
      </c>
      <c r="BB15" s="26">
        <f>IF('Rischio Lordo'!Y22="X",tabelle!$I$15,0)</f>
        <v>0</v>
      </c>
      <c r="BC15" s="26">
        <f>IF('Rischio Lordo'!Z22="X",tabelle!$I$16,0)</f>
        <v>0</v>
      </c>
      <c r="BD15" s="26">
        <f>IF('Rischio Lordo'!AA22="X",tabelle!$I$17,0)</f>
        <v>0</v>
      </c>
      <c r="BE15" s="26">
        <f>IF('Rischio Lordo'!AB22="X",tabelle!$I$18,0)</f>
        <v>0</v>
      </c>
      <c r="BF15" s="26">
        <f>IF('Rischio Lordo'!AC22="X",tabelle!$I$18,0)</f>
        <v>0</v>
      </c>
      <c r="BG15" s="26">
        <f>IF('Rischio Lordo'!AC22="X",tabelle!$I$19,0)</f>
        <v>0</v>
      </c>
      <c r="BH15" s="212">
        <f t="shared" si="4"/>
        <v>0</v>
      </c>
    </row>
    <row r="16" spans="1:60" x14ac:dyDescent="0.75">
      <c r="A16" s="754">
        <f>Schema!A20</f>
        <v>0</v>
      </c>
      <c r="B16" s="757">
        <f>Schema!B20</f>
        <v>0</v>
      </c>
      <c r="C16" s="1114">
        <f>Schema!C20</f>
        <v>0</v>
      </c>
      <c r="D16" s="261" t="str">
        <f>Schema!D20</f>
        <v>A. 1.5. Formalizzazione mobilità</v>
      </c>
      <c r="E16" s="284" t="str">
        <f>Schema!E20</f>
        <v>GRU</v>
      </c>
      <c r="F16" s="46" t="str">
        <f>Schema!F20</f>
        <v>A</v>
      </c>
      <c r="G16" s="46" t="str">
        <f>Schema!G20</f>
        <v>01</v>
      </c>
      <c r="H16" s="285" t="str">
        <f>Schema!H20</f>
        <v>05</v>
      </c>
      <c r="I16" s="181" t="str">
        <f>IF('Rischio Lordo'!AF23=tabelle!$M$7,tabelle!$N$7,IF('Rischio Lordo'!AF23=tabelle!$M$6,tabelle!$N$6,IF('Rischio Lordo'!AF23=tabelle!$M$5,tabelle!$N$5,IF('Rischio Lordo'!AF23=tabelle!$M$4,tabelle!$N$4,IF('Rischio Lordo'!AF23=tabelle!$M$3,tabelle!$N$3,"-")))))</f>
        <v>-</v>
      </c>
      <c r="J16" s="34" t="str">
        <f>IF('Rischio Lordo'!AG23=tabelle!$M$7,tabelle!$N$7,IF('Rischio Lordo'!AG23=tabelle!$M$6,tabelle!$N$6,IF('Rischio Lordo'!AG23=tabelle!$M$5,tabelle!$N$5,IF('Rischio Lordo'!AG23=tabelle!$M$4,tabelle!$N$4,IF('Rischio Lordo'!AG23=tabelle!$M$3,tabelle!$N$3,"-")))))</f>
        <v>-</v>
      </c>
      <c r="K16" s="34" t="str">
        <f>IF('Rischio Lordo'!AH23=tabelle!$M$7,tabelle!$N$7,IF('Rischio Lordo'!AH23=tabelle!$M$6,tabelle!$N$6,IF('Rischio Lordo'!AH23=tabelle!$M$5,tabelle!$N$5,IF('Rischio Lordo'!AH23=tabelle!$M$4,tabelle!$N$4,IF('Rischio Lordo'!AH23=tabelle!$M$3,tabelle!$N$3,"-")))))</f>
        <v>-</v>
      </c>
      <c r="L16" s="394" t="str">
        <f t="shared" si="1"/>
        <v>-</v>
      </c>
      <c r="M16" s="34" t="str">
        <f>IF('Rischio Lordo'!AI23=tabelle!$M$7,tabelle!$N$7,IF('Rischio Lordo'!AI23=tabelle!$M$6,tabelle!$N$6,IF('Rischio Lordo'!AI23=tabelle!$M$5,tabelle!$N$5,IF('Rischio Lordo'!AI23=tabelle!$M$4,tabelle!$N$4,IF('Rischio Lordo'!AI23=tabelle!$M$3,tabelle!$N$3,"-")))))</f>
        <v>-</v>
      </c>
      <c r="N16" s="165" t="str">
        <f>IF(M16="-","-",IF('calcolo mitigazione del rischio'!L16="-","-",IF(AND((M16*'calcolo mitigazione del rischio'!L16)&gt;=tabelle!$P$3, (M16*'calcolo mitigazione del rischio'!L16)&lt;tabelle!$Q$3),tabelle!$R$3,IF(AND((M16*'calcolo mitigazione del rischio'!L16)&gt;=tabelle!$P$4, (M16*'calcolo mitigazione del rischio'!L16)&lt;tabelle!$Q$4),tabelle!$R$4,IF(AND((M16*'calcolo mitigazione del rischio'!L16)&gt;=tabelle!$P$5, (M16*'calcolo mitigazione del rischio'!L16)&lt;tabelle!$Q$5),tabelle!$R$5,IF(AND((M16*'calcolo mitigazione del rischio'!L16)&gt;=tabelle!$P$6, (M16*'calcolo mitigazione del rischio'!L16)&lt;tabelle!$Q$6),tabelle!$R$6,IF(AND((M16*'calcolo mitigazione del rischio'!L16)&gt;=tabelle!$P$7, (M16*'calcolo mitigazione del rischio'!L16)&lt;=tabelle!$Q$7),tabelle!$R$7,"-")))))))</f>
        <v>-</v>
      </c>
      <c r="O16" s="35" t="str">
        <f>IF('Rischio Lordo'!AK23=tabelle!$M$7,tabelle!$N$7,IF('Rischio Lordo'!AK23=tabelle!$M$6,tabelle!$N$6,IF('Rischio Lordo'!AK23=tabelle!$M$5,tabelle!$N$5,IF('Rischio Lordo'!AK23=tabelle!$M$4,tabelle!$N$4,IF('Rischio Lordo'!AK23=tabelle!$M$3,tabelle!$N$3,"-")))))</f>
        <v>-</v>
      </c>
      <c r="P16" s="35" t="str">
        <f>IF('Rischio Lordo'!AL23=tabelle!$M$7,tabelle!$N$7,IF('Rischio Lordo'!AL23=tabelle!$M$6,tabelle!$N$6,IF('Rischio Lordo'!AL23=tabelle!$M$5,tabelle!$N$5,IF('Rischio Lordo'!AL23=tabelle!$M$4,tabelle!$N$4,IF('Rischio Lordo'!AL23=tabelle!$M$3,tabelle!$N$3,"-")))))</f>
        <v>-</v>
      </c>
      <c r="Q16" s="35" t="str">
        <f>IF('Rischio Lordo'!AM23=tabelle!$M$7,tabelle!$N$7,IF('Rischio Lordo'!AM23=tabelle!$M$6,tabelle!$N$6,IF('Rischio Lordo'!AM23=tabelle!$M$5,tabelle!$N$5,IF('Rischio Lordo'!AM23=tabelle!$M$4,tabelle!$N$4,IF('Rischio Lordo'!AM23=tabelle!$M$3,tabelle!$N$3,"-")))))</f>
        <v>-</v>
      </c>
      <c r="R16" s="166" t="str">
        <f t="shared" si="2"/>
        <v>-</v>
      </c>
      <c r="S16" s="228" t="str">
        <f>IF(R16="-","-",(R16*'calcolo mitigazione del rischio'!N16))</f>
        <v>-</v>
      </c>
      <c r="T16" s="26" t="str">
        <f>IF('Rischio netto'!I23=tabelle!$V$3,('calcolo mitigazione del rischio'!T$11*tabelle!$W$3),IF('Rischio netto'!I23=tabelle!$V$4,('calcolo mitigazione del rischio'!T$11*tabelle!$W$4),IF('Rischio netto'!I23=tabelle!$V$5,('calcolo mitigazione del rischio'!T$11*tabelle!$W$5),IF('Rischio netto'!I23=tabelle!$V$6,('calcolo mitigazione del rischio'!T$11*tabelle!$W$6),IF('Rischio netto'!I23=tabelle!$V$7,('calcolo mitigazione del rischio'!T$11*tabelle!$W$7),IF('Rischio netto'!I23=tabelle!$V$8,('calcolo mitigazione del rischio'!T$11*tabelle!$W$8),IF('Rischio netto'!I23=tabelle!$V$9,('calcolo mitigazione del rischio'!T$11*tabelle!$W$9),IF('Rischio netto'!I23=tabelle!$V$10,('calcolo mitigazione del rischio'!T$11*tabelle!$W$10),IF('Rischio netto'!I23=tabelle!$V$11,('calcolo mitigazione del rischio'!T$11*tabelle!$W$11),IF('Rischio netto'!I23=tabelle!$V$12,('calcolo mitigazione del rischio'!T$11*tabelle!$W$12),"-"))))))))))</f>
        <v>-</v>
      </c>
      <c r="U16" s="26" t="str">
        <f>IF('Rischio netto'!J23=tabelle!$V$3,('calcolo mitigazione del rischio'!U$11*tabelle!$W$3),IF('Rischio netto'!J23=tabelle!$V$4,('calcolo mitigazione del rischio'!U$11*tabelle!$W$4),IF('Rischio netto'!J23=tabelle!$V$5,('calcolo mitigazione del rischio'!U$11*tabelle!$W$5),IF('Rischio netto'!J23=tabelle!$V$6,('calcolo mitigazione del rischio'!U$11*tabelle!$W$6),IF('Rischio netto'!J23=tabelle!$V$7,('calcolo mitigazione del rischio'!U$11*tabelle!$W$7),IF('Rischio netto'!J23=tabelle!$V$8,('calcolo mitigazione del rischio'!U$11*tabelle!$W$8),IF('Rischio netto'!J23=tabelle!$V$9,('calcolo mitigazione del rischio'!U$11*tabelle!$W$9),IF('Rischio netto'!J23=tabelle!$V$10,('calcolo mitigazione del rischio'!U$11*tabelle!$W$10),IF('Rischio netto'!J23=tabelle!$V$11,('calcolo mitigazione del rischio'!U$11*tabelle!$W$11),IF('Rischio netto'!J23=tabelle!$V$12,('calcolo mitigazione del rischio'!U$11*tabelle!$W$12),"-"))))))))))</f>
        <v>-</v>
      </c>
      <c r="V16" s="26" t="str">
        <f>IF('Rischio netto'!K23=tabelle!$V$3,('calcolo mitigazione del rischio'!V$11*tabelle!$W$3),IF('Rischio netto'!K23=tabelle!$V$4,('calcolo mitigazione del rischio'!V$11*tabelle!$W$4),IF('Rischio netto'!K23=tabelle!$V$5,('calcolo mitigazione del rischio'!V$11*tabelle!$W$5),IF('Rischio netto'!K23=tabelle!$V$6,('calcolo mitigazione del rischio'!V$11*tabelle!$W$6),IF('Rischio netto'!K23=tabelle!$V$7,('calcolo mitigazione del rischio'!V$11*tabelle!$W$7),IF('Rischio netto'!K23=tabelle!$V$8,('calcolo mitigazione del rischio'!V$11*tabelle!$W$8),IF('Rischio netto'!K23=tabelle!$V$9,('calcolo mitigazione del rischio'!V$11*tabelle!$W$9),IF('Rischio netto'!K23=tabelle!$V$10,('calcolo mitigazione del rischio'!V$11*tabelle!$W$10),IF('Rischio netto'!K23=tabelle!$V$11,('calcolo mitigazione del rischio'!V$11*tabelle!$W$11),IF('Rischio netto'!K23=tabelle!$V$12,('calcolo mitigazione del rischio'!V$11*tabelle!$W$12),"-"))))))))))</f>
        <v>-</v>
      </c>
      <c r="W16" s="26" t="str">
        <f>IF('Rischio netto'!L23=tabelle!$V$3,('calcolo mitigazione del rischio'!W$11*tabelle!$W$3),IF('Rischio netto'!L23=tabelle!$V$4,('calcolo mitigazione del rischio'!W$11*tabelle!$W$4),IF('Rischio netto'!L23=tabelle!$V$5,('calcolo mitigazione del rischio'!W$11*tabelle!$W$5),IF('Rischio netto'!L23=tabelle!$V$6,('calcolo mitigazione del rischio'!W$11*tabelle!$W$6),IF('Rischio netto'!L23=tabelle!$V$7,('calcolo mitigazione del rischio'!W$11*tabelle!$W$7),IF('Rischio netto'!L23=tabelle!$V$8,('calcolo mitigazione del rischio'!W$11*tabelle!$W$8),IF('Rischio netto'!L23=tabelle!$V$9,('calcolo mitigazione del rischio'!W$11*tabelle!$W$9),IF('Rischio netto'!L23=tabelle!$V$10,('calcolo mitigazione del rischio'!W$11*tabelle!$W$10),IF('Rischio netto'!L23=tabelle!$V$11,('calcolo mitigazione del rischio'!W$11*tabelle!$W$11),IF('Rischio netto'!L23=tabelle!$V$12,('calcolo mitigazione del rischio'!W$11*tabelle!$W$12),"-"))))))))))</f>
        <v>-</v>
      </c>
      <c r="X16" s="26" t="str">
        <f>IF('Rischio netto'!O23=tabelle!$V$3,('calcolo mitigazione del rischio'!X$11*tabelle!$W$3),IF('Rischio netto'!O23=tabelle!$V$4,('calcolo mitigazione del rischio'!X$11*tabelle!$W$4),IF('Rischio netto'!O23=tabelle!$V$5,('calcolo mitigazione del rischio'!X$11*tabelle!$W$5),IF('Rischio netto'!O23=tabelle!$V$6,('calcolo mitigazione del rischio'!X$11*tabelle!$W$6),IF('Rischio netto'!O23=tabelle!$V$7,('calcolo mitigazione del rischio'!X$11*tabelle!$W$7),IF('Rischio netto'!O23=tabelle!$V$8,('calcolo mitigazione del rischio'!X$11*tabelle!$W$8),IF('Rischio netto'!O23=tabelle!$V$9,('calcolo mitigazione del rischio'!X$11*tabelle!$W$9),IF('Rischio netto'!O23=tabelle!$V$10,('calcolo mitigazione del rischio'!X$11*tabelle!$W$10),IF('Rischio netto'!O23=tabelle!$V$11,('calcolo mitigazione del rischio'!X$11*tabelle!$W$11),IF('Rischio netto'!O23=tabelle!$V$12,('calcolo mitigazione del rischio'!X$11*tabelle!$W$12),"-"))))))))))</f>
        <v>-</v>
      </c>
      <c r="Y16" s="26" t="str">
        <f>IF('Rischio netto'!P23=tabelle!$V$3,('calcolo mitigazione del rischio'!Y$11*tabelle!$W$3),IF('Rischio netto'!P23=tabelle!$V$4,('calcolo mitigazione del rischio'!Y$11*tabelle!$W$4),IF('Rischio netto'!P23=tabelle!$V$5,('calcolo mitigazione del rischio'!Y$11*tabelle!$W$5),IF('Rischio netto'!P23=tabelle!$V$6,('calcolo mitigazione del rischio'!Y$11*tabelle!$W$6),IF('Rischio netto'!P23=tabelle!$V$7,('calcolo mitigazione del rischio'!Y$11*tabelle!$W$7),IF('Rischio netto'!P23=tabelle!$V$8,('calcolo mitigazione del rischio'!Y$11*tabelle!$W$8),IF('Rischio netto'!P23=tabelle!$V$9,('calcolo mitigazione del rischio'!Y$11*tabelle!$W$9),IF('Rischio netto'!P23=tabelle!$V$10,('calcolo mitigazione del rischio'!Y$11*tabelle!$W$10),IF('Rischio netto'!P23=tabelle!$V$11,('calcolo mitigazione del rischio'!Y$11*tabelle!$W$11),IF('Rischio netto'!P23=tabelle!$V$12,('calcolo mitigazione del rischio'!Y$11*tabelle!$W$12),"-"))))))))))</f>
        <v>-</v>
      </c>
      <c r="Z1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6" s="26" t="str">
        <f>IF('Rischio netto'!Q23=tabelle!$V$3,('calcolo mitigazione del rischio'!AA$11*tabelle!$W$3),IF('Rischio netto'!Q23=tabelle!$V$4,('calcolo mitigazione del rischio'!AA$11*tabelle!$W$4),IF('Rischio netto'!Q23=tabelle!$V$5,('calcolo mitigazione del rischio'!AA$11*tabelle!$W$5),IF('Rischio netto'!Q23=tabelle!$V$6,('calcolo mitigazione del rischio'!AA$11*tabelle!$W$6),IF('Rischio netto'!Q23=tabelle!$V$7,('calcolo mitigazione del rischio'!AA$11*tabelle!$W$7),IF('Rischio netto'!Q23=tabelle!$V$8,('calcolo mitigazione del rischio'!AA$11*tabelle!$W$8),IF('Rischio netto'!Q23=tabelle!$V$9,('calcolo mitigazione del rischio'!AA$11*tabelle!$W$9),IF('Rischio netto'!Q23=tabelle!$V$10,('calcolo mitigazione del rischio'!AA$11*tabelle!$W$10),IF('Rischio netto'!Q23=tabelle!$V$11,('calcolo mitigazione del rischio'!AA$11*tabelle!$W$11),IF('Rischio netto'!Q23=tabelle!$V$12,('calcolo mitigazione del rischio'!AA$11*tabelle!$W$12),"-"))))))))))</f>
        <v>-</v>
      </c>
      <c r="AB16" s="26" t="str">
        <f>IF('Rischio netto'!R23=tabelle!$V$3,('calcolo mitigazione del rischio'!AB$11*tabelle!$W$3),IF('Rischio netto'!R23=tabelle!$V$4,('calcolo mitigazione del rischio'!AB$11*tabelle!$W$4),IF('Rischio netto'!R23=tabelle!$V$5,('calcolo mitigazione del rischio'!AB$11*tabelle!$W$5),IF('Rischio netto'!R23=tabelle!$V$6,('calcolo mitigazione del rischio'!AB$11*tabelle!$W$6),IF('Rischio netto'!R23=tabelle!$V$7,('calcolo mitigazione del rischio'!AB$11*tabelle!$W$7),IF('Rischio netto'!R23=tabelle!$V$8,('calcolo mitigazione del rischio'!AB$11*tabelle!$W$8),IF('Rischio netto'!R23=tabelle!$V$9,('calcolo mitigazione del rischio'!AB$11*tabelle!$W$9),IF('Rischio netto'!R23=tabelle!$V$10,('calcolo mitigazione del rischio'!AB$11*tabelle!$W$10),IF('Rischio netto'!R23=tabelle!$V$11,('calcolo mitigazione del rischio'!AB$11*tabelle!$W$11),IF('Rischio netto'!R23=tabelle!$V$12,('calcolo mitigazione del rischio'!AB$11*tabelle!$W$12),"-"))))))))))</f>
        <v>-</v>
      </c>
      <c r="AC16" s="405" t="str">
        <f>IF('Rischio netto'!T23=tabelle!$V$3,('calcolo mitigazione del rischio'!AC$11*tabelle!$W$3),IF('Rischio netto'!T23=tabelle!$V$4,('calcolo mitigazione del rischio'!AC$11*tabelle!$W$4),IF('Rischio netto'!T23=tabelle!$V$5,('calcolo mitigazione del rischio'!AC$11*tabelle!$W$5),IF('Rischio netto'!T23=tabelle!$V$6,('calcolo mitigazione del rischio'!AC$11*tabelle!$W$6),IF('Rischio netto'!T23=tabelle!$V$7,('calcolo mitigazione del rischio'!AC$11*tabelle!$W$7),IF('Rischio netto'!T23=tabelle!$V$8,('calcolo mitigazione del rischio'!AC$11*tabelle!$W$8),IF('Rischio netto'!T23=tabelle!$V$9,('calcolo mitigazione del rischio'!AC$11*tabelle!$W$9),IF('Rischio netto'!T23=tabelle!$V$10,('calcolo mitigazione del rischio'!AC$11*tabelle!$W$10),IF('Rischio netto'!T23=tabelle!$V$11,('calcolo mitigazione del rischio'!AC$11*tabelle!$W$11),IF('Rischio netto'!T23=tabelle!$V$12,('calcolo mitigazione del rischio'!AC$11*tabelle!$W$12),"-"))))))))))</f>
        <v>-</v>
      </c>
      <c r="AD16" s="26" t="str">
        <f>IF('Rischio netto'!T23=tabelle!$V$3,('calcolo mitigazione del rischio'!AD$11*tabelle!$W$3),IF('Rischio netto'!T23=tabelle!$V$4,('calcolo mitigazione del rischio'!AD$11*tabelle!$W$4),IF('Rischio netto'!T23=tabelle!$V$5,('calcolo mitigazione del rischio'!AD$11*tabelle!$W$5),IF('Rischio netto'!T23=tabelle!$V$6,('calcolo mitigazione del rischio'!AD$11*tabelle!$W$6),IF('Rischio netto'!T23=tabelle!$V$7,('calcolo mitigazione del rischio'!AD$11*tabelle!$W$7),IF('Rischio netto'!T23=tabelle!$V$8,('calcolo mitigazione del rischio'!AD$11*tabelle!$W$8),IF('Rischio netto'!T23=tabelle!$V$9,('calcolo mitigazione del rischio'!AD$11*tabelle!$W$9),IF('Rischio netto'!T23=tabelle!$V$10,('calcolo mitigazione del rischio'!AD$11*tabelle!$W$10),IF('Rischio netto'!T23=tabelle!$V$11,('calcolo mitigazione del rischio'!AD$11*tabelle!$W$11),IF('Rischio netto'!T23=tabelle!$V$12,('calcolo mitigazione del rischio'!AD$11*tabelle!$W$12),"-"))))))))))</f>
        <v>-</v>
      </c>
      <c r="AE16" s="26"/>
      <c r="AF16" s="405" t="str">
        <f>IF('Rischio netto'!T23=tabelle!$V$3,('calcolo mitigazione del rischio'!AF$11*tabelle!$W$3),IF('Rischio netto'!T23=tabelle!$V$4,('calcolo mitigazione del rischio'!AF$11*tabelle!$W$4),IF('Rischio netto'!T23=tabelle!$V$5,('calcolo mitigazione del rischio'!AF$11*tabelle!$W$5),IF('Rischio netto'!T23=tabelle!$V$6,('calcolo mitigazione del rischio'!AF$11*tabelle!$W$6),IF('Rischio netto'!T23=tabelle!$V$7,('calcolo mitigazione del rischio'!AF$11*tabelle!$W$7),IF('Rischio netto'!T23=tabelle!$V$8,('calcolo mitigazione del rischio'!AF$11*tabelle!$W$8),IF('Rischio netto'!T23=tabelle!$V$9,('calcolo mitigazione del rischio'!AF$11*tabelle!$W$9),IF('Rischio netto'!T23=tabelle!$V$10,('calcolo mitigazione del rischio'!AF$11*tabelle!$W$10),IF('Rischio netto'!T23=tabelle!$V$11,('calcolo mitigazione del rischio'!AF$11*tabelle!$W$11),IF('Rischio netto'!T23=tabelle!$V$12,('calcolo mitigazione del rischio'!AF$11*tabelle!$W$12),"-"))))))))))</f>
        <v>-</v>
      </c>
      <c r="AG16" s="405" t="str">
        <f>IF('Rischio netto'!U23=tabelle!$V$3,('calcolo mitigazione del rischio'!AG$11*tabelle!$W$3),IF('Rischio netto'!U23=tabelle!$V$4,('calcolo mitigazione del rischio'!AG$11*tabelle!$W$4),IF('Rischio netto'!U23=tabelle!$V$5,('calcolo mitigazione del rischio'!AG$11*tabelle!$W$5),IF('Rischio netto'!U23=tabelle!$V$6,('calcolo mitigazione del rischio'!AG$11*tabelle!$W$6),IF('Rischio netto'!U23=tabelle!$V$7,('calcolo mitigazione del rischio'!AG$11*tabelle!$W$7),IF('Rischio netto'!U23=tabelle!$V$8,('calcolo mitigazione del rischio'!AG$11*tabelle!$W$8),IF('Rischio netto'!U23=tabelle!$V$9,('calcolo mitigazione del rischio'!AG$11*tabelle!$W$9),IF('Rischio netto'!U23=tabelle!$V$10,('calcolo mitigazione del rischio'!AG$11*tabelle!$W$10),IF('Rischio netto'!U23=tabelle!$V$11,('calcolo mitigazione del rischio'!AG$11*tabelle!$W$11),IF('Rischio netto'!U23=tabelle!$V$12,('calcolo mitigazione del rischio'!AG$11*tabelle!$W$12),"-"))))))))))</f>
        <v>-</v>
      </c>
      <c r="AH16" s="26" t="str">
        <f>IF('Rischio netto'!V23=tabelle!$V$3,('calcolo mitigazione del rischio'!AH$11*tabelle!$W$3),IF('Rischio netto'!V23=tabelle!$V$4,('calcolo mitigazione del rischio'!AH$11*tabelle!$W$4),IF('Rischio netto'!V23=tabelle!$V$5,('calcolo mitigazione del rischio'!AH$11*tabelle!$W$5),IF('Rischio netto'!V23=tabelle!$V$6,('calcolo mitigazione del rischio'!AH$11*tabelle!$W$6),IF('Rischio netto'!V23=tabelle!$V$7,('calcolo mitigazione del rischio'!AH$11*tabelle!$W$7),IF('Rischio netto'!V23=tabelle!$V$8,('calcolo mitigazione del rischio'!AH$11*tabelle!$W$8),IF('Rischio netto'!V23=tabelle!$V$9,('calcolo mitigazione del rischio'!AH$11*tabelle!$W$9),IF('Rischio netto'!V23=tabelle!$V$10,('calcolo mitigazione del rischio'!AH$11*tabelle!$W$10),IF('Rischio netto'!V23=tabelle!$V$11,('calcolo mitigazione del rischio'!AH$11*tabelle!$W$11),IF('Rischio netto'!V23=tabelle!$V$12,('calcolo mitigazione del rischio'!AH$11*tabelle!$W$12),"-"))))))))))</f>
        <v>-</v>
      </c>
      <c r="AI16" s="410" t="str">
        <f>IF('Rischio netto'!W23=tabelle!$V$3,('calcolo mitigazione del rischio'!AI$11*tabelle!$W$3),IF('Rischio netto'!W23=tabelle!$V$4,('calcolo mitigazione del rischio'!AI$11*tabelle!$W$4),IF('Rischio netto'!W23=tabelle!$V$5,('calcolo mitigazione del rischio'!AI$11*tabelle!$W$5),IF('Rischio netto'!W23=tabelle!$V$6,('calcolo mitigazione del rischio'!AI$11*tabelle!$W$6),IF('Rischio netto'!W23=tabelle!$V$7,('calcolo mitigazione del rischio'!AI$11*tabelle!$W$7),IF('Rischio netto'!W23=tabelle!$V$8,('calcolo mitigazione del rischio'!AI$11*tabelle!$W$8),IF('Rischio netto'!W23=tabelle!$V$9,('calcolo mitigazione del rischio'!AI$11*tabelle!$W$9),IF('Rischio netto'!W23=tabelle!$V$10,('calcolo mitigazione del rischio'!AI$11*tabelle!$W$10),IF('Rischio netto'!W23=tabelle!$V$11,('calcolo mitigazione del rischio'!AI$11*tabelle!$W$11),IF('Rischio netto'!W23=tabelle!$V$12,('calcolo mitigazione del rischio'!AI$11*tabelle!$W$12),"-"))))))))))</f>
        <v>-</v>
      </c>
      <c r="AJ16" s="428" t="e">
        <f t="shared" si="0"/>
        <v>#REF!</v>
      </c>
      <c r="AK16" s="429" t="e">
        <f t="shared" si="3"/>
        <v>#REF!</v>
      </c>
      <c r="AL16" s="418" t="e">
        <f>IF('calcolo mitigazione del rischio'!$AJ16="-","-",'calcolo mitigazione del rischio'!$AK16)</f>
        <v>#REF!</v>
      </c>
      <c r="AM16" s="412" t="str">
        <f>IF('Rischio netto'!X23="-","-",IF('calcolo mitigazione del rischio'!S16="-","-",IF('calcolo mitigazione del rischio'!AL16="-","-",ROUND(('calcolo mitigazione del rischio'!S16*(1-'calcolo mitigazione del rischio'!AL16)),0))))</f>
        <v>-</v>
      </c>
      <c r="AN16" s="404"/>
      <c r="AO16" s="26">
        <f>IF('Rischio Lordo'!L23="X",tabelle!$I$2,0)</f>
        <v>0</v>
      </c>
      <c r="AP16" s="26">
        <f>IF('Rischio Lordo'!M23="X",tabelle!$I$3,0)</f>
        <v>0</v>
      </c>
      <c r="AQ16" s="26">
        <f>IF('Rischio Lordo'!N23="X",tabelle!$I$4,0)</f>
        <v>0</v>
      </c>
      <c r="AR16" s="26">
        <f>IF('Rischio Lordo'!O23="X",tabelle!$I$5,0)</f>
        <v>0</v>
      </c>
      <c r="AS16" s="26">
        <f>IF('Rischio Lordo'!P23="X",tabelle!$I$6,0)</f>
        <v>0</v>
      </c>
      <c r="AT16" s="26">
        <f>IF('Rischio Lordo'!Q23="X",tabelle!$I$7,0)</f>
        <v>0</v>
      </c>
      <c r="AU16" s="26">
        <f>IF('Rischio Lordo'!R23="X",tabelle!$I$8,0)</f>
        <v>0</v>
      </c>
      <c r="AV16" s="26">
        <f>IF('Rischio Lordo'!S23="X",tabelle!$I$9,0)</f>
        <v>0</v>
      </c>
      <c r="AW16" s="26">
        <f>IF('Rischio Lordo'!T23="X",tabelle!$I$10,0)</f>
        <v>0</v>
      </c>
      <c r="AX16" s="26">
        <f>IF('Rischio Lordo'!U23="X",tabelle!$I$11,0)</f>
        <v>0</v>
      </c>
      <c r="AY16" s="26">
        <f>IF('Rischio Lordo'!V23="X",tabelle!$I$12,0)</f>
        <v>0</v>
      </c>
      <c r="AZ16" s="26">
        <f>IF('Rischio Lordo'!W23="X",tabelle!$I$13,0)</f>
        <v>0</v>
      </c>
      <c r="BA16" s="26">
        <f>IF('Rischio Lordo'!X23="X",tabelle!$I$14,0)</f>
        <v>0</v>
      </c>
      <c r="BB16" s="26">
        <f>IF('Rischio Lordo'!Y23="X",tabelle!$I$15,0)</f>
        <v>0</v>
      </c>
      <c r="BC16" s="26">
        <f>IF('Rischio Lordo'!Z23="X",tabelle!$I$16,0)</f>
        <v>0</v>
      </c>
      <c r="BD16" s="26">
        <f>IF('Rischio Lordo'!AA23="X",tabelle!$I$17,0)</f>
        <v>0</v>
      </c>
      <c r="BE16" s="26">
        <f>IF('Rischio Lordo'!AB23="X",tabelle!$I$18,0)</f>
        <v>0</v>
      </c>
      <c r="BF16" s="26">
        <f>IF('Rischio Lordo'!AC23="X",tabelle!$I$18,0)</f>
        <v>0</v>
      </c>
      <c r="BG16" s="26">
        <f>IF('Rischio Lordo'!AC23="X",tabelle!$I$19,0)</f>
        <v>0</v>
      </c>
      <c r="BH16" s="212">
        <f t="shared" si="4"/>
        <v>0</v>
      </c>
    </row>
    <row r="17" spans="1:60" ht="14.4" customHeight="1" x14ac:dyDescent="0.75">
      <c r="A17" s="754">
        <f>Schema!A21</f>
        <v>0</v>
      </c>
      <c r="B17" s="757">
        <f>Schema!B21</f>
        <v>0</v>
      </c>
      <c r="C17" s="1114" t="str">
        <f>Schema!C21</f>
        <v xml:space="preserve">A.2. Procedure di assunzione di personale a tempo determinato ed indeterminato
</v>
      </c>
      <c r="D17" s="261" t="str">
        <f>Schema!D21</f>
        <v>A.2.1. Predisposizione del Piano dei Fabbisogni di personale, da sottoporre all'approvazione dell'Organo Amministrativo</v>
      </c>
      <c r="E17" s="284" t="str">
        <f>Schema!E21</f>
        <v>GRU</v>
      </c>
      <c r="F17" s="46" t="str">
        <f>Schema!F21</f>
        <v>A</v>
      </c>
      <c r="G17" s="46" t="str">
        <f>Schema!G21</f>
        <v>02</v>
      </c>
      <c r="H17" s="285" t="str">
        <f>Schema!H21</f>
        <v>01</v>
      </c>
      <c r="I17" s="181" t="str">
        <f>IF('Rischio Lordo'!AF24=tabelle!$M$7,tabelle!$N$7,IF('Rischio Lordo'!AF24=tabelle!$M$6,tabelle!$N$6,IF('Rischio Lordo'!AF24=tabelle!$M$5,tabelle!$N$5,IF('Rischio Lordo'!AF24=tabelle!$M$4,tabelle!$N$4,IF('Rischio Lordo'!AF24=tabelle!$M$3,tabelle!$N$3,"-")))))</f>
        <v>-</v>
      </c>
      <c r="J17" s="34" t="str">
        <f>IF('Rischio Lordo'!AG24=tabelle!$M$7,tabelle!$N$7,IF('Rischio Lordo'!AG24=tabelle!$M$6,tabelle!$N$6,IF('Rischio Lordo'!AG24=tabelle!$M$5,tabelle!$N$5,IF('Rischio Lordo'!AG24=tabelle!$M$4,tabelle!$N$4,IF('Rischio Lordo'!AG24=tabelle!$M$3,tabelle!$N$3,"-")))))</f>
        <v>-</v>
      </c>
      <c r="K17" s="34" t="str">
        <f>IF('Rischio Lordo'!AH24=tabelle!$M$7,tabelle!$N$7,IF('Rischio Lordo'!AH24=tabelle!$M$6,tabelle!$N$6,IF('Rischio Lordo'!AH24=tabelle!$M$5,tabelle!$N$5,IF('Rischio Lordo'!AH24=tabelle!$M$4,tabelle!$N$4,IF('Rischio Lordo'!AH24=tabelle!$M$3,tabelle!$N$3,"-")))))</f>
        <v>-</v>
      </c>
      <c r="L17" s="394" t="str">
        <f t="shared" si="1"/>
        <v>-</v>
      </c>
      <c r="M17" s="34" t="str">
        <f>IF('Rischio Lordo'!AI24=tabelle!$M$7,tabelle!$N$7,IF('Rischio Lordo'!AI24=tabelle!$M$6,tabelle!$N$6,IF('Rischio Lordo'!AI24=tabelle!$M$5,tabelle!$N$5,IF('Rischio Lordo'!AI24=tabelle!$M$4,tabelle!$N$4,IF('Rischio Lordo'!AI24=tabelle!$M$3,tabelle!$N$3,"-")))))</f>
        <v>-</v>
      </c>
      <c r="N17" s="165" t="str">
        <f>IF(M17="-","-",IF('calcolo mitigazione del rischio'!L17="-","-",IF(AND((M17*'calcolo mitigazione del rischio'!L17)&gt;=tabelle!$P$3, (M17*'calcolo mitigazione del rischio'!L17)&lt;tabelle!$Q$3),tabelle!$R$3,IF(AND((M17*'calcolo mitigazione del rischio'!L17)&gt;=tabelle!$P$4, (M17*'calcolo mitigazione del rischio'!L17)&lt;tabelle!$Q$4),tabelle!$R$4,IF(AND((M17*'calcolo mitigazione del rischio'!L17)&gt;=tabelle!$P$5, (M17*'calcolo mitigazione del rischio'!L17)&lt;tabelle!$Q$5),tabelle!$R$5,IF(AND((M17*'calcolo mitigazione del rischio'!L17)&gt;=tabelle!$P$6, (M17*'calcolo mitigazione del rischio'!L17)&lt;tabelle!$Q$6),tabelle!$R$6,IF(AND((M17*'calcolo mitigazione del rischio'!L17)&gt;=tabelle!$P$7, (M17*'calcolo mitigazione del rischio'!L17)&lt;=tabelle!$Q$7),tabelle!$R$7,"-")))))))</f>
        <v>-</v>
      </c>
      <c r="O17" s="35" t="str">
        <f>IF('Rischio Lordo'!AK24=tabelle!$M$7,tabelle!$N$7,IF('Rischio Lordo'!AK24=tabelle!$M$6,tabelle!$N$6,IF('Rischio Lordo'!AK24=tabelle!$M$5,tabelle!$N$5,IF('Rischio Lordo'!AK24=tabelle!$M$4,tabelle!$N$4,IF('Rischio Lordo'!AK24=tabelle!$M$3,tabelle!$N$3,"-")))))</f>
        <v>-</v>
      </c>
      <c r="P17" s="35" t="str">
        <f>IF('Rischio Lordo'!AL24=tabelle!$M$7,tabelle!$N$7,IF('Rischio Lordo'!AL24=tabelle!$M$6,tabelle!$N$6,IF('Rischio Lordo'!AL24=tabelle!$M$5,tabelle!$N$5,IF('Rischio Lordo'!AL24=tabelle!$M$4,tabelle!$N$4,IF('Rischio Lordo'!AL24=tabelle!$M$3,tabelle!$N$3,"-")))))</f>
        <v>-</v>
      </c>
      <c r="Q17" s="35" t="str">
        <f>IF('Rischio Lordo'!AM24=tabelle!$M$7,tabelle!$N$7,IF('Rischio Lordo'!AM24=tabelle!$M$6,tabelle!$N$6,IF('Rischio Lordo'!AM24=tabelle!$M$5,tabelle!$N$5,IF('Rischio Lordo'!AM24=tabelle!$M$4,tabelle!$N$4,IF('Rischio Lordo'!AM24=tabelle!$M$3,tabelle!$N$3,"-")))))</f>
        <v>-</v>
      </c>
      <c r="R17" s="166" t="str">
        <f t="shared" si="2"/>
        <v>-</v>
      </c>
      <c r="S17" s="228" t="str">
        <f>IF(R17="-","-",(R17*'calcolo mitigazione del rischio'!N17))</f>
        <v>-</v>
      </c>
      <c r="T17" s="26" t="str">
        <f>IF('Rischio netto'!I24=tabelle!$V$3,('calcolo mitigazione del rischio'!T$11*tabelle!$W$3),IF('Rischio netto'!I24=tabelle!$V$4,('calcolo mitigazione del rischio'!T$11*tabelle!$W$4),IF('Rischio netto'!I24=tabelle!$V$5,('calcolo mitigazione del rischio'!T$11*tabelle!$W$5),IF('Rischio netto'!I24=tabelle!$V$6,('calcolo mitigazione del rischio'!T$11*tabelle!$W$6),IF('Rischio netto'!I24=tabelle!$V$7,('calcolo mitigazione del rischio'!T$11*tabelle!$W$7),IF('Rischio netto'!I24=tabelle!$V$8,('calcolo mitigazione del rischio'!T$11*tabelle!$W$8),IF('Rischio netto'!I24=tabelle!$V$9,('calcolo mitigazione del rischio'!T$11*tabelle!$W$9),IF('Rischio netto'!I24=tabelle!$V$10,('calcolo mitigazione del rischio'!T$11*tabelle!$W$10),IF('Rischio netto'!I24=tabelle!$V$11,('calcolo mitigazione del rischio'!T$11*tabelle!$W$11),IF('Rischio netto'!I24=tabelle!$V$12,('calcolo mitigazione del rischio'!T$11*tabelle!$W$12),"-"))))))))))</f>
        <v>-</v>
      </c>
      <c r="U17" s="26" t="str">
        <f>IF('Rischio netto'!J24=tabelle!$V$3,('calcolo mitigazione del rischio'!U$11*tabelle!$W$3),IF('Rischio netto'!J24=tabelle!$V$4,('calcolo mitigazione del rischio'!U$11*tabelle!$W$4),IF('Rischio netto'!J24=tabelle!$V$5,('calcolo mitigazione del rischio'!U$11*tabelle!$W$5),IF('Rischio netto'!J24=tabelle!$V$6,('calcolo mitigazione del rischio'!U$11*tabelle!$W$6),IF('Rischio netto'!J24=tabelle!$V$7,('calcolo mitigazione del rischio'!U$11*tabelle!$W$7),IF('Rischio netto'!J24=tabelle!$V$8,('calcolo mitigazione del rischio'!U$11*tabelle!$W$8),IF('Rischio netto'!J24=tabelle!$V$9,('calcolo mitigazione del rischio'!U$11*tabelle!$W$9),IF('Rischio netto'!J24=tabelle!$V$10,('calcolo mitigazione del rischio'!U$11*tabelle!$W$10),IF('Rischio netto'!J24=tabelle!$V$11,('calcolo mitigazione del rischio'!U$11*tabelle!$W$11),IF('Rischio netto'!J24=tabelle!$V$12,('calcolo mitigazione del rischio'!U$11*tabelle!$W$12),"-"))))))))))</f>
        <v>-</v>
      </c>
      <c r="V17" s="26" t="str">
        <f>IF('Rischio netto'!K24=tabelle!$V$3,('calcolo mitigazione del rischio'!V$11*tabelle!$W$3),IF('Rischio netto'!K24=tabelle!$V$4,('calcolo mitigazione del rischio'!V$11*tabelle!$W$4),IF('Rischio netto'!K24=tabelle!$V$5,('calcolo mitigazione del rischio'!V$11*tabelle!$W$5),IF('Rischio netto'!K24=tabelle!$V$6,('calcolo mitigazione del rischio'!V$11*tabelle!$W$6),IF('Rischio netto'!K24=tabelle!$V$7,('calcolo mitigazione del rischio'!V$11*tabelle!$W$7),IF('Rischio netto'!K24=tabelle!$V$8,('calcolo mitigazione del rischio'!V$11*tabelle!$W$8),IF('Rischio netto'!K24=tabelle!$V$9,('calcolo mitigazione del rischio'!V$11*tabelle!$W$9),IF('Rischio netto'!K24=tabelle!$V$10,('calcolo mitigazione del rischio'!V$11*tabelle!$W$10),IF('Rischio netto'!K24=tabelle!$V$11,('calcolo mitigazione del rischio'!V$11*tabelle!$W$11),IF('Rischio netto'!K24=tabelle!$V$12,('calcolo mitigazione del rischio'!V$11*tabelle!$W$12),"-"))))))))))</f>
        <v>-</v>
      </c>
      <c r="W17" s="26" t="str">
        <f>IF('Rischio netto'!L24=tabelle!$V$3,('calcolo mitigazione del rischio'!W$11*tabelle!$W$3),IF('Rischio netto'!L24=tabelle!$V$4,('calcolo mitigazione del rischio'!W$11*tabelle!$W$4),IF('Rischio netto'!L24=tabelle!$V$5,('calcolo mitigazione del rischio'!W$11*tabelle!$W$5),IF('Rischio netto'!L24=tabelle!$V$6,('calcolo mitigazione del rischio'!W$11*tabelle!$W$6),IF('Rischio netto'!L24=tabelle!$V$7,('calcolo mitigazione del rischio'!W$11*tabelle!$W$7),IF('Rischio netto'!L24=tabelle!$V$8,('calcolo mitigazione del rischio'!W$11*tabelle!$W$8),IF('Rischio netto'!L24=tabelle!$V$9,('calcolo mitigazione del rischio'!W$11*tabelle!$W$9),IF('Rischio netto'!L24=tabelle!$V$10,('calcolo mitigazione del rischio'!W$11*tabelle!$W$10),IF('Rischio netto'!L24=tabelle!$V$11,('calcolo mitigazione del rischio'!W$11*tabelle!$W$11),IF('Rischio netto'!L24=tabelle!$V$12,('calcolo mitigazione del rischio'!W$11*tabelle!$W$12),"-"))))))))))</f>
        <v>-</v>
      </c>
      <c r="X17" s="26" t="str">
        <f>IF('Rischio netto'!O24=tabelle!$V$3,('calcolo mitigazione del rischio'!X$11*tabelle!$W$3),IF('Rischio netto'!O24=tabelle!$V$4,('calcolo mitigazione del rischio'!X$11*tabelle!$W$4),IF('Rischio netto'!O24=tabelle!$V$5,('calcolo mitigazione del rischio'!X$11*tabelle!$W$5),IF('Rischio netto'!O24=tabelle!$V$6,('calcolo mitigazione del rischio'!X$11*tabelle!$W$6),IF('Rischio netto'!O24=tabelle!$V$7,('calcolo mitigazione del rischio'!X$11*tabelle!$W$7),IF('Rischio netto'!O24=tabelle!$V$8,('calcolo mitigazione del rischio'!X$11*tabelle!$W$8),IF('Rischio netto'!O24=tabelle!$V$9,('calcolo mitigazione del rischio'!X$11*tabelle!$W$9),IF('Rischio netto'!O24=tabelle!$V$10,('calcolo mitigazione del rischio'!X$11*tabelle!$W$10),IF('Rischio netto'!O24=tabelle!$V$11,('calcolo mitigazione del rischio'!X$11*tabelle!$W$11),IF('Rischio netto'!O24=tabelle!$V$12,('calcolo mitigazione del rischio'!X$11*tabelle!$W$12),"-"))))))))))</f>
        <v>-</v>
      </c>
      <c r="Y17" s="26" t="str">
        <f>IF('Rischio netto'!P24=tabelle!$V$3,('calcolo mitigazione del rischio'!Y$11*tabelle!$W$3),IF('Rischio netto'!P24=tabelle!$V$4,('calcolo mitigazione del rischio'!Y$11*tabelle!$W$4),IF('Rischio netto'!P24=tabelle!$V$5,('calcolo mitigazione del rischio'!Y$11*tabelle!$W$5),IF('Rischio netto'!P24=tabelle!$V$6,('calcolo mitigazione del rischio'!Y$11*tabelle!$W$6),IF('Rischio netto'!P24=tabelle!$V$7,('calcolo mitigazione del rischio'!Y$11*tabelle!$W$7),IF('Rischio netto'!P24=tabelle!$V$8,('calcolo mitigazione del rischio'!Y$11*tabelle!$W$8),IF('Rischio netto'!P24=tabelle!$V$9,('calcolo mitigazione del rischio'!Y$11*tabelle!$W$9),IF('Rischio netto'!P24=tabelle!$V$10,('calcolo mitigazione del rischio'!Y$11*tabelle!$W$10),IF('Rischio netto'!P24=tabelle!$V$11,('calcolo mitigazione del rischio'!Y$11*tabelle!$W$11),IF('Rischio netto'!P24=tabelle!$V$12,('calcolo mitigazione del rischio'!Y$11*tabelle!$W$12),"-"))))))))))</f>
        <v>-</v>
      </c>
      <c r="Z1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7" s="26" t="str">
        <f>IF('Rischio netto'!Q24=tabelle!$V$3,('calcolo mitigazione del rischio'!AA$11*tabelle!$W$3),IF('Rischio netto'!Q24=tabelle!$V$4,('calcolo mitigazione del rischio'!AA$11*tabelle!$W$4),IF('Rischio netto'!Q24=tabelle!$V$5,('calcolo mitigazione del rischio'!AA$11*tabelle!$W$5),IF('Rischio netto'!Q24=tabelle!$V$6,('calcolo mitigazione del rischio'!AA$11*tabelle!$W$6),IF('Rischio netto'!Q24=tabelle!$V$7,('calcolo mitigazione del rischio'!AA$11*tabelle!$W$7),IF('Rischio netto'!Q24=tabelle!$V$8,('calcolo mitigazione del rischio'!AA$11*tabelle!$W$8),IF('Rischio netto'!Q24=tabelle!$V$9,('calcolo mitigazione del rischio'!AA$11*tabelle!$W$9),IF('Rischio netto'!Q24=tabelle!$V$10,('calcolo mitigazione del rischio'!AA$11*tabelle!$W$10),IF('Rischio netto'!Q24=tabelle!$V$11,('calcolo mitigazione del rischio'!AA$11*tabelle!$W$11),IF('Rischio netto'!Q24=tabelle!$V$12,('calcolo mitigazione del rischio'!AA$11*tabelle!$W$12),"-"))))))))))</f>
        <v>-</v>
      </c>
      <c r="AB17" s="26" t="str">
        <f>IF('Rischio netto'!R24=tabelle!$V$3,('calcolo mitigazione del rischio'!AB$11*tabelle!$W$3),IF('Rischio netto'!R24=tabelle!$V$4,('calcolo mitigazione del rischio'!AB$11*tabelle!$W$4),IF('Rischio netto'!R24=tabelle!$V$5,('calcolo mitigazione del rischio'!AB$11*tabelle!$W$5),IF('Rischio netto'!R24=tabelle!$V$6,('calcolo mitigazione del rischio'!AB$11*tabelle!$W$6),IF('Rischio netto'!R24=tabelle!$V$7,('calcolo mitigazione del rischio'!AB$11*tabelle!$W$7),IF('Rischio netto'!R24=tabelle!$V$8,('calcolo mitigazione del rischio'!AB$11*tabelle!$W$8),IF('Rischio netto'!R24=tabelle!$V$9,('calcolo mitigazione del rischio'!AB$11*tabelle!$W$9),IF('Rischio netto'!R24=tabelle!$V$10,('calcolo mitigazione del rischio'!AB$11*tabelle!$W$10),IF('Rischio netto'!R24=tabelle!$V$11,('calcolo mitigazione del rischio'!AB$11*tabelle!$W$11),IF('Rischio netto'!R24=tabelle!$V$12,('calcolo mitigazione del rischio'!AB$11*tabelle!$W$12),"-"))))))))))</f>
        <v>-</v>
      </c>
      <c r="AC17" s="405" t="str">
        <f>IF('Rischio netto'!T24=tabelle!$V$3,('calcolo mitigazione del rischio'!AC$11*tabelle!$W$3),IF('Rischio netto'!T24=tabelle!$V$4,('calcolo mitigazione del rischio'!AC$11*tabelle!$W$4),IF('Rischio netto'!T24=tabelle!$V$5,('calcolo mitigazione del rischio'!AC$11*tabelle!$W$5),IF('Rischio netto'!T24=tabelle!$V$6,('calcolo mitigazione del rischio'!AC$11*tabelle!$W$6),IF('Rischio netto'!T24=tabelle!$V$7,('calcolo mitigazione del rischio'!AC$11*tabelle!$W$7),IF('Rischio netto'!T24=tabelle!$V$8,('calcolo mitigazione del rischio'!AC$11*tabelle!$W$8),IF('Rischio netto'!T24=tabelle!$V$9,('calcolo mitigazione del rischio'!AC$11*tabelle!$W$9),IF('Rischio netto'!T24=tabelle!$V$10,('calcolo mitigazione del rischio'!AC$11*tabelle!$W$10),IF('Rischio netto'!T24=tabelle!$V$11,('calcolo mitigazione del rischio'!AC$11*tabelle!$W$11),IF('Rischio netto'!T24=tabelle!$V$12,('calcolo mitigazione del rischio'!AC$11*tabelle!$W$12),"-"))))))))))</f>
        <v>-</v>
      </c>
      <c r="AD17" s="26" t="str">
        <f>IF('Rischio netto'!T24=tabelle!$V$3,('calcolo mitigazione del rischio'!AD$11*tabelle!$W$3),IF('Rischio netto'!T24=tabelle!$V$4,('calcolo mitigazione del rischio'!AD$11*tabelle!$W$4),IF('Rischio netto'!T24=tabelle!$V$5,('calcolo mitigazione del rischio'!AD$11*tabelle!$W$5),IF('Rischio netto'!T24=tabelle!$V$6,('calcolo mitigazione del rischio'!AD$11*tabelle!$W$6),IF('Rischio netto'!T24=tabelle!$V$7,('calcolo mitigazione del rischio'!AD$11*tabelle!$W$7),IF('Rischio netto'!T24=tabelle!$V$8,('calcolo mitigazione del rischio'!AD$11*tabelle!$W$8),IF('Rischio netto'!T24=tabelle!$V$9,('calcolo mitigazione del rischio'!AD$11*tabelle!$W$9),IF('Rischio netto'!T24=tabelle!$V$10,('calcolo mitigazione del rischio'!AD$11*tabelle!$W$10),IF('Rischio netto'!T24=tabelle!$V$11,('calcolo mitigazione del rischio'!AD$11*tabelle!$W$11),IF('Rischio netto'!T24=tabelle!$V$12,('calcolo mitigazione del rischio'!AD$11*tabelle!$W$12),"-"))))))))))</f>
        <v>-</v>
      </c>
      <c r="AE17" s="26"/>
      <c r="AF17" s="405" t="str">
        <f>IF('Rischio netto'!T24=tabelle!$V$3,('calcolo mitigazione del rischio'!AF$11*tabelle!$W$3),IF('Rischio netto'!T24=tabelle!$V$4,('calcolo mitigazione del rischio'!AF$11*tabelle!$W$4),IF('Rischio netto'!T24=tabelle!$V$5,('calcolo mitigazione del rischio'!AF$11*tabelle!$W$5),IF('Rischio netto'!T24=tabelle!$V$6,('calcolo mitigazione del rischio'!AF$11*tabelle!$W$6),IF('Rischio netto'!T24=tabelle!$V$7,('calcolo mitigazione del rischio'!AF$11*tabelle!$W$7),IF('Rischio netto'!T24=tabelle!$V$8,('calcolo mitigazione del rischio'!AF$11*tabelle!$W$8),IF('Rischio netto'!T24=tabelle!$V$9,('calcolo mitigazione del rischio'!AF$11*tabelle!$W$9),IF('Rischio netto'!T24=tabelle!$V$10,('calcolo mitigazione del rischio'!AF$11*tabelle!$W$10),IF('Rischio netto'!T24=tabelle!$V$11,('calcolo mitigazione del rischio'!AF$11*tabelle!$W$11),IF('Rischio netto'!T24=tabelle!$V$12,('calcolo mitigazione del rischio'!AF$11*tabelle!$W$12),"-"))))))))))</f>
        <v>-</v>
      </c>
      <c r="AG17" s="405" t="str">
        <f>IF('Rischio netto'!U24=tabelle!$V$3,('calcolo mitigazione del rischio'!AG$11*tabelle!$W$3),IF('Rischio netto'!U24=tabelle!$V$4,('calcolo mitigazione del rischio'!AG$11*tabelle!$W$4),IF('Rischio netto'!U24=tabelle!$V$5,('calcolo mitigazione del rischio'!AG$11*tabelle!$W$5),IF('Rischio netto'!U24=tabelle!$V$6,('calcolo mitigazione del rischio'!AG$11*tabelle!$W$6),IF('Rischio netto'!U24=tabelle!$V$7,('calcolo mitigazione del rischio'!AG$11*tabelle!$W$7),IF('Rischio netto'!U24=tabelle!$V$8,('calcolo mitigazione del rischio'!AG$11*tabelle!$W$8),IF('Rischio netto'!U24=tabelle!$V$9,('calcolo mitigazione del rischio'!AG$11*tabelle!$W$9),IF('Rischio netto'!U24=tabelle!$V$10,('calcolo mitigazione del rischio'!AG$11*tabelle!$W$10),IF('Rischio netto'!U24=tabelle!$V$11,('calcolo mitigazione del rischio'!AG$11*tabelle!$W$11),IF('Rischio netto'!U24=tabelle!$V$12,('calcolo mitigazione del rischio'!AG$11*tabelle!$W$12),"-"))))))))))</f>
        <v>-</v>
      </c>
      <c r="AH17" s="26" t="str">
        <f>IF('Rischio netto'!V24=tabelle!$V$3,('calcolo mitigazione del rischio'!AH$11*tabelle!$W$3),IF('Rischio netto'!V24=tabelle!$V$4,('calcolo mitigazione del rischio'!AH$11*tabelle!$W$4),IF('Rischio netto'!V24=tabelle!$V$5,('calcolo mitigazione del rischio'!AH$11*tabelle!$W$5),IF('Rischio netto'!V24=tabelle!$V$6,('calcolo mitigazione del rischio'!AH$11*tabelle!$W$6),IF('Rischio netto'!V24=tabelle!$V$7,('calcolo mitigazione del rischio'!AH$11*tabelle!$W$7),IF('Rischio netto'!V24=tabelle!$V$8,('calcolo mitigazione del rischio'!AH$11*tabelle!$W$8),IF('Rischio netto'!V24=tabelle!$V$9,('calcolo mitigazione del rischio'!AH$11*tabelle!$W$9),IF('Rischio netto'!V24=tabelle!$V$10,('calcolo mitigazione del rischio'!AH$11*tabelle!$W$10),IF('Rischio netto'!V24=tabelle!$V$11,('calcolo mitigazione del rischio'!AH$11*tabelle!$W$11),IF('Rischio netto'!V24=tabelle!$V$12,('calcolo mitigazione del rischio'!AH$11*tabelle!$W$12),"-"))))))))))</f>
        <v>-</v>
      </c>
      <c r="AI17" s="410" t="str">
        <f>IF('Rischio netto'!W24=tabelle!$V$3,('calcolo mitigazione del rischio'!AI$11*tabelle!$W$3),IF('Rischio netto'!W24=tabelle!$V$4,('calcolo mitigazione del rischio'!AI$11*tabelle!$W$4),IF('Rischio netto'!W24=tabelle!$V$5,('calcolo mitigazione del rischio'!AI$11*tabelle!$W$5),IF('Rischio netto'!W24=tabelle!$V$6,('calcolo mitigazione del rischio'!AI$11*tabelle!$W$6),IF('Rischio netto'!W24=tabelle!$V$7,('calcolo mitigazione del rischio'!AI$11*tabelle!$W$7),IF('Rischio netto'!W24=tabelle!$V$8,('calcolo mitigazione del rischio'!AI$11*tabelle!$W$8),IF('Rischio netto'!W24=tabelle!$V$9,('calcolo mitigazione del rischio'!AI$11*tabelle!$W$9),IF('Rischio netto'!W24=tabelle!$V$10,('calcolo mitigazione del rischio'!AI$11*tabelle!$W$10),IF('Rischio netto'!W24=tabelle!$V$11,('calcolo mitigazione del rischio'!AI$11*tabelle!$W$11),IF('Rischio netto'!W24=tabelle!$V$12,('calcolo mitigazione del rischio'!AI$11*tabelle!$W$12),"-"))))))))))</f>
        <v>-</v>
      </c>
      <c r="AJ17" s="428" t="e">
        <f t="shared" si="0"/>
        <v>#REF!</v>
      </c>
      <c r="AK17" s="429" t="e">
        <f t="shared" si="3"/>
        <v>#REF!</v>
      </c>
      <c r="AL17" s="418" t="e">
        <f>IF('calcolo mitigazione del rischio'!$AJ17="-","-",'calcolo mitigazione del rischio'!$AK17)</f>
        <v>#REF!</v>
      </c>
      <c r="AM17" s="412" t="str">
        <f>IF('Rischio netto'!X24="-","-",IF('calcolo mitigazione del rischio'!S17="-","-",IF('calcolo mitigazione del rischio'!AL17="-","-",ROUND(('calcolo mitigazione del rischio'!S17*(1-'calcolo mitigazione del rischio'!AL17)),0))))</f>
        <v>-</v>
      </c>
      <c r="AN17" s="404"/>
      <c r="AO17" s="26">
        <f>IF('Rischio Lordo'!L24="X",tabelle!$I$2,0)</f>
        <v>0</v>
      </c>
      <c r="AP17" s="26">
        <f>IF('Rischio Lordo'!M24="X",tabelle!$I$3,0)</f>
        <v>0</v>
      </c>
      <c r="AQ17" s="26">
        <f>IF('Rischio Lordo'!N24="X",tabelle!$I$4,0)</f>
        <v>0</v>
      </c>
      <c r="AR17" s="26">
        <f>IF('Rischio Lordo'!O24="X",tabelle!$I$5,0)</f>
        <v>0</v>
      </c>
      <c r="AS17" s="26">
        <f>IF('Rischio Lordo'!P24="X",tabelle!$I$6,0)</f>
        <v>0</v>
      </c>
      <c r="AT17" s="26">
        <f>IF('Rischio Lordo'!Q24="X",tabelle!$I$7,0)</f>
        <v>0</v>
      </c>
      <c r="AU17" s="26">
        <f>IF('Rischio Lordo'!R24="X",tabelle!$I$8,0)</f>
        <v>0</v>
      </c>
      <c r="AV17" s="26">
        <f>IF('Rischio Lordo'!S24="X",tabelle!$I$9,0)</f>
        <v>0</v>
      </c>
      <c r="AW17" s="26">
        <f>IF('Rischio Lordo'!T24="X",tabelle!$I$10,0)</f>
        <v>0</v>
      </c>
      <c r="AX17" s="26">
        <f>IF('Rischio Lordo'!U24="X",tabelle!$I$11,0)</f>
        <v>0</v>
      </c>
      <c r="AY17" s="26">
        <f>IF('Rischio Lordo'!V24="X",tabelle!$I$12,0)</f>
        <v>0</v>
      </c>
      <c r="AZ17" s="26">
        <f>IF('Rischio Lordo'!W24="X",tabelle!$I$13,0)</f>
        <v>0</v>
      </c>
      <c r="BA17" s="26">
        <f>IF('Rischio Lordo'!X24="X",tabelle!$I$14,0)</f>
        <v>0</v>
      </c>
      <c r="BB17" s="26">
        <f>IF('Rischio Lordo'!Y24="X",tabelle!$I$15,0)</f>
        <v>0</v>
      </c>
      <c r="BC17" s="26">
        <f>IF('Rischio Lordo'!Z24="X",tabelle!$I$16,0)</f>
        <v>0</v>
      </c>
      <c r="BD17" s="26">
        <f>IF('Rischio Lordo'!AA24="X",tabelle!$I$17,0)</f>
        <v>0</v>
      </c>
      <c r="BE17" s="26">
        <f>IF('Rischio Lordo'!AB24="X",tabelle!$I$18,0)</f>
        <v>0</v>
      </c>
      <c r="BF17" s="26">
        <f>IF('Rischio Lordo'!AC24="X",tabelle!$I$18,0)</f>
        <v>0</v>
      </c>
      <c r="BG17" s="26">
        <f>IF('Rischio Lordo'!AC24="X",tabelle!$I$19,0)</f>
        <v>0</v>
      </c>
      <c r="BH17" s="212">
        <f t="shared" si="4"/>
        <v>0</v>
      </c>
    </row>
    <row r="18" spans="1:60" ht="14.4" customHeight="1" x14ac:dyDescent="0.75">
      <c r="A18" s="754">
        <f>Schema!A22</f>
        <v>0</v>
      </c>
      <c r="B18" s="757">
        <f>Schema!B22</f>
        <v>0</v>
      </c>
      <c r="C18" s="1114">
        <f>Schema!C22</f>
        <v>0</v>
      </c>
      <c r="D18" s="261" t="str">
        <f>Schema!D22</f>
        <v>A.2.2. Avviso</v>
      </c>
      <c r="E18" s="284" t="str">
        <f>Schema!E22</f>
        <v>GRU</v>
      </c>
      <c r="F18" s="46" t="str">
        <f>Schema!F22</f>
        <v>A</v>
      </c>
      <c r="G18" s="46" t="str">
        <f>Schema!G22</f>
        <v>02</v>
      </c>
      <c r="H18" s="285" t="str">
        <f>Schema!H22</f>
        <v>02</v>
      </c>
      <c r="I18" s="181" t="str">
        <f>IF('Rischio Lordo'!AF25=tabelle!$M$7,tabelle!$N$7,IF('Rischio Lordo'!AF25=tabelle!$M$6,tabelle!$N$6,IF('Rischio Lordo'!AF25=tabelle!$M$5,tabelle!$N$5,IF('Rischio Lordo'!AF25=tabelle!$M$4,tabelle!$N$4,IF('Rischio Lordo'!AF25=tabelle!$M$3,tabelle!$N$3,"-")))))</f>
        <v>-</v>
      </c>
      <c r="J18" s="34" t="str">
        <f>IF('Rischio Lordo'!AG25=tabelle!$M$7,tabelle!$N$7,IF('Rischio Lordo'!AG25=tabelle!$M$6,tabelle!$N$6,IF('Rischio Lordo'!AG25=tabelle!$M$5,tabelle!$N$5,IF('Rischio Lordo'!AG25=tabelle!$M$4,tabelle!$N$4,IF('Rischio Lordo'!AG25=tabelle!$M$3,tabelle!$N$3,"-")))))</f>
        <v>-</v>
      </c>
      <c r="K18" s="34" t="str">
        <f>IF('Rischio Lordo'!AH25=tabelle!$M$7,tabelle!$N$7,IF('Rischio Lordo'!AH25=tabelle!$M$6,tabelle!$N$6,IF('Rischio Lordo'!AH25=tabelle!$M$5,tabelle!$N$5,IF('Rischio Lordo'!AH25=tabelle!$M$4,tabelle!$N$4,IF('Rischio Lordo'!AH25=tabelle!$M$3,tabelle!$N$3,"-")))))</f>
        <v>-</v>
      </c>
      <c r="L18" s="394" t="str">
        <f t="shared" si="1"/>
        <v>-</v>
      </c>
      <c r="M18" s="34" t="str">
        <f>IF('Rischio Lordo'!AI25=tabelle!$M$7,tabelle!$N$7,IF('Rischio Lordo'!AI25=tabelle!$M$6,tabelle!$N$6,IF('Rischio Lordo'!AI25=tabelle!$M$5,tabelle!$N$5,IF('Rischio Lordo'!AI25=tabelle!$M$4,tabelle!$N$4,IF('Rischio Lordo'!AI25=tabelle!$M$3,tabelle!$N$3,"-")))))</f>
        <v>-</v>
      </c>
      <c r="N18" s="165" t="str">
        <f>IF(M18="-","-",IF('calcolo mitigazione del rischio'!L18="-","-",IF(AND((M18*'calcolo mitigazione del rischio'!L18)&gt;=tabelle!$P$3, (M18*'calcolo mitigazione del rischio'!L18)&lt;tabelle!$Q$3),tabelle!$R$3,IF(AND((M18*'calcolo mitigazione del rischio'!L18)&gt;=tabelle!$P$4, (M18*'calcolo mitigazione del rischio'!L18)&lt;tabelle!$Q$4),tabelle!$R$4,IF(AND((M18*'calcolo mitigazione del rischio'!L18)&gt;=tabelle!$P$5, (M18*'calcolo mitigazione del rischio'!L18)&lt;tabelle!$Q$5),tabelle!$R$5,IF(AND((M18*'calcolo mitigazione del rischio'!L18)&gt;=tabelle!$P$6, (M18*'calcolo mitigazione del rischio'!L18)&lt;tabelle!$Q$6),tabelle!$R$6,IF(AND((M18*'calcolo mitigazione del rischio'!L18)&gt;=tabelle!$P$7, (M18*'calcolo mitigazione del rischio'!L18)&lt;=tabelle!$Q$7),tabelle!$R$7,"-")))))))</f>
        <v>-</v>
      </c>
      <c r="O18" s="35" t="str">
        <f>IF('Rischio Lordo'!AK25=tabelle!$M$7,tabelle!$N$7,IF('Rischio Lordo'!AK25=tabelle!$M$6,tabelle!$N$6,IF('Rischio Lordo'!AK25=tabelle!$M$5,tabelle!$N$5,IF('Rischio Lordo'!AK25=tabelle!$M$4,tabelle!$N$4,IF('Rischio Lordo'!AK25=tabelle!$M$3,tabelle!$N$3,"-")))))</f>
        <v>-</v>
      </c>
      <c r="P18" s="35" t="str">
        <f>IF('Rischio Lordo'!AL25=tabelle!$M$7,tabelle!$N$7,IF('Rischio Lordo'!AL25=tabelle!$M$6,tabelle!$N$6,IF('Rischio Lordo'!AL25=tabelle!$M$5,tabelle!$N$5,IF('Rischio Lordo'!AL25=tabelle!$M$4,tabelle!$N$4,IF('Rischio Lordo'!AL25=tabelle!$M$3,tabelle!$N$3,"-")))))</f>
        <v>-</v>
      </c>
      <c r="Q18" s="35" t="str">
        <f>IF('Rischio Lordo'!AM25=tabelle!$M$7,tabelle!$N$7,IF('Rischio Lordo'!AM25=tabelle!$M$6,tabelle!$N$6,IF('Rischio Lordo'!AM25=tabelle!$M$5,tabelle!$N$5,IF('Rischio Lordo'!AM25=tabelle!$M$4,tabelle!$N$4,IF('Rischio Lordo'!AM25=tabelle!$M$3,tabelle!$N$3,"-")))))</f>
        <v>-</v>
      </c>
      <c r="R18" s="166" t="str">
        <f t="shared" si="2"/>
        <v>-</v>
      </c>
      <c r="S18" s="228" t="str">
        <f>IF(R18="-","-",(R18*'calcolo mitigazione del rischio'!N18))</f>
        <v>-</v>
      </c>
      <c r="T18" s="26" t="str">
        <f>IF('Rischio netto'!I25=tabelle!$V$3,('calcolo mitigazione del rischio'!T$11*tabelle!$W$3),IF('Rischio netto'!I25=tabelle!$V$4,('calcolo mitigazione del rischio'!T$11*tabelle!$W$4),IF('Rischio netto'!I25=tabelle!$V$5,('calcolo mitigazione del rischio'!T$11*tabelle!$W$5),IF('Rischio netto'!I25=tabelle!$V$6,('calcolo mitigazione del rischio'!T$11*tabelle!$W$6),IF('Rischio netto'!I25=tabelle!$V$7,('calcolo mitigazione del rischio'!T$11*tabelle!$W$7),IF('Rischio netto'!I25=tabelle!$V$8,('calcolo mitigazione del rischio'!T$11*tabelle!$W$8),IF('Rischio netto'!I25=tabelle!$V$9,('calcolo mitigazione del rischio'!T$11*tabelle!$W$9),IF('Rischio netto'!I25=tabelle!$V$10,('calcolo mitigazione del rischio'!T$11*tabelle!$W$10),IF('Rischio netto'!I25=tabelle!$V$11,('calcolo mitigazione del rischio'!T$11*tabelle!$W$11),IF('Rischio netto'!I25=tabelle!$V$12,('calcolo mitigazione del rischio'!T$11*tabelle!$W$12),"-"))))))))))</f>
        <v>-</v>
      </c>
      <c r="U18" s="26" t="str">
        <f>IF('Rischio netto'!J25=tabelle!$V$3,('calcolo mitigazione del rischio'!U$11*tabelle!$W$3),IF('Rischio netto'!J25=tabelle!$V$4,('calcolo mitigazione del rischio'!U$11*tabelle!$W$4),IF('Rischio netto'!J25=tabelle!$V$5,('calcolo mitigazione del rischio'!U$11*tabelle!$W$5),IF('Rischio netto'!J25=tabelle!$V$6,('calcolo mitigazione del rischio'!U$11*tabelle!$W$6),IF('Rischio netto'!J25=tabelle!$V$7,('calcolo mitigazione del rischio'!U$11*tabelle!$W$7),IF('Rischio netto'!J25=tabelle!$V$8,('calcolo mitigazione del rischio'!U$11*tabelle!$W$8),IF('Rischio netto'!J25=tabelle!$V$9,('calcolo mitigazione del rischio'!U$11*tabelle!$W$9),IF('Rischio netto'!J25=tabelle!$V$10,('calcolo mitigazione del rischio'!U$11*tabelle!$W$10),IF('Rischio netto'!J25=tabelle!$V$11,('calcolo mitigazione del rischio'!U$11*tabelle!$W$11),IF('Rischio netto'!J25=tabelle!$V$12,('calcolo mitigazione del rischio'!U$11*tabelle!$W$12),"-"))))))))))</f>
        <v>-</v>
      </c>
      <c r="V18" s="26" t="str">
        <f>IF('Rischio netto'!K25=tabelle!$V$3,('calcolo mitigazione del rischio'!V$11*tabelle!$W$3),IF('Rischio netto'!K25=tabelle!$V$4,('calcolo mitigazione del rischio'!V$11*tabelle!$W$4),IF('Rischio netto'!K25=tabelle!$V$5,('calcolo mitigazione del rischio'!V$11*tabelle!$W$5),IF('Rischio netto'!K25=tabelle!$V$6,('calcolo mitigazione del rischio'!V$11*tabelle!$W$6),IF('Rischio netto'!K25=tabelle!$V$7,('calcolo mitigazione del rischio'!V$11*tabelle!$W$7),IF('Rischio netto'!K25=tabelle!$V$8,('calcolo mitigazione del rischio'!V$11*tabelle!$W$8),IF('Rischio netto'!K25=tabelle!$V$9,('calcolo mitigazione del rischio'!V$11*tabelle!$W$9),IF('Rischio netto'!K25=tabelle!$V$10,('calcolo mitigazione del rischio'!V$11*tabelle!$W$10),IF('Rischio netto'!K25=tabelle!$V$11,('calcolo mitigazione del rischio'!V$11*tabelle!$W$11),IF('Rischio netto'!K25=tabelle!$V$12,('calcolo mitigazione del rischio'!V$11*tabelle!$W$12),"-"))))))))))</f>
        <v>-</v>
      </c>
      <c r="W18" s="26" t="str">
        <f>IF('Rischio netto'!L25=tabelle!$V$3,('calcolo mitigazione del rischio'!W$11*tabelle!$W$3),IF('Rischio netto'!L25=tabelle!$V$4,('calcolo mitigazione del rischio'!W$11*tabelle!$W$4),IF('Rischio netto'!L25=tabelle!$V$5,('calcolo mitigazione del rischio'!W$11*tabelle!$W$5),IF('Rischio netto'!L25=tabelle!$V$6,('calcolo mitigazione del rischio'!W$11*tabelle!$W$6),IF('Rischio netto'!L25=tabelle!$V$7,('calcolo mitigazione del rischio'!W$11*tabelle!$W$7),IF('Rischio netto'!L25=tabelle!$V$8,('calcolo mitigazione del rischio'!W$11*tabelle!$W$8),IF('Rischio netto'!L25=tabelle!$V$9,('calcolo mitigazione del rischio'!W$11*tabelle!$W$9),IF('Rischio netto'!L25=tabelle!$V$10,('calcolo mitigazione del rischio'!W$11*tabelle!$W$10),IF('Rischio netto'!L25=tabelle!$V$11,('calcolo mitigazione del rischio'!W$11*tabelle!$W$11),IF('Rischio netto'!L25=tabelle!$V$12,('calcolo mitigazione del rischio'!W$11*tabelle!$W$12),"-"))))))))))</f>
        <v>-</v>
      </c>
      <c r="X18" s="26" t="str">
        <f>IF('Rischio netto'!O25=tabelle!$V$3,('calcolo mitigazione del rischio'!X$11*tabelle!$W$3),IF('Rischio netto'!O25=tabelle!$V$4,('calcolo mitigazione del rischio'!X$11*tabelle!$W$4),IF('Rischio netto'!O25=tabelle!$V$5,('calcolo mitigazione del rischio'!X$11*tabelle!$W$5),IF('Rischio netto'!O25=tabelle!$V$6,('calcolo mitigazione del rischio'!X$11*tabelle!$W$6),IF('Rischio netto'!O25=tabelle!$V$7,('calcolo mitigazione del rischio'!X$11*tabelle!$W$7),IF('Rischio netto'!O25=tabelle!$V$8,('calcolo mitigazione del rischio'!X$11*tabelle!$W$8),IF('Rischio netto'!O25=tabelle!$V$9,('calcolo mitigazione del rischio'!X$11*tabelle!$W$9),IF('Rischio netto'!O25=tabelle!$V$10,('calcolo mitigazione del rischio'!X$11*tabelle!$W$10),IF('Rischio netto'!O25=tabelle!$V$11,('calcolo mitigazione del rischio'!X$11*tabelle!$W$11),IF('Rischio netto'!O25=tabelle!$V$12,('calcolo mitigazione del rischio'!X$11*tabelle!$W$12),"-"))))))))))</f>
        <v>-</v>
      </c>
      <c r="Y18" s="26" t="str">
        <f>IF('Rischio netto'!P25=tabelle!$V$3,('calcolo mitigazione del rischio'!Y$11*tabelle!$W$3),IF('Rischio netto'!P25=tabelle!$V$4,('calcolo mitigazione del rischio'!Y$11*tabelle!$W$4),IF('Rischio netto'!P25=tabelle!$V$5,('calcolo mitigazione del rischio'!Y$11*tabelle!$W$5),IF('Rischio netto'!P25=tabelle!$V$6,('calcolo mitigazione del rischio'!Y$11*tabelle!$W$6),IF('Rischio netto'!P25=tabelle!$V$7,('calcolo mitigazione del rischio'!Y$11*tabelle!$W$7),IF('Rischio netto'!P25=tabelle!$V$8,('calcolo mitigazione del rischio'!Y$11*tabelle!$W$8),IF('Rischio netto'!P25=tabelle!$V$9,('calcolo mitigazione del rischio'!Y$11*tabelle!$W$9),IF('Rischio netto'!P25=tabelle!$V$10,('calcolo mitigazione del rischio'!Y$11*tabelle!$W$10),IF('Rischio netto'!P25=tabelle!$V$11,('calcolo mitigazione del rischio'!Y$11*tabelle!$W$11),IF('Rischio netto'!P25=tabelle!$V$12,('calcolo mitigazione del rischio'!Y$11*tabelle!$W$12),"-"))))))))))</f>
        <v>-</v>
      </c>
      <c r="Z1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8" s="26" t="str">
        <f>IF('Rischio netto'!Q25=tabelle!$V$3,('calcolo mitigazione del rischio'!AA$11*tabelle!$W$3),IF('Rischio netto'!Q25=tabelle!$V$4,('calcolo mitigazione del rischio'!AA$11*tabelle!$W$4),IF('Rischio netto'!Q25=tabelle!$V$5,('calcolo mitigazione del rischio'!AA$11*tabelle!$W$5),IF('Rischio netto'!Q25=tabelle!$V$6,('calcolo mitigazione del rischio'!AA$11*tabelle!$W$6),IF('Rischio netto'!Q25=tabelle!$V$7,('calcolo mitigazione del rischio'!AA$11*tabelle!$W$7),IF('Rischio netto'!Q25=tabelle!$V$8,('calcolo mitigazione del rischio'!AA$11*tabelle!$W$8),IF('Rischio netto'!Q25=tabelle!$V$9,('calcolo mitigazione del rischio'!AA$11*tabelle!$W$9),IF('Rischio netto'!Q25=tabelle!$V$10,('calcolo mitigazione del rischio'!AA$11*tabelle!$W$10),IF('Rischio netto'!Q25=tabelle!$V$11,('calcolo mitigazione del rischio'!AA$11*tabelle!$W$11),IF('Rischio netto'!Q25=tabelle!$V$12,('calcolo mitigazione del rischio'!AA$11*tabelle!$W$12),"-"))))))))))</f>
        <v>-</v>
      </c>
      <c r="AB18" s="26" t="str">
        <f>IF('Rischio netto'!R25=tabelle!$V$3,('calcolo mitigazione del rischio'!AB$11*tabelle!$W$3),IF('Rischio netto'!R25=tabelle!$V$4,('calcolo mitigazione del rischio'!AB$11*tabelle!$W$4),IF('Rischio netto'!R25=tabelle!$V$5,('calcolo mitigazione del rischio'!AB$11*tabelle!$W$5),IF('Rischio netto'!R25=tabelle!$V$6,('calcolo mitigazione del rischio'!AB$11*tabelle!$W$6),IF('Rischio netto'!R25=tabelle!$V$7,('calcolo mitigazione del rischio'!AB$11*tabelle!$W$7),IF('Rischio netto'!R25=tabelle!$V$8,('calcolo mitigazione del rischio'!AB$11*tabelle!$W$8),IF('Rischio netto'!R25=tabelle!$V$9,('calcolo mitigazione del rischio'!AB$11*tabelle!$W$9),IF('Rischio netto'!R25=tabelle!$V$10,('calcolo mitigazione del rischio'!AB$11*tabelle!$W$10),IF('Rischio netto'!R25=tabelle!$V$11,('calcolo mitigazione del rischio'!AB$11*tabelle!$W$11),IF('Rischio netto'!R25=tabelle!$V$12,('calcolo mitigazione del rischio'!AB$11*tabelle!$W$12),"-"))))))))))</f>
        <v>-</v>
      </c>
      <c r="AC18" s="405" t="str">
        <f>IF('Rischio netto'!T25=tabelle!$V$3,('calcolo mitigazione del rischio'!AC$11*tabelle!$W$3),IF('Rischio netto'!T25=tabelle!$V$4,('calcolo mitigazione del rischio'!AC$11*tabelle!$W$4),IF('Rischio netto'!T25=tabelle!$V$5,('calcolo mitigazione del rischio'!AC$11*tabelle!$W$5),IF('Rischio netto'!T25=tabelle!$V$6,('calcolo mitigazione del rischio'!AC$11*tabelle!$W$6),IF('Rischio netto'!T25=tabelle!$V$7,('calcolo mitigazione del rischio'!AC$11*tabelle!$W$7),IF('Rischio netto'!T25=tabelle!$V$8,('calcolo mitigazione del rischio'!AC$11*tabelle!$W$8),IF('Rischio netto'!T25=tabelle!$V$9,('calcolo mitigazione del rischio'!AC$11*tabelle!$W$9),IF('Rischio netto'!T25=tabelle!$V$10,('calcolo mitigazione del rischio'!AC$11*tabelle!$W$10),IF('Rischio netto'!T25=tabelle!$V$11,('calcolo mitigazione del rischio'!AC$11*tabelle!$W$11),IF('Rischio netto'!T25=tabelle!$V$12,('calcolo mitigazione del rischio'!AC$11*tabelle!$W$12),"-"))))))))))</f>
        <v>-</v>
      </c>
      <c r="AD18" s="26" t="str">
        <f>IF('Rischio netto'!T25=tabelle!$V$3,('calcolo mitigazione del rischio'!AD$11*tabelle!$W$3),IF('Rischio netto'!T25=tabelle!$V$4,('calcolo mitigazione del rischio'!AD$11*tabelle!$W$4),IF('Rischio netto'!T25=tabelle!$V$5,('calcolo mitigazione del rischio'!AD$11*tabelle!$W$5),IF('Rischio netto'!T25=tabelle!$V$6,('calcolo mitigazione del rischio'!AD$11*tabelle!$W$6),IF('Rischio netto'!T25=tabelle!$V$7,('calcolo mitigazione del rischio'!AD$11*tabelle!$W$7),IF('Rischio netto'!T25=tabelle!$V$8,('calcolo mitigazione del rischio'!AD$11*tabelle!$W$8),IF('Rischio netto'!T25=tabelle!$V$9,('calcolo mitigazione del rischio'!AD$11*tabelle!$W$9),IF('Rischio netto'!T25=tabelle!$V$10,('calcolo mitigazione del rischio'!AD$11*tabelle!$W$10),IF('Rischio netto'!T25=tabelle!$V$11,('calcolo mitigazione del rischio'!AD$11*tabelle!$W$11),IF('Rischio netto'!T25=tabelle!$V$12,('calcolo mitigazione del rischio'!AD$11*tabelle!$W$12),"-"))))))))))</f>
        <v>-</v>
      </c>
      <c r="AE18" s="26"/>
      <c r="AF18" s="405" t="str">
        <f>IF('Rischio netto'!T25=tabelle!$V$3,('calcolo mitigazione del rischio'!AF$11*tabelle!$W$3),IF('Rischio netto'!T25=tabelle!$V$4,('calcolo mitigazione del rischio'!AF$11*tabelle!$W$4),IF('Rischio netto'!T25=tabelle!$V$5,('calcolo mitigazione del rischio'!AF$11*tabelle!$W$5),IF('Rischio netto'!T25=tabelle!$V$6,('calcolo mitigazione del rischio'!AF$11*tabelle!$W$6),IF('Rischio netto'!T25=tabelle!$V$7,('calcolo mitigazione del rischio'!AF$11*tabelle!$W$7),IF('Rischio netto'!T25=tabelle!$V$8,('calcolo mitigazione del rischio'!AF$11*tabelle!$W$8),IF('Rischio netto'!T25=tabelle!$V$9,('calcolo mitigazione del rischio'!AF$11*tabelle!$W$9),IF('Rischio netto'!T25=tabelle!$V$10,('calcolo mitigazione del rischio'!AF$11*tabelle!$W$10),IF('Rischio netto'!T25=tabelle!$V$11,('calcolo mitigazione del rischio'!AF$11*tabelle!$W$11),IF('Rischio netto'!T25=tabelle!$V$12,('calcolo mitigazione del rischio'!AF$11*tabelle!$W$12),"-"))))))))))</f>
        <v>-</v>
      </c>
      <c r="AG18" s="405" t="str">
        <f>IF('Rischio netto'!U25=tabelle!$V$3,('calcolo mitigazione del rischio'!AG$11*tabelle!$W$3),IF('Rischio netto'!U25=tabelle!$V$4,('calcolo mitigazione del rischio'!AG$11*tabelle!$W$4),IF('Rischio netto'!U25=tabelle!$V$5,('calcolo mitigazione del rischio'!AG$11*tabelle!$W$5),IF('Rischio netto'!U25=tabelle!$V$6,('calcolo mitigazione del rischio'!AG$11*tabelle!$W$6),IF('Rischio netto'!U25=tabelle!$V$7,('calcolo mitigazione del rischio'!AG$11*tabelle!$W$7),IF('Rischio netto'!U25=tabelle!$V$8,('calcolo mitigazione del rischio'!AG$11*tabelle!$W$8),IF('Rischio netto'!U25=tabelle!$V$9,('calcolo mitigazione del rischio'!AG$11*tabelle!$W$9),IF('Rischio netto'!U25=tabelle!$V$10,('calcolo mitigazione del rischio'!AG$11*tabelle!$W$10),IF('Rischio netto'!U25=tabelle!$V$11,('calcolo mitigazione del rischio'!AG$11*tabelle!$W$11),IF('Rischio netto'!U25=tabelle!$V$12,('calcolo mitigazione del rischio'!AG$11*tabelle!$W$12),"-"))))))))))</f>
        <v>-</v>
      </c>
      <c r="AH18" s="26" t="str">
        <f>IF('Rischio netto'!V25=tabelle!$V$3,('calcolo mitigazione del rischio'!AH$11*tabelle!$W$3),IF('Rischio netto'!V25=tabelle!$V$4,('calcolo mitigazione del rischio'!AH$11*tabelle!$W$4),IF('Rischio netto'!V25=tabelle!$V$5,('calcolo mitigazione del rischio'!AH$11*tabelle!$W$5),IF('Rischio netto'!V25=tabelle!$V$6,('calcolo mitigazione del rischio'!AH$11*tabelle!$W$6),IF('Rischio netto'!V25=tabelle!$V$7,('calcolo mitigazione del rischio'!AH$11*tabelle!$W$7),IF('Rischio netto'!V25=tabelle!$V$8,('calcolo mitigazione del rischio'!AH$11*tabelle!$W$8),IF('Rischio netto'!V25=tabelle!$V$9,('calcolo mitigazione del rischio'!AH$11*tabelle!$W$9),IF('Rischio netto'!V25=tabelle!$V$10,('calcolo mitigazione del rischio'!AH$11*tabelle!$W$10),IF('Rischio netto'!V25=tabelle!$V$11,('calcolo mitigazione del rischio'!AH$11*tabelle!$W$11),IF('Rischio netto'!V25=tabelle!$V$12,('calcolo mitigazione del rischio'!AH$11*tabelle!$W$12),"-"))))))))))</f>
        <v>-</v>
      </c>
      <c r="AI18" s="410" t="str">
        <f>IF('Rischio netto'!W25=tabelle!$V$3,('calcolo mitigazione del rischio'!AI$11*tabelle!$W$3),IF('Rischio netto'!W25=tabelle!$V$4,('calcolo mitigazione del rischio'!AI$11*tabelle!$W$4),IF('Rischio netto'!W25=tabelle!$V$5,('calcolo mitigazione del rischio'!AI$11*tabelle!$W$5),IF('Rischio netto'!W25=tabelle!$V$6,('calcolo mitigazione del rischio'!AI$11*tabelle!$W$6),IF('Rischio netto'!W25=tabelle!$V$7,('calcolo mitigazione del rischio'!AI$11*tabelle!$W$7),IF('Rischio netto'!W25=tabelle!$V$8,('calcolo mitigazione del rischio'!AI$11*tabelle!$W$8),IF('Rischio netto'!W25=tabelle!$V$9,('calcolo mitigazione del rischio'!AI$11*tabelle!$W$9),IF('Rischio netto'!W25=tabelle!$V$10,('calcolo mitigazione del rischio'!AI$11*tabelle!$W$10),IF('Rischio netto'!W25=tabelle!$V$11,('calcolo mitigazione del rischio'!AI$11*tabelle!$W$11),IF('Rischio netto'!W25=tabelle!$V$12,('calcolo mitigazione del rischio'!AI$11*tabelle!$W$12),"-"))))))))))</f>
        <v>-</v>
      </c>
      <c r="AJ18" s="428" t="e">
        <f t="shared" si="0"/>
        <v>#REF!</v>
      </c>
      <c r="AK18" s="429" t="e">
        <f t="shared" si="3"/>
        <v>#REF!</v>
      </c>
      <c r="AL18" s="418" t="e">
        <f>IF('calcolo mitigazione del rischio'!$AJ18="-","-",'calcolo mitigazione del rischio'!$AK18)</f>
        <v>#REF!</v>
      </c>
      <c r="AM18" s="412" t="str">
        <f>IF('Rischio netto'!X25="-","-",IF('calcolo mitigazione del rischio'!S18="-","-",IF('calcolo mitigazione del rischio'!AL18="-","-",ROUND(('calcolo mitigazione del rischio'!S18*(1-'calcolo mitigazione del rischio'!AL18)),0))))</f>
        <v>-</v>
      </c>
      <c r="AN18" s="404"/>
      <c r="AO18" s="26">
        <f>IF('Rischio Lordo'!L25="X",tabelle!$I$2,0)</f>
        <v>0</v>
      </c>
      <c r="AP18" s="26">
        <f>IF('Rischio Lordo'!M25="X",tabelle!$I$3,0)</f>
        <v>0</v>
      </c>
      <c r="AQ18" s="26">
        <f>IF('Rischio Lordo'!N25="X",tabelle!$I$4,0)</f>
        <v>0</v>
      </c>
      <c r="AR18" s="26">
        <f>IF('Rischio Lordo'!O25="X",tabelle!$I$5,0)</f>
        <v>0</v>
      </c>
      <c r="AS18" s="26">
        <f>IF('Rischio Lordo'!P25="X",tabelle!$I$6,0)</f>
        <v>0</v>
      </c>
      <c r="AT18" s="26">
        <f>IF('Rischio Lordo'!Q25="X",tabelle!$I$7,0)</f>
        <v>0</v>
      </c>
      <c r="AU18" s="26">
        <f>IF('Rischio Lordo'!R25="X",tabelle!$I$8,0)</f>
        <v>0</v>
      </c>
      <c r="AV18" s="26">
        <f>IF('Rischio Lordo'!S25="X",tabelle!$I$9,0)</f>
        <v>0</v>
      </c>
      <c r="AW18" s="26">
        <f>IF('Rischio Lordo'!T25="X",tabelle!$I$10,0)</f>
        <v>0</v>
      </c>
      <c r="AX18" s="26">
        <f>IF('Rischio Lordo'!U25="X",tabelle!$I$11,0)</f>
        <v>0</v>
      </c>
      <c r="AY18" s="26">
        <f>IF('Rischio Lordo'!V25="X",tabelle!$I$12,0)</f>
        <v>0</v>
      </c>
      <c r="AZ18" s="26">
        <f>IF('Rischio Lordo'!W25="X",tabelle!$I$13,0)</f>
        <v>0</v>
      </c>
      <c r="BA18" s="26">
        <f>IF('Rischio Lordo'!X25="X",tabelle!$I$14,0)</f>
        <v>0</v>
      </c>
      <c r="BB18" s="26">
        <f>IF('Rischio Lordo'!Y25="X",tabelle!$I$15,0)</f>
        <v>0</v>
      </c>
      <c r="BC18" s="26">
        <f>IF('Rischio Lordo'!Z25="X",tabelle!$I$16,0)</f>
        <v>0</v>
      </c>
      <c r="BD18" s="26">
        <f>IF('Rischio Lordo'!AA25="X",tabelle!$I$17,0)</f>
        <v>0</v>
      </c>
      <c r="BE18" s="26">
        <f>IF('Rischio Lordo'!AB25="X",tabelle!$I$18,0)</f>
        <v>0</v>
      </c>
      <c r="BF18" s="26">
        <f>IF('Rischio Lordo'!AC25="X",tabelle!$I$18,0)</f>
        <v>0</v>
      </c>
      <c r="BG18" s="26">
        <f>IF('Rischio Lordo'!AC25="X",tabelle!$I$19,0)</f>
        <v>0</v>
      </c>
      <c r="BH18" s="212">
        <f t="shared" si="4"/>
        <v>0</v>
      </c>
    </row>
    <row r="19" spans="1:60" x14ac:dyDescent="0.75">
      <c r="A19" s="754">
        <f>Schema!A23</f>
        <v>0</v>
      </c>
      <c r="B19" s="757">
        <f>Schema!B23</f>
        <v>0</v>
      </c>
      <c r="C19" s="1114">
        <f>Schema!C23</f>
        <v>0</v>
      </c>
      <c r="D19" s="261" t="str">
        <f>Schema!D23</f>
        <v>A.2.3. Commissione di valutazione o Società specializzata nella ricerca e nella selezione del personale</v>
      </c>
      <c r="E19" s="284" t="str">
        <f>Schema!E23</f>
        <v>GRU</v>
      </c>
      <c r="F19" s="46" t="str">
        <f>Schema!F23</f>
        <v>A</v>
      </c>
      <c r="G19" s="46" t="str">
        <f>Schema!G23</f>
        <v>02</v>
      </c>
      <c r="H19" s="285" t="str">
        <f>Schema!H23</f>
        <v>03</v>
      </c>
      <c r="I19" s="181" t="str">
        <f>IF('Rischio Lordo'!AF26=tabelle!$M$7,tabelle!$N$7,IF('Rischio Lordo'!AF26=tabelle!$M$6,tabelle!$N$6,IF('Rischio Lordo'!AF26=tabelle!$M$5,tabelle!$N$5,IF('Rischio Lordo'!AF26=tabelle!$M$4,tabelle!$N$4,IF('Rischio Lordo'!AF26=tabelle!$M$3,tabelle!$N$3,"-")))))</f>
        <v>-</v>
      </c>
      <c r="J19" s="34" t="str">
        <f>IF('Rischio Lordo'!AG26=tabelle!$M$7,tabelle!$N$7,IF('Rischio Lordo'!AG26=tabelle!$M$6,tabelle!$N$6,IF('Rischio Lordo'!AG26=tabelle!$M$5,tabelle!$N$5,IF('Rischio Lordo'!AG26=tabelle!$M$4,tabelle!$N$4,IF('Rischio Lordo'!AG26=tabelle!$M$3,tabelle!$N$3,"-")))))</f>
        <v>-</v>
      </c>
      <c r="K19" s="34" t="str">
        <f>IF('Rischio Lordo'!AH26=tabelle!$M$7,tabelle!$N$7,IF('Rischio Lordo'!AH26=tabelle!$M$6,tabelle!$N$6,IF('Rischio Lordo'!AH26=tabelle!$M$5,tabelle!$N$5,IF('Rischio Lordo'!AH26=tabelle!$M$4,tabelle!$N$4,IF('Rischio Lordo'!AH26=tabelle!$M$3,tabelle!$N$3,"-")))))</f>
        <v>-</v>
      </c>
      <c r="L19" s="394" t="str">
        <f t="shared" si="1"/>
        <v>-</v>
      </c>
      <c r="M19" s="34" t="str">
        <f>IF('Rischio Lordo'!AI26=tabelle!$M$7,tabelle!$N$7,IF('Rischio Lordo'!AI26=tabelle!$M$6,tabelle!$N$6,IF('Rischio Lordo'!AI26=tabelle!$M$5,tabelle!$N$5,IF('Rischio Lordo'!AI26=tabelle!$M$4,tabelle!$N$4,IF('Rischio Lordo'!AI26=tabelle!$M$3,tabelle!$N$3,"-")))))</f>
        <v>-</v>
      </c>
      <c r="N19" s="165" t="str">
        <f>IF(M19="-","-",IF('calcolo mitigazione del rischio'!L19="-","-",IF(AND((M19*'calcolo mitigazione del rischio'!L19)&gt;=tabelle!$P$3, (M19*'calcolo mitigazione del rischio'!L19)&lt;tabelle!$Q$3),tabelle!$R$3,IF(AND((M19*'calcolo mitigazione del rischio'!L19)&gt;=tabelle!$P$4, (M19*'calcolo mitigazione del rischio'!L19)&lt;tabelle!$Q$4),tabelle!$R$4,IF(AND((M19*'calcolo mitigazione del rischio'!L19)&gt;=tabelle!$P$5, (M19*'calcolo mitigazione del rischio'!L19)&lt;tabelle!$Q$5),tabelle!$R$5,IF(AND((M19*'calcolo mitigazione del rischio'!L19)&gt;=tabelle!$P$6, (M19*'calcolo mitigazione del rischio'!L19)&lt;tabelle!$Q$6),tabelle!$R$6,IF(AND((M19*'calcolo mitigazione del rischio'!L19)&gt;=tabelle!$P$7, (M19*'calcolo mitigazione del rischio'!L19)&lt;=tabelle!$Q$7),tabelle!$R$7,"-")))))))</f>
        <v>-</v>
      </c>
      <c r="O19" s="35" t="str">
        <f>IF('Rischio Lordo'!AK26=tabelle!$M$7,tabelle!$N$7,IF('Rischio Lordo'!AK26=tabelle!$M$6,tabelle!$N$6,IF('Rischio Lordo'!AK26=tabelle!$M$5,tabelle!$N$5,IF('Rischio Lordo'!AK26=tabelle!$M$4,tabelle!$N$4,IF('Rischio Lordo'!AK26=tabelle!$M$3,tabelle!$N$3,"-")))))</f>
        <v>-</v>
      </c>
      <c r="P19" s="35" t="str">
        <f>IF('Rischio Lordo'!AL26=tabelle!$M$7,tabelle!$N$7,IF('Rischio Lordo'!AL26=tabelle!$M$6,tabelle!$N$6,IF('Rischio Lordo'!AL26=tabelle!$M$5,tabelle!$N$5,IF('Rischio Lordo'!AL26=tabelle!$M$4,tabelle!$N$4,IF('Rischio Lordo'!AL26=tabelle!$M$3,tabelle!$N$3,"-")))))</f>
        <v>-</v>
      </c>
      <c r="Q19" s="35" t="str">
        <f>IF('Rischio Lordo'!AM26=tabelle!$M$7,tabelle!$N$7,IF('Rischio Lordo'!AM26=tabelle!$M$6,tabelle!$N$6,IF('Rischio Lordo'!AM26=tabelle!$M$5,tabelle!$N$5,IF('Rischio Lordo'!AM26=tabelle!$M$4,tabelle!$N$4,IF('Rischio Lordo'!AM26=tabelle!$M$3,tabelle!$N$3,"-")))))</f>
        <v>-</v>
      </c>
      <c r="R19" s="166" t="str">
        <f t="shared" si="2"/>
        <v>-</v>
      </c>
      <c r="S19" s="228" t="str">
        <f>IF(R19="-","-",(R19*'calcolo mitigazione del rischio'!N19))</f>
        <v>-</v>
      </c>
      <c r="T19" s="26" t="str">
        <f>IF('Rischio netto'!I26=tabelle!$V$3,('calcolo mitigazione del rischio'!T$11*tabelle!$W$3),IF('Rischio netto'!I26=tabelle!$V$4,('calcolo mitigazione del rischio'!T$11*tabelle!$W$4),IF('Rischio netto'!I26=tabelle!$V$5,('calcolo mitigazione del rischio'!T$11*tabelle!$W$5),IF('Rischio netto'!I26=tabelle!$V$6,('calcolo mitigazione del rischio'!T$11*tabelle!$W$6),IF('Rischio netto'!I26=tabelle!$V$7,('calcolo mitigazione del rischio'!T$11*tabelle!$W$7),IF('Rischio netto'!I26=tabelle!$V$8,('calcolo mitigazione del rischio'!T$11*tabelle!$W$8),IF('Rischio netto'!I26=tabelle!$V$9,('calcolo mitigazione del rischio'!T$11*tabelle!$W$9),IF('Rischio netto'!I26=tabelle!$V$10,('calcolo mitigazione del rischio'!T$11*tabelle!$W$10),IF('Rischio netto'!I26=tabelle!$V$11,('calcolo mitigazione del rischio'!T$11*tabelle!$W$11),IF('Rischio netto'!I26=tabelle!$V$12,('calcolo mitigazione del rischio'!T$11*tabelle!$W$12),"-"))))))))))</f>
        <v>-</v>
      </c>
      <c r="U19" s="26" t="str">
        <f>IF('Rischio netto'!J26=tabelle!$V$3,('calcolo mitigazione del rischio'!U$11*tabelle!$W$3),IF('Rischio netto'!J26=tabelle!$V$4,('calcolo mitigazione del rischio'!U$11*tabelle!$W$4),IF('Rischio netto'!J26=tabelle!$V$5,('calcolo mitigazione del rischio'!U$11*tabelle!$W$5),IF('Rischio netto'!J26=tabelle!$V$6,('calcolo mitigazione del rischio'!U$11*tabelle!$W$6),IF('Rischio netto'!J26=tabelle!$V$7,('calcolo mitigazione del rischio'!U$11*tabelle!$W$7),IF('Rischio netto'!J26=tabelle!$V$8,('calcolo mitigazione del rischio'!U$11*tabelle!$W$8),IF('Rischio netto'!J26=tabelle!$V$9,('calcolo mitigazione del rischio'!U$11*tabelle!$W$9),IF('Rischio netto'!J26=tabelle!$V$10,('calcolo mitigazione del rischio'!U$11*tabelle!$W$10),IF('Rischio netto'!J26=tabelle!$V$11,('calcolo mitigazione del rischio'!U$11*tabelle!$W$11),IF('Rischio netto'!J26=tabelle!$V$12,('calcolo mitigazione del rischio'!U$11*tabelle!$W$12),"-"))))))))))</f>
        <v>-</v>
      </c>
      <c r="V19" s="26" t="str">
        <f>IF('Rischio netto'!K26=tabelle!$V$3,('calcolo mitigazione del rischio'!V$11*tabelle!$W$3),IF('Rischio netto'!K26=tabelle!$V$4,('calcolo mitigazione del rischio'!V$11*tabelle!$W$4),IF('Rischio netto'!K26=tabelle!$V$5,('calcolo mitigazione del rischio'!V$11*tabelle!$W$5),IF('Rischio netto'!K26=tabelle!$V$6,('calcolo mitigazione del rischio'!V$11*tabelle!$W$6),IF('Rischio netto'!K26=tabelle!$V$7,('calcolo mitigazione del rischio'!V$11*tabelle!$W$7),IF('Rischio netto'!K26=tabelle!$V$8,('calcolo mitigazione del rischio'!V$11*tabelle!$W$8),IF('Rischio netto'!K26=tabelle!$V$9,('calcolo mitigazione del rischio'!V$11*tabelle!$W$9),IF('Rischio netto'!K26=tabelle!$V$10,('calcolo mitigazione del rischio'!V$11*tabelle!$W$10),IF('Rischio netto'!K26=tabelle!$V$11,('calcolo mitigazione del rischio'!V$11*tabelle!$W$11),IF('Rischio netto'!K26=tabelle!$V$12,('calcolo mitigazione del rischio'!V$11*tabelle!$W$12),"-"))))))))))</f>
        <v>-</v>
      </c>
      <c r="W19" s="26" t="str">
        <f>IF('Rischio netto'!L26=tabelle!$V$3,('calcolo mitigazione del rischio'!W$11*tabelle!$W$3),IF('Rischio netto'!L26=tabelle!$V$4,('calcolo mitigazione del rischio'!W$11*tabelle!$W$4),IF('Rischio netto'!L26=tabelle!$V$5,('calcolo mitigazione del rischio'!W$11*tabelle!$W$5),IF('Rischio netto'!L26=tabelle!$V$6,('calcolo mitigazione del rischio'!W$11*tabelle!$W$6),IF('Rischio netto'!L26=tabelle!$V$7,('calcolo mitigazione del rischio'!W$11*tabelle!$W$7),IF('Rischio netto'!L26=tabelle!$V$8,('calcolo mitigazione del rischio'!W$11*tabelle!$W$8),IF('Rischio netto'!L26=tabelle!$V$9,('calcolo mitigazione del rischio'!W$11*tabelle!$W$9),IF('Rischio netto'!L26=tabelle!$V$10,('calcolo mitigazione del rischio'!W$11*tabelle!$W$10),IF('Rischio netto'!L26=tabelle!$V$11,('calcolo mitigazione del rischio'!W$11*tabelle!$W$11),IF('Rischio netto'!L26=tabelle!$V$12,('calcolo mitigazione del rischio'!W$11*tabelle!$W$12),"-"))))))))))</f>
        <v>-</v>
      </c>
      <c r="X19" s="26" t="str">
        <f>IF('Rischio netto'!O26=tabelle!$V$3,('calcolo mitigazione del rischio'!X$11*tabelle!$W$3),IF('Rischio netto'!O26=tabelle!$V$4,('calcolo mitigazione del rischio'!X$11*tabelle!$W$4),IF('Rischio netto'!O26=tabelle!$V$5,('calcolo mitigazione del rischio'!X$11*tabelle!$W$5),IF('Rischio netto'!O26=tabelle!$V$6,('calcolo mitigazione del rischio'!X$11*tabelle!$W$6),IF('Rischio netto'!O26=tabelle!$V$7,('calcolo mitigazione del rischio'!X$11*tabelle!$W$7),IF('Rischio netto'!O26=tabelle!$V$8,('calcolo mitigazione del rischio'!X$11*tabelle!$W$8),IF('Rischio netto'!O26=tabelle!$V$9,('calcolo mitigazione del rischio'!X$11*tabelle!$W$9),IF('Rischio netto'!O26=tabelle!$V$10,('calcolo mitigazione del rischio'!X$11*tabelle!$W$10),IF('Rischio netto'!O26=tabelle!$V$11,('calcolo mitigazione del rischio'!X$11*tabelle!$W$11),IF('Rischio netto'!O26=tabelle!$V$12,('calcolo mitigazione del rischio'!X$11*tabelle!$W$12),"-"))))))))))</f>
        <v>-</v>
      </c>
      <c r="Y19" s="26" t="str">
        <f>IF('Rischio netto'!P26=tabelle!$V$3,('calcolo mitigazione del rischio'!Y$11*tabelle!$W$3),IF('Rischio netto'!P26=tabelle!$V$4,('calcolo mitigazione del rischio'!Y$11*tabelle!$W$4),IF('Rischio netto'!P26=tabelle!$V$5,('calcolo mitigazione del rischio'!Y$11*tabelle!$W$5),IF('Rischio netto'!P26=tabelle!$V$6,('calcolo mitigazione del rischio'!Y$11*tabelle!$W$6),IF('Rischio netto'!P26=tabelle!$V$7,('calcolo mitigazione del rischio'!Y$11*tabelle!$W$7),IF('Rischio netto'!P26=tabelle!$V$8,('calcolo mitigazione del rischio'!Y$11*tabelle!$W$8),IF('Rischio netto'!P26=tabelle!$V$9,('calcolo mitigazione del rischio'!Y$11*tabelle!$W$9),IF('Rischio netto'!P26=tabelle!$V$10,('calcolo mitigazione del rischio'!Y$11*tabelle!$W$10),IF('Rischio netto'!P26=tabelle!$V$11,('calcolo mitigazione del rischio'!Y$11*tabelle!$W$11),IF('Rischio netto'!P26=tabelle!$V$12,('calcolo mitigazione del rischio'!Y$11*tabelle!$W$12),"-"))))))))))</f>
        <v>-</v>
      </c>
      <c r="Z1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9" s="26" t="str">
        <f>IF('Rischio netto'!Q26=tabelle!$V$3,('calcolo mitigazione del rischio'!AA$11*tabelle!$W$3),IF('Rischio netto'!Q26=tabelle!$V$4,('calcolo mitigazione del rischio'!AA$11*tabelle!$W$4),IF('Rischio netto'!Q26=tabelle!$V$5,('calcolo mitigazione del rischio'!AA$11*tabelle!$W$5),IF('Rischio netto'!Q26=tabelle!$V$6,('calcolo mitigazione del rischio'!AA$11*tabelle!$W$6),IF('Rischio netto'!Q26=tabelle!$V$7,('calcolo mitigazione del rischio'!AA$11*tabelle!$W$7),IF('Rischio netto'!Q26=tabelle!$V$8,('calcolo mitigazione del rischio'!AA$11*tabelle!$W$8),IF('Rischio netto'!Q26=tabelle!$V$9,('calcolo mitigazione del rischio'!AA$11*tabelle!$W$9),IF('Rischio netto'!Q26=tabelle!$V$10,('calcolo mitigazione del rischio'!AA$11*tabelle!$W$10),IF('Rischio netto'!Q26=tabelle!$V$11,('calcolo mitigazione del rischio'!AA$11*tabelle!$W$11),IF('Rischio netto'!Q26=tabelle!$V$12,('calcolo mitigazione del rischio'!AA$11*tabelle!$W$12),"-"))))))))))</f>
        <v>-</v>
      </c>
      <c r="AB19" s="26" t="str">
        <f>IF('Rischio netto'!R26=tabelle!$V$3,('calcolo mitigazione del rischio'!AB$11*tabelle!$W$3),IF('Rischio netto'!R26=tabelle!$V$4,('calcolo mitigazione del rischio'!AB$11*tabelle!$W$4),IF('Rischio netto'!R26=tabelle!$V$5,('calcolo mitigazione del rischio'!AB$11*tabelle!$W$5),IF('Rischio netto'!R26=tabelle!$V$6,('calcolo mitigazione del rischio'!AB$11*tabelle!$W$6),IF('Rischio netto'!R26=tabelle!$V$7,('calcolo mitigazione del rischio'!AB$11*tabelle!$W$7),IF('Rischio netto'!R26=tabelle!$V$8,('calcolo mitigazione del rischio'!AB$11*tabelle!$W$8),IF('Rischio netto'!R26=tabelle!$V$9,('calcolo mitigazione del rischio'!AB$11*tabelle!$W$9),IF('Rischio netto'!R26=tabelle!$V$10,('calcolo mitigazione del rischio'!AB$11*tabelle!$W$10),IF('Rischio netto'!R26=tabelle!$V$11,('calcolo mitigazione del rischio'!AB$11*tabelle!$W$11),IF('Rischio netto'!R26=tabelle!$V$12,('calcolo mitigazione del rischio'!AB$11*tabelle!$W$12),"-"))))))))))</f>
        <v>-</v>
      </c>
      <c r="AC19" s="405" t="str">
        <f>IF('Rischio netto'!T26=tabelle!$V$3,('calcolo mitigazione del rischio'!AC$11*tabelle!$W$3),IF('Rischio netto'!T26=tabelle!$V$4,('calcolo mitigazione del rischio'!AC$11*tabelle!$W$4),IF('Rischio netto'!T26=tabelle!$V$5,('calcolo mitigazione del rischio'!AC$11*tabelle!$W$5),IF('Rischio netto'!T26=tabelle!$V$6,('calcolo mitigazione del rischio'!AC$11*tabelle!$W$6),IF('Rischio netto'!T26=tabelle!$V$7,('calcolo mitigazione del rischio'!AC$11*tabelle!$W$7),IF('Rischio netto'!T26=tabelle!$V$8,('calcolo mitigazione del rischio'!AC$11*tabelle!$W$8),IF('Rischio netto'!T26=tabelle!$V$9,('calcolo mitigazione del rischio'!AC$11*tabelle!$W$9),IF('Rischio netto'!T26=tabelle!$V$10,('calcolo mitigazione del rischio'!AC$11*tabelle!$W$10),IF('Rischio netto'!T26=tabelle!$V$11,('calcolo mitigazione del rischio'!AC$11*tabelle!$W$11),IF('Rischio netto'!T26=tabelle!$V$12,('calcolo mitigazione del rischio'!AC$11*tabelle!$W$12),"-"))))))))))</f>
        <v>-</v>
      </c>
      <c r="AD19" s="26" t="str">
        <f>IF('Rischio netto'!T26=tabelle!$V$3,('calcolo mitigazione del rischio'!AD$11*tabelle!$W$3),IF('Rischio netto'!T26=tabelle!$V$4,('calcolo mitigazione del rischio'!AD$11*tabelle!$W$4),IF('Rischio netto'!T26=tabelle!$V$5,('calcolo mitigazione del rischio'!AD$11*tabelle!$W$5),IF('Rischio netto'!T26=tabelle!$V$6,('calcolo mitigazione del rischio'!AD$11*tabelle!$W$6),IF('Rischio netto'!T26=tabelle!$V$7,('calcolo mitigazione del rischio'!AD$11*tabelle!$W$7),IF('Rischio netto'!T26=tabelle!$V$8,('calcolo mitigazione del rischio'!AD$11*tabelle!$W$8),IF('Rischio netto'!T26=tabelle!$V$9,('calcolo mitigazione del rischio'!AD$11*tabelle!$W$9),IF('Rischio netto'!T26=tabelle!$V$10,('calcolo mitigazione del rischio'!AD$11*tabelle!$W$10),IF('Rischio netto'!T26=tabelle!$V$11,('calcolo mitigazione del rischio'!AD$11*tabelle!$W$11),IF('Rischio netto'!T26=tabelle!$V$12,('calcolo mitigazione del rischio'!AD$11*tabelle!$W$12),"-"))))))))))</f>
        <v>-</v>
      </c>
      <c r="AE19" s="26"/>
      <c r="AF19" s="405" t="str">
        <f>IF('Rischio netto'!T26=tabelle!$V$3,('calcolo mitigazione del rischio'!AF$11*tabelle!$W$3),IF('Rischio netto'!T26=tabelle!$V$4,('calcolo mitigazione del rischio'!AF$11*tabelle!$W$4),IF('Rischio netto'!T26=tabelle!$V$5,('calcolo mitigazione del rischio'!AF$11*tabelle!$W$5),IF('Rischio netto'!T26=tabelle!$V$6,('calcolo mitigazione del rischio'!AF$11*tabelle!$W$6),IF('Rischio netto'!T26=tabelle!$V$7,('calcolo mitigazione del rischio'!AF$11*tabelle!$W$7),IF('Rischio netto'!T26=tabelle!$V$8,('calcolo mitigazione del rischio'!AF$11*tabelle!$W$8),IF('Rischio netto'!T26=tabelle!$V$9,('calcolo mitigazione del rischio'!AF$11*tabelle!$W$9),IF('Rischio netto'!T26=tabelle!$V$10,('calcolo mitigazione del rischio'!AF$11*tabelle!$W$10),IF('Rischio netto'!T26=tabelle!$V$11,('calcolo mitigazione del rischio'!AF$11*tabelle!$W$11),IF('Rischio netto'!T26=tabelle!$V$12,('calcolo mitigazione del rischio'!AF$11*tabelle!$W$12),"-"))))))))))</f>
        <v>-</v>
      </c>
      <c r="AG19" s="405" t="str">
        <f>IF('Rischio netto'!U26=tabelle!$V$3,('calcolo mitigazione del rischio'!AG$11*tabelle!$W$3),IF('Rischio netto'!U26=tabelle!$V$4,('calcolo mitigazione del rischio'!AG$11*tabelle!$W$4),IF('Rischio netto'!U26=tabelle!$V$5,('calcolo mitigazione del rischio'!AG$11*tabelle!$W$5),IF('Rischio netto'!U26=tabelle!$V$6,('calcolo mitigazione del rischio'!AG$11*tabelle!$W$6),IF('Rischio netto'!U26=tabelle!$V$7,('calcolo mitigazione del rischio'!AG$11*tabelle!$W$7),IF('Rischio netto'!U26=tabelle!$V$8,('calcolo mitigazione del rischio'!AG$11*tabelle!$W$8),IF('Rischio netto'!U26=tabelle!$V$9,('calcolo mitigazione del rischio'!AG$11*tabelle!$W$9),IF('Rischio netto'!U26=tabelle!$V$10,('calcolo mitigazione del rischio'!AG$11*tabelle!$W$10),IF('Rischio netto'!U26=tabelle!$V$11,('calcolo mitigazione del rischio'!AG$11*tabelle!$W$11),IF('Rischio netto'!U26=tabelle!$V$12,('calcolo mitigazione del rischio'!AG$11*tabelle!$W$12),"-"))))))))))</f>
        <v>-</v>
      </c>
      <c r="AH19" s="26" t="str">
        <f>IF('Rischio netto'!V26=tabelle!$V$3,('calcolo mitigazione del rischio'!AH$11*tabelle!$W$3),IF('Rischio netto'!V26=tabelle!$V$4,('calcolo mitigazione del rischio'!AH$11*tabelle!$W$4),IF('Rischio netto'!V26=tabelle!$V$5,('calcolo mitigazione del rischio'!AH$11*tabelle!$W$5),IF('Rischio netto'!V26=tabelle!$V$6,('calcolo mitigazione del rischio'!AH$11*tabelle!$W$6),IF('Rischio netto'!V26=tabelle!$V$7,('calcolo mitigazione del rischio'!AH$11*tabelle!$W$7),IF('Rischio netto'!V26=tabelle!$V$8,('calcolo mitigazione del rischio'!AH$11*tabelle!$W$8),IF('Rischio netto'!V26=tabelle!$V$9,('calcolo mitigazione del rischio'!AH$11*tabelle!$W$9),IF('Rischio netto'!V26=tabelle!$V$10,('calcolo mitigazione del rischio'!AH$11*tabelle!$W$10),IF('Rischio netto'!V26=tabelle!$V$11,('calcolo mitigazione del rischio'!AH$11*tabelle!$W$11),IF('Rischio netto'!V26=tabelle!$V$12,('calcolo mitigazione del rischio'!AH$11*tabelle!$W$12),"-"))))))))))</f>
        <v>-</v>
      </c>
      <c r="AI19" s="410" t="str">
        <f>IF('Rischio netto'!W26=tabelle!$V$3,('calcolo mitigazione del rischio'!AI$11*tabelle!$W$3),IF('Rischio netto'!W26=tabelle!$V$4,('calcolo mitigazione del rischio'!AI$11*tabelle!$W$4),IF('Rischio netto'!W26=tabelle!$V$5,('calcolo mitigazione del rischio'!AI$11*tabelle!$W$5),IF('Rischio netto'!W26=tabelle!$V$6,('calcolo mitigazione del rischio'!AI$11*tabelle!$W$6),IF('Rischio netto'!W26=tabelle!$V$7,('calcolo mitigazione del rischio'!AI$11*tabelle!$W$7),IF('Rischio netto'!W26=tabelle!$V$8,('calcolo mitigazione del rischio'!AI$11*tabelle!$W$8),IF('Rischio netto'!W26=tabelle!$V$9,('calcolo mitigazione del rischio'!AI$11*tabelle!$W$9),IF('Rischio netto'!W26=tabelle!$V$10,('calcolo mitigazione del rischio'!AI$11*tabelle!$W$10),IF('Rischio netto'!W26=tabelle!$V$11,('calcolo mitigazione del rischio'!AI$11*tabelle!$W$11),IF('Rischio netto'!W26=tabelle!$V$12,('calcolo mitigazione del rischio'!AI$11*tabelle!$W$12),"-"))))))))))</f>
        <v>-</v>
      </c>
      <c r="AJ19" s="428" t="e">
        <f t="shared" si="0"/>
        <v>#REF!</v>
      </c>
      <c r="AK19" s="429" t="e">
        <f t="shared" si="3"/>
        <v>#REF!</v>
      </c>
      <c r="AL19" s="418" t="e">
        <f>IF('calcolo mitigazione del rischio'!$AJ19="-","-",'calcolo mitigazione del rischio'!$AK19)</f>
        <v>#REF!</v>
      </c>
      <c r="AM19" s="412" t="str">
        <f>IF('Rischio netto'!X26="-","-",IF('calcolo mitigazione del rischio'!S19="-","-",IF('calcolo mitigazione del rischio'!AL19="-","-",ROUND(('calcolo mitigazione del rischio'!S19*(1-'calcolo mitigazione del rischio'!AL19)),0))))</f>
        <v>-</v>
      </c>
      <c r="AN19" s="404"/>
      <c r="AO19" s="26">
        <f>IF('Rischio Lordo'!L26="X",tabelle!$I$2,0)</f>
        <v>0</v>
      </c>
      <c r="AP19" s="26">
        <f>IF('Rischio Lordo'!M26="X",tabelle!$I$3,0)</f>
        <v>0</v>
      </c>
      <c r="AQ19" s="26">
        <f>IF('Rischio Lordo'!N26="X",tabelle!$I$4,0)</f>
        <v>0</v>
      </c>
      <c r="AR19" s="26">
        <f>IF('Rischio Lordo'!O26="X",tabelle!$I$5,0)</f>
        <v>0</v>
      </c>
      <c r="AS19" s="26">
        <f>IF('Rischio Lordo'!P26="X",tabelle!$I$6,0)</f>
        <v>0</v>
      </c>
      <c r="AT19" s="26">
        <f>IF('Rischio Lordo'!Q26="X",tabelle!$I$7,0)</f>
        <v>0</v>
      </c>
      <c r="AU19" s="26">
        <f>IF('Rischio Lordo'!R26="X",tabelle!$I$8,0)</f>
        <v>0</v>
      </c>
      <c r="AV19" s="26">
        <f>IF('Rischio Lordo'!S26="X",tabelle!$I$9,0)</f>
        <v>0</v>
      </c>
      <c r="AW19" s="26">
        <f>IF('Rischio Lordo'!T26="X",tabelle!$I$10,0)</f>
        <v>0</v>
      </c>
      <c r="AX19" s="26">
        <f>IF('Rischio Lordo'!U26="X",tabelle!$I$11,0)</f>
        <v>0</v>
      </c>
      <c r="AY19" s="26">
        <f>IF('Rischio Lordo'!V26="X",tabelle!$I$12,0)</f>
        <v>0</v>
      </c>
      <c r="AZ19" s="26">
        <f>IF('Rischio Lordo'!W26="X",tabelle!$I$13,0)</f>
        <v>0</v>
      </c>
      <c r="BA19" s="26">
        <f>IF('Rischio Lordo'!X26="X",tabelle!$I$14,0)</f>
        <v>0</v>
      </c>
      <c r="BB19" s="26">
        <f>IF('Rischio Lordo'!Y26="X",tabelle!$I$15,0)</f>
        <v>0</v>
      </c>
      <c r="BC19" s="26">
        <f>IF('Rischio Lordo'!Z26="X",tabelle!$I$16,0)</f>
        <v>0</v>
      </c>
      <c r="BD19" s="26">
        <f>IF('Rischio Lordo'!AA26="X",tabelle!$I$17,0)</f>
        <v>0</v>
      </c>
      <c r="BE19" s="26">
        <f>IF('Rischio Lordo'!AB26="X",tabelle!$I$18,0)</f>
        <v>0</v>
      </c>
      <c r="BF19" s="26">
        <f>IF('Rischio Lordo'!AC26="X",tabelle!$I$18,0)</f>
        <v>0</v>
      </c>
      <c r="BG19" s="26">
        <f>IF('Rischio Lordo'!AC26="X",tabelle!$I$19,0)</f>
        <v>0</v>
      </c>
      <c r="BH19" s="212">
        <f t="shared" si="4"/>
        <v>0</v>
      </c>
    </row>
    <row r="20" spans="1:60" x14ac:dyDescent="0.75">
      <c r="A20" s="754">
        <f>Schema!A24</f>
        <v>0</v>
      </c>
      <c r="B20" s="757">
        <f>Schema!B24</f>
        <v>0</v>
      </c>
      <c r="C20" s="1114">
        <f>Schema!C24</f>
        <v>0</v>
      </c>
      <c r="D20" s="261" t="str">
        <f>Schema!D24</f>
        <v>A.2.4. Prove selettive</v>
      </c>
      <c r="E20" s="284" t="str">
        <f>Schema!E24</f>
        <v>GRU</v>
      </c>
      <c r="F20" s="46" t="str">
        <f>Schema!F24</f>
        <v>A</v>
      </c>
      <c r="G20" s="46" t="str">
        <f>Schema!G24</f>
        <v>02</v>
      </c>
      <c r="H20" s="285" t="str">
        <f>Schema!H24</f>
        <v>04</v>
      </c>
      <c r="I20" s="181" t="str">
        <f>IF('Rischio Lordo'!AF27=tabelle!$M$7,tabelle!$N$7,IF('Rischio Lordo'!AF27=tabelle!$M$6,tabelle!$N$6,IF('Rischio Lordo'!AF27=tabelle!$M$5,tabelle!$N$5,IF('Rischio Lordo'!AF27=tabelle!$M$4,tabelle!$N$4,IF('Rischio Lordo'!AF27=tabelle!$M$3,tabelle!$N$3,"-")))))</f>
        <v>-</v>
      </c>
      <c r="J20" s="34" t="str">
        <f>IF('Rischio Lordo'!AG27=tabelle!$M$7,tabelle!$N$7,IF('Rischio Lordo'!AG27=tabelle!$M$6,tabelle!$N$6,IF('Rischio Lordo'!AG27=tabelle!$M$5,tabelle!$N$5,IF('Rischio Lordo'!AG27=tabelle!$M$4,tabelle!$N$4,IF('Rischio Lordo'!AG27=tabelle!$M$3,tabelle!$N$3,"-")))))</f>
        <v>-</v>
      </c>
      <c r="K20" s="34" t="str">
        <f>IF('Rischio Lordo'!AH27=tabelle!$M$7,tabelle!$N$7,IF('Rischio Lordo'!AH27=tabelle!$M$6,tabelle!$N$6,IF('Rischio Lordo'!AH27=tabelle!$M$5,tabelle!$N$5,IF('Rischio Lordo'!AH27=tabelle!$M$4,tabelle!$N$4,IF('Rischio Lordo'!AH27=tabelle!$M$3,tabelle!$N$3,"-")))))</f>
        <v>-</v>
      </c>
      <c r="L20" s="394" t="str">
        <f t="shared" si="1"/>
        <v>-</v>
      </c>
      <c r="M20" s="34" t="str">
        <f>IF('Rischio Lordo'!AI27=tabelle!$M$7,tabelle!$N$7,IF('Rischio Lordo'!AI27=tabelle!$M$6,tabelle!$N$6,IF('Rischio Lordo'!AI27=tabelle!$M$5,tabelle!$N$5,IF('Rischio Lordo'!AI27=tabelle!$M$4,tabelle!$N$4,IF('Rischio Lordo'!AI27=tabelle!$M$3,tabelle!$N$3,"-")))))</f>
        <v>-</v>
      </c>
      <c r="N20" s="165" t="str">
        <f>IF(M20="-","-",IF('calcolo mitigazione del rischio'!L20="-","-",IF(AND((M20*'calcolo mitigazione del rischio'!L20)&gt;=tabelle!$P$3, (M20*'calcolo mitigazione del rischio'!L20)&lt;tabelle!$Q$3),tabelle!$R$3,IF(AND((M20*'calcolo mitigazione del rischio'!L20)&gt;=tabelle!$P$4, (M20*'calcolo mitigazione del rischio'!L20)&lt;tabelle!$Q$4),tabelle!$R$4,IF(AND((M20*'calcolo mitigazione del rischio'!L20)&gt;=tabelle!$P$5, (M20*'calcolo mitigazione del rischio'!L20)&lt;tabelle!$Q$5),tabelle!$R$5,IF(AND((M20*'calcolo mitigazione del rischio'!L20)&gt;=tabelle!$P$6, (M20*'calcolo mitigazione del rischio'!L20)&lt;tabelle!$Q$6),tabelle!$R$6,IF(AND((M20*'calcolo mitigazione del rischio'!L20)&gt;=tabelle!$P$7, (M20*'calcolo mitigazione del rischio'!L20)&lt;=tabelle!$Q$7),tabelle!$R$7,"-")))))))</f>
        <v>-</v>
      </c>
      <c r="O20" s="35" t="str">
        <f>IF('Rischio Lordo'!AK27=tabelle!$M$7,tabelle!$N$7,IF('Rischio Lordo'!AK27=tabelle!$M$6,tabelle!$N$6,IF('Rischio Lordo'!AK27=tabelle!$M$5,tabelle!$N$5,IF('Rischio Lordo'!AK27=tabelle!$M$4,tabelle!$N$4,IF('Rischio Lordo'!AK27=tabelle!$M$3,tabelle!$N$3,"-")))))</f>
        <v>-</v>
      </c>
      <c r="P20" s="35" t="str">
        <f>IF('Rischio Lordo'!AL27=tabelle!$M$7,tabelle!$N$7,IF('Rischio Lordo'!AL27=tabelle!$M$6,tabelle!$N$6,IF('Rischio Lordo'!AL27=tabelle!$M$5,tabelle!$N$5,IF('Rischio Lordo'!AL27=tabelle!$M$4,tabelle!$N$4,IF('Rischio Lordo'!AL27=tabelle!$M$3,tabelle!$N$3,"-")))))</f>
        <v>-</v>
      </c>
      <c r="Q20" s="35" t="str">
        <f>IF('Rischio Lordo'!AM27=tabelle!$M$7,tabelle!$N$7,IF('Rischio Lordo'!AM27=tabelle!$M$6,tabelle!$N$6,IF('Rischio Lordo'!AM27=tabelle!$M$5,tabelle!$N$5,IF('Rischio Lordo'!AM27=tabelle!$M$4,tabelle!$N$4,IF('Rischio Lordo'!AM27=tabelle!$M$3,tabelle!$N$3,"-")))))</f>
        <v>-</v>
      </c>
      <c r="R20" s="166" t="str">
        <f t="shared" si="2"/>
        <v>-</v>
      </c>
      <c r="S20" s="228" t="str">
        <f>IF(R20="-","-",(R20*'calcolo mitigazione del rischio'!N20))</f>
        <v>-</v>
      </c>
      <c r="T20" s="26" t="str">
        <f>IF('Rischio netto'!I27=tabelle!$V$3,('calcolo mitigazione del rischio'!T$11*tabelle!$W$3),IF('Rischio netto'!I27=tabelle!$V$4,('calcolo mitigazione del rischio'!T$11*tabelle!$W$4),IF('Rischio netto'!I27=tabelle!$V$5,('calcolo mitigazione del rischio'!T$11*tabelle!$W$5),IF('Rischio netto'!I27=tabelle!$V$6,('calcolo mitigazione del rischio'!T$11*tabelle!$W$6),IF('Rischio netto'!I27=tabelle!$V$7,('calcolo mitigazione del rischio'!T$11*tabelle!$W$7),IF('Rischio netto'!I27=tabelle!$V$8,('calcolo mitigazione del rischio'!T$11*tabelle!$W$8),IF('Rischio netto'!I27=tabelle!$V$9,('calcolo mitigazione del rischio'!T$11*tabelle!$W$9),IF('Rischio netto'!I27=tabelle!$V$10,('calcolo mitigazione del rischio'!T$11*tabelle!$W$10),IF('Rischio netto'!I27=tabelle!$V$11,('calcolo mitigazione del rischio'!T$11*tabelle!$W$11),IF('Rischio netto'!I27=tabelle!$V$12,('calcolo mitigazione del rischio'!T$11*tabelle!$W$12),"-"))))))))))</f>
        <v>-</v>
      </c>
      <c r="U20" s="26" t="str">
        <f>IF('Rischio netto'!J27=tabelle!$V$3,('calcolo mitigazione del rischio'!U$11*tabelle!$W$3),IF('Rischio netto'!J27=tabelle!$V$4,('calcolo mitigazione del rischio'!U$11*tabelle!$W$4),IF('Rischio netto'!J27=tabelle!$V$5,('calcolo mitigazione del rischio'!U$11*tabelle!$W$5),IF('Rischio netto'!J27=tabelle!$V$6,('calcolo mitigazione del rischio'!U$11*tabelle!$W$6),IF('Rischio netto'!J27=tabelle!$V$7,('calcolo mitigazione del rischio'!U$11*tabelle!$W$7),IF('Rischio netto'!J27=tabelle!$V$8,('calcolo mitigazione del rischio'!U$11*tabelle!$W$8),IF('Rischio netto'!J27=tabelle!$V$9,('calcolo mitigazione del rischio'!U$11*tabelle!$W$9),IF('Rischio netto'!J27=tabelle!$V$10,('calcolo mitigazione del rischio'!U$11*tabelle!$W$10),IF('Rischio netto'!J27=tabelle!$V$11,('calcolo mitigazione del rischio'!U$11*tabelle!$W$11),IF('Rischio netto'!J27=tabelle!$V$12,('calcolo mitigazione del rischio'!U$11*tabelle!$W$12),"-"))))))))))</f>
        <v>-</v>
      </c>
      <c r="V20" s="26" t="str">
        <f>IF('Rischio netto'!K27=tabelle!$V$3,('calcolo mitigazione del rischio'!V$11*tabelle!$W$3),IF('Rischio netto'!K27=tabelle!$V$4,('calcolo mitigazione del rischio'!V$11*tabelle!$W$4),IF('Rischio netto'!K27=tabelle!$V$5,('calcolo mitigazione del rischio'!V$11*tabelle!$W$5),IF('Rischio netto'!K27=tabelle!$V$6,('calcolo mitigazione del rischio'!V$11*tabelle!$W$6),IF('Rischio netto'!K27=tabelle!$V$7,('calcolo mitigazione del rischio'!V$11*tabelle!$W$7),IF('Rischio netto'!K27=tabelle!$V$8,('calcolo mitigazione del rischio'!V$11*tabelle!$W$8),IF('Rischio netto'!K27=tabelle!$V$9,('calcolo mitigazione del rischio'!V$11*tabelle!$W$9),IF('Rischio netto'!K27=tabelle!$V$10,('calcolo mitigazione del rischio'!V$11*tabelle!$W$10),IF('Rischio netto'!K27=tabelle!$V$11,('calcolo mitigazione del rischio'!V$11*tabelle!$W$11),IF('Rischio netto'!K27=tabelle!$V$12,('calcolo mitigazione del rischio'!V$11*tabelle!$W$12),"-"))))))))))</f>
        <v>-</v>
      </c>
      <c r="W20" s="26" t="str">
        <f>IF('Rischio netto'!L27=tabelle!$V$3,('calcolo mitigazione del rischio'!W$11*tabelle!$W$3),IF('Rischio netto'!L27=tabelle!$V$4,('calcolo mitigazione del rischio'!W$11*tabelle!$W$4),IF('Rischio netto'!L27=tabelle!$V$5,('calcolo mitigazione del rischio'!W$11*tabelle!$W$5),IF('Rischio netto'!L27=tabelle!$V$6,('calcolo mitigazione del rischio'!W$11*tabelle!$W$6),IF('Rischio netto'!L27=tabelle!$V$7,('calcolo mitigazione del rischio'!W$11*tabelle!$W$7),IF('Rischio netto'!L27=tabelle!$V$8,('calcolo mitigazione del rischio'!W$11*tabelle!$W$8),IF('Rischio netto'!L27=tabelle!$V$9,('calcolo mitigazione del rischio'!W$11*tabelle!$W$9),IF('Rischio netto'!L27=tabelle!$V$10,('calcolo mitigazione del rischio'!W$11*tabelle!$W$10),IF('Rischio netto'!L27=tabelle!$V$11,('calcolo mitigazione del rischio'!W$11*tabelle!$W$11),IF('Rischio netto'!L27=tabelle!$V$12,('calcolo mitigazione del rischio'!W$11*tabelle!$W$12),"-"))))))))))</f>
        <v>-</v>
      </c>
      <c r="X20" s="26" t="str">
        <f>IF('Rischio netto'!O27=tabelle!$V$3,('calcolo mitigazione del rischio'!X$11*tabelle!$W$3),IF('Rischio netto'!O27=tabelle!$V$4,('calcolo mitigazione del rischio'!X$11*tabelle!$W$4),IF('Rischio netto'!O27=tabelle!$V$5,('calcolo mitigazione del rischio'!X$11*tabelle!$W$5),IF('Rischio netto'!O27=tabelle!$V$6,('calcolo mitigazione del rischio'!X$11*tabelle!$W$6),IF('Rischio netto'!O27=tabelle!$V$7,('calcolo mitigazione del rischio'!X$11*tabelle!$W$7),IF('Rischio netto'!O27=tabelle!$V$8,('calcolo mitigazione del rischio'!X$11*tabelle!$W$8),IF('Rischio netto'!O27=tabelle!$V$9,('calcolo mitigazione del rischio'!X$11*tabelle!$W$9),IF('Rischio netto'!O27=tabelle!$V$10,('calcolo mitigazione del rischio'!X$11*tabelle!$W$10),IF('Rischio netto'!O27=tabelle!$V$11,('calcolo mitigazione del rischio'!X$11*tabelle!$W$11),IF('Rischio netto'!O27=tabelle!$V$12,('calcolo mitigazione del rischio'!X$11*tabelle!$W$12),"-"))))))))))</f>
        <v>-</v>
      </c>
      <c r="Y20" s="26" t="str">
        <f>IF('Rischio netto'!P27=tabelle!$V$3,('calcolo mitigazione del rischio'!Y$11*tabelle!$W$3),IF('Rischio netto'!P27=tabelle!$V$4,('calcolo mitigazione del rischio'!Y$11*tabelle!$W$4),IF('Rischio netto'!P27=tabelle!$V$5,('calcolo mitigazione del rischio'!Y$11*tabelle!$W$5),IF('Rischio netto'!P27=tabelle!$V$6,('calcolo mitigazione del rischio'!Y$11*tabelle!$W$6),IF('Rischio netto'!P27=tabelle!$V$7,('calcolo mitigazione del rischio'!Y$11*tabelle!$W$7),IF('Rischio netto'!P27=tabelle!$V$8,('calcolo mitigazione del rischio'!Y$11*tabelle!$W$8),IF('Rischio netto'!P27=tabelle!$V$9,('calcolo mitigazione del rischio'!Y$11*tabelle!$W$9),IF('Rischio netto'!P27=tabelle!$V$10,('calcolo mitigazione del rischio'!Y$11*tabelle!$W$10),IF('Rischio netto'!P27=tabelle!$V$11,('calcolo mitigazione del rischio'!Y$11*tabelle!$W$11),IF('Rischio netto'!P27=tabelle!$V$12,('calcolo mitigazione del rischio'!Y$11*tabelle!$W$12),"-"))))))))))</f>
        <v>-</v>
      </c>
      <c r="Z2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0" s="26" t="str">
        <f>IF('Rischio netto'!Q27=tabelle!$V$3,('calcolo mitigazione del rischio'!AA$11*tabelle!$W$3),IF('Rischio netto'!Q27=tabelle!$V$4,('calcolo mitigazione del rischio'!AA$11*tabelle!$W$4),IF('Rischio netto'!Q27=tabelle!$V$5,('calcolo mitigazione del rischio'!AA$11*tabelle!$W$5),IF('Rischio netto'!Q27=tabelle!$V$6,('calcolo mitigazione del rischio'!AA$11*tabelle!$W$6),IF('Rischio netto'!Q27=tabelle!$V$7,('calcolo mitigazione del rischio'!AA$11*tabelle!$W$7),IF('Rischio netto'!Q27=tabelle!$V$8,('calcolo mitigazione del rischio'!AA$11*tabelle!$W$8),IF('Rischio netto'!Q27=tabelle!$V$9,('calcolo mitigazione del rischio'!AA$11*tabelle!$W$9),IF('Rischio netto'!Q27=tabelle!$V$10,('calcolo mitigazione del rischio'!AA$11*tabelle!$W$10),IF('Rischio netto'!Q27=tabelle!$V$11,('calcolo mitigazione del rischio'!AA$11*tabelle!$W$11),IF('Rischio netto'!Q27=tabelle!$V$12,('calcolo mitigazione del rischio'!AA$11*tabelle!$W$12),"-"))))))))))</f>
        <v>-</v>
      </c>
      <c r="AB20" s="26" t="str">
        <f>IF('Rischio netto'!R27=tabelle!$V$3,('calcolo mitigazione del rischio'!AB$11*tabelle!$W$3),IF('Rischio netto'!R27=tabelle!$V$4,('calcolo mitigazione del rischio'!AB$11*tabelle!$W$4),IF('Rischio netto'!R27=tabelle!$V$5,('calcolo mitigazione del rischio'!AB$11*tabelle!$W$5),IF('Rischio netto'!R27=tabelle!$V$6,('calcolo mitigazione del rischio'!AB$11*tabelle!$W$6),IF('Rischio netto'!R27=tabelle!$V$7,('calcolo mitigazione del rischio'!AB$11*tabelle!$W$7),IF('Rischio netto'!R27=tabelle!$V$8,('calcolo mitigazione del rischio'!AB$11*tabelle!$W$8),IF('Rischio netto'!R27=tabelle!$V$9,('calcolo mitigazione del rischio'!AB$11*tabelle!$W$9),IF('Rischio netto'!R27=tabelle!$V$10,('calcolo mitigazione del rischio'!AB$11*tabelle!$W$10),IF('Rischio netto'!R27=tabelle!$V$11,('calcolo mitigazione del rischio'!AB$11*tabelle!$W$11),IF('Rischio netto'!R27=tabelle!$V$12,('calcolo mitigazione del rischio'!AB$11*tabelle!$W$12),"-"))))))))))</f>
        <v>-</v>
      </c>
      <c r="AC20" s="405" t="str">
        <f>IF('Rischio netto'!T27=tabelle!$V$3,('calcolo mitigazione del rischio'!AC$11*tabelle!$W$3),IF('Rischio netto'!T27=tabelle!$V$4,('calcolo mitigazione del rischio'!AC$11*tabelle!$W$4),IF('Rischio netto'!T27=tabelle!$V$5,('calcolo mitigazione del rischio'!AC$11*tabelle!$W$5),IF('Rischio netto'!T27=tabelle!$V$6,('calcolo mitigazione del rischio'!AC$11*tabelle!$W$6),IF('Rischio netto'!T27=tabelle!$V$7,('calcolo mitigazione del rischio'!AC$11*tabelle!$W$7),IF('Rischio netto'!T27=tabelle!$V$8,('calcolo mitigazione del rischio'!AC$11*tabelle!$W$8),IF('Rischio netto'!T27=tabelle!$V$9,('calcolo mitigazione del rischio'!AC$11*tabelle!$W$9),IF('Rischio netto'!T27=tabelle!$V$10,('calcolo mitigazione del rischio'!AC$11*tabelle!$W$10),IF('Rischio netto'!T27=tabelle!$V$11,('calcolo mitigazione del rischio'!AC$11*tabelle!$W$11),IF('Rischio netto'!T27=tabelle!$V$12,('calcolo mitigazione del rischio'!AC$11*tabelle!$W$12),"-"))))))))))</f>
        <v>-</v>
      </c>
      <c r="AD20" s="26" t="str">
        <f>IF('Rischio netto'!T27=tabelle!$V$3,('calcolo mitigazione del rischio'!AD$11*tabelle!$W$3),IF('Rischio netto'!T27=tabelle!$V$4,('calcolo mitigazione del rischio'!AD$11*tabelle!$W$4),IF('Rischio netto'!T27=tabelle!$V$5,('calcolo mitigazione del rischio'!AD$11*tabelle!$W$5),IF('Rischio netto'!T27=tabelle!$V$6,('calcolo mitigazione del rischio'!AD$11*tabelle!$W$6),IF('Rischio netto'!T27=tabelle!$V$7,('calcolo mitigazione del rischio'!AD$11*tabelle!$W$7),IF('Rischio netto'!T27=tabelle!$V$8,('calcolo mitigazione del rischio'!AD$11*tabelle!$W$8),IF('Rischio netto'!T27=tabelle!$V$9,('calcolo mitigazione del rischio'!AD$11*tabelle!$W$9),IF('Rischio netto'!T27=tabelle!$V$10,('calcolo mitigazione del rischio'!AD$11*tabelle!$W$10),IF('Rischio netto'!T27=tabelle!$V$11,('calcolo mitigazione del rischio'!AD$11*tabelle!$W$11),IF('Rischio netto'!T27=tabelle!$V$12,('calcolo mitigazione del rischio'!AD$11*tabelle!$W$12),"-"))))))))))</f>
        <v>-</v>
      </c>
      <c r="AE20" s="26"/>
      <c r="AF20" s="405" t="str">
        <f>IF('Rischio netto'!T27=tabelle!$V$3,('calcolo mitigazione del rischio'!AF$11*tabelle!$W$3),IF('Rischio netto'!T27=tabelle!$V$4,('calcolo mitigazione del rischio'!AF$11*tabelle!$W$4),IF('Rischio netto'!T27=tabelle!$V$5,('calcolo mitigazione del rischio'!AF$11*tabelle!$W$5),IF('Rischio netto'!T27=tabelle!$V$6,('calcolo mitigazione del rischio'!AF$11*tabelle!$W$6),IF('Rischio netto'!T27=tabelle!$V$7,('calcolo mitigazione del rischio'!AF$11*tabelle!$W$7),IF('Rischio netto'!T27=tabelle!$V$8,('calcolo mitigazione del rischio'!AF$11*tabelle!$W$8),IF('Rischio netto'!T27=tabelle!$V$9,('calcolo mitigazione del rischio'!AF$11*tabelle!$W$9),IF('Rischio netto'!T27=tabelle!$V$10,('calcolo mitigazione del rischio'!AF$11*tabelle!$W$10),IF('Rischio netto'!T27=tabelle!$V$11,('calcolo mitigazione del rischio'!AF$11*tabelle!$W$11),IF('Rischio netto'!T27=tabelle!$V$12,('calcolo mitigazione del rischio'!AF$11*tabelle!$W$12),"-"))))))))))</f>
        <v>-</v>
      </c>
      <c r="AG20" s="405" t="str">
        <f>IF('Rischio netto'!U27=tabelle!$V$3,('calcolo mitigazione del rischio'!AG$11*tabelle!$W$3),IF('Rischio netto'!U27=tabelle!$V$4,('calcolo mitigazione del rischio'!AG$11*tabelle!$W$4),IF('Rischio netto'!U27=tabelle!$V$5,('calcolo mitigazione del rischio'!AG$11*tabelle!$W$5),IF('Rischio netto'!U27=tabelle!$V$6,('calcolo mitigazione del rischio'!AG$11*tabelle!$W$6),IF('Rischio netto'!U27=tabelle!$V$7,('calcolo mitigazione del rischio'!AG$11*tabelle!$W$7),IF('Rischio netto'!U27=tabelle!$V$8,('calcolo mitigazione del rischio'!AG$11*tabelle!$W$8),IF('Rischio netto'!U27=tabelle!$V$9,('calcolo mitigazione del rischio'!AG$11*tabelle!$W$9),IF('Rischio netto'!U27=tabelle!$V$10,('calcolo mitigazione del rischio'!AG$11*tabelle!$W$10),IF('Rischio netto'!U27=tabelle!$V$11,('calcolo mitigazione del rischio'!AG$11*tabelle!$W$11),IF('Rischio netto'!U27=tabelle!$V$12,('calcolo mitigazione del rischio'!AG$11*tabelle!$W$12),"-"))))))))))</f>
        <v>-</v>
      </c>
      <c r="AH20" s="26" t="str">
        <f>IF('Rischio netto'!V27=tabelle!$V$3,('calcolo mitigazione del rischio'!AH$11*tabelle!$W$3),IF('Rischio netto'!V27=tabelle!$V$4,('calcolo mitigazione del rischio'!AH$11*tabelle!$W$4),IF('Rischio netto'!V27=tabelle!$V$5,('calcolo mitigazione del rischio'!AH$11*tabelle!$W$5),IF('Rischio netto'!V27=tabelle!$V$6,('calcolo mitigazione del rischio'!AH$11*tabelle!$W$6),IF('Rischio netto'!V27=tabelle!$V$7,('calcolo mitigazione del rischio'!AH$11*tabelle!$W$7),IF('Rischio netto'!V27=tabelle!$V$8,('calcolo mitigazione del rischio'!AH$11*tabelle!$W$8),IF('Rischio netto'!V27=tabelle!$V$9,('calcolo mitigazione del rischio'!AH$11*tabelle!$W$9),IF('Rischio netto'!V27=tabelle!$V$10,('calcolo mitigazione del rischio'!AH$11*tabelle!$W$10),IF('Rischio netto'!V27=tabelle!$V$11,('calcolo mitigazione del rischio'!AH$11*tabelle!$W$11),IF('Rischio netto'!V27=tabelle!$V$12,('calcolo mitigazione del rischio'!AH$11*tabelle!$W$12),"-"))))))))))</f>
        <v>-</v>
      </c>
      <c r="AI20" s="410" t="str">
        <f>IF('Rischio netto'!W27=tabelle!$V$3,('calcolo mitigazione del rischio'!AI$11*tabelle!$W$3),IF('Rischio netto'!W27=tabelle!$V$4,('calcolo mitigazione del rischio'!AI$11*tabelle!$W$4),IF('Rischio netto'!W27=tabelle!$V$5,('calcolo mitigazione del rischio'!AI$11*tabelle!$W$5),IF('Rischio netto'!W27=tabelle!$V$6,('calcolo mitigazione del rischio'!AI$11*tabelle!$W$6),IF('Rischio netto'!W27=tabelle!$V$7,('calcolo mitigazione del rischio'!AI$11*tabelle!$W$7),IF('Rischio netto'!W27=tabelle!$V$8,('calcolo mitigazione del rischio'!AI$11*tabelle!$W$8),IF('Rischio netto'!W27=tabelle!$V$9,('calcolo mitigazione del rischio'!AI$11*tabelle!$W$9),IF('Rischio netto'!W27=tabelle!$V$10,('calcolo mitigazione del rischio'!AI$11*tabelle!$W$10),IF('Rischio netto'!W27=tabelle!$V$11,('calcolo mitigazione del rischio'!AI$11*tabelle!$W$11),IF('Rischio netto'!W27=tabelle!$V$12,('calcolo mitigazione del rischio'!AI$11*tabelle!$W$12),"-"))))))))))</f>
        <v>-</v>
      </c>
      <c r="AJ20" s="428" t="e">
        <f t="shared" si="0"/>
        <v>#REF!</v>
      </c>
      <c r="AK20" s="429" t="e">
        <f t="shared" si="3"/>
        <v>#REF!</v>
      </c>
      <c r="AL20" s="418" t="e">
        <f>IF('calcolo mitigazione del rischio'!$AJ20="-","-",'calcolo mitigazione del rischio'!$AK20)</f>
        <v>#REF!</v>
      </c>
      <c r="AM20" s="412" t="str">
        <f>IF('Rischio netto'!X27="-","-",IF('calcolo mitigazione del rischio'!S20="-","-",IF('calcolo mitigazione del rischio'!AL20="-","-",ROUND(('calcolo mitigazione del rischio'!S20*(1-'calcolo mitigazione del rischio'!AL20)),0))))</f>
        <v>-</v>
      </c>
      <c r="AN20" s="404"/>
      <c r="AO20" s="26">
        <f>IF('Rischio Lordo'!L27="X",tabelle!$I$2,0)</f>
        <v>0</v>
      </c>
      <c r="AP20" s="26">
        <f>IF('Rischio Lordo'!M27="X",tabelle!$I$3,0)</f>
        <v>0</v>
      </c>
      <c r="AQ20" s="26">
        <f>IF('Rischio Lordo'!N27="X",tabelle!$I$4,0)</f>
        <v>0</v>
      </c>
      <c r="AR20" s="26">
        <f>IF('Rischio Lordo'!O27="X",tabelle!$I$5,0)</f>
        <v>0</v>
      </c>
      <c r="AS20" s="26">
        <f>IF('Rischio Lordo'!P27="X",tabelle!$I$6,0)</f>
        <v>0</v>
      </c>
      <c r="AT20" s="26">
        <f>IF('Rischio Lordo'!Q27="X",tabelle!$I$7,0)</f>
        <v>0</v>
      </c>
      <c r="AU20" s="26">
        <f>IF('Rischio Lordo'!R27="X",tabelle!$I$8,0)</f>
        <v>0</v>
      </c>
      <c r="AV20" s="26">
        <f>IF('Rischio Lordo'!S27="X",tabelle!$I$9,0)</f>
        <v>0</v>
      </c>
      <c r="AW20" s="26">
        <f>IF('Rischio Lordo'!T27="X",tabelle!$I$10,0)</f>
        <v>0</v>
      </c>
      <c r="AX20" s="26">
        <f>IF('Rischio Lordo'!U27="X",tabelle!$I$11,0)</f>
        <v>0</v>
      </c>
      <c r="AY20" s="26">
        <f>IF('Rischio Lordo'!V27="X",tabelle!$I$12,0)</f>
        <v>0</v>
      </c>
      <c r="AZ20" s="26">
        <f>IF('Rischio Lordo'!W27="X",tabelle!$I$13,0)</f>
        <v>0</v>
      </c>
      <c r="BA20" s="26">
        <f>IF('Rischio Lordo'!X27="X",tabelle!$I$14,0)</f>
        <v>0</v>
      </c>
      <c r="BB20" s="26">
        <f>IF('Rischio Lordo'!Y27="X",tabelle!$I$15,0)</f>
        <v>0</v>
      </c>
      <c r="BC20" s="26">
        <f>IF('Rischio Lordo'!Z27="X",tabelle!$I$16,0)</f>
        <v>0</v>
      </c>
      <c r="BD20" s="26">
        <f>IF('Rischio Lordo'!AA27="X",tabelle!$I$17,0)</f>
        <v>0</v>
      </c>
      <c r="BE20" s="26">
        <f>IF('Rischio Lordo'!AB27="X",tabelle!$I$18,0)</f>
        <v>0</v>
      </c>
      <c r="BF20" s="26">
        <f>IF('Rischio Lordo'!AC27="X",tabelle!$I$18,0)</f>
        <v>0</v>
      </c>
      <c r="BG20" s="26">
        <f>IF('Rischio Lordo'!AC27="X",tabelle!$I$19,0)</f>
        <v>0</v>
      </c>
      <c r="BH20" s="212">
        <f t="shared" si="4"/>
        <v>0</v>
      </c>
    </row>
    <row r="21" spans="1:60" x14ac:dyDescent="0.75">
      <c r="A21" s="754">
        <f>Schema!A25</f>
        <v>0</v>
      </c>
      <c r="B21" s="757">
        <f>Schema!B25</f>
        <v>0</v>
      </c>
      <c r="C21" s="1114">
        <f>Schema!C25</f>
        <v>0</v>
      </c>
      <c r="D21" s="261" t="str">
        <f>Schema!D25</f>
        <v>A.2.5. Graduatoria</v>
      </c>
      <c r="E21" s="284" t="str">
        <f>Schema!E25</f>
        <v>GRU</v>
      </c>
      <c r="F21" s="46" t="str">
        <f>Schema!F25</f>
        <v>A</v>
      </c>
      <c r="G21" s="46" t="str">
        <f>Schema!G25</f>
        <v>02</v>
      </c>
      <c r="H21" s="285" t="str">
        <f>Schema!H25</f>
        <v>05</v>
      </c>
      <c r="I21" s="181" t="str">
        <f>IF('Rischio Lordo'!AF28=tabelle!$M$7,tabelle!$N$7,IF('Rischio Lordo'!AF28=tabelle!$M$6,tabelle!$N$6,IF('Rischio Lordo'!AF28=tabelle!$M$5,tabelle!$N$5,IF('Rischio Lordo'!AF28=tabelle!$M$4,tabelle!$N$4,IF('Rischio Lordo'!AF28=tabelle!$M$3,tabelle!$N$3,"-")))))</f>
        <v>-</v>
      </c>
      <c r="J21" s="34" t="str">
        <f>IF('Rischio Lordo'!AG28=tabelle!$M$7,tabelle!$N$7,IF('Rischio Lordo'!AG28=tabelle!$M$6,tabelle!$N$6,IF('Rischio Lordo'!AG28=tabelle!$M$5,tabelle!$N$5,IF('Rischio Lordo'!AG28=tabelle!$M$4,tabelle!$N$4,IF('Rischio Lordo'!AG28=tabelle!$M$3,tabelle!$N$3,"-")))))</f>
        <v>-</v>
      </c>
      <c r="K21" s="34" t="str">
        <f>IF('Rischio Lordo'!AH28=tabelle!$M$7,tabelle!$N$7,IF('Rischio Lordo'!AH28=tabelle!$M$6,tabelle!$N$6,IF('Rischio Lordo'!AH28=tabelle!$M$5,tabelle!$N$5,IF('Rischio Lordo'!AH28=tabelle!$M$4,tabelle!$N$4,IF('Rischio Lordo'!AH28=tabelle!$M$3,tabelle!$N$3,"-")))))</f>
        <v>-</v>
      </c>
      <c r="L21" s="394" t="str">
        <f t="shared" si="1"/>
        <v>-</v>
      </c>
      <c r="M21" s="34" t="str">
        <f>IF('Rischio Lordo'!AI28=tabelle!$M$7,tabelle!$N$7,IF('Rischio Lordo'!AI28=tabelle!$M$6,tabelle!$N$6,IF('Rischio Lordo'!AI28=tabelle!$M$5,tabelle!$N$5,IF('Rischio Lordo'!AI28=tabelle!$M$4,tabelle!$N$4,IF('Rischio Lordo'!AI28=tabelle!$M$3,tabelle!$N$3,"-")))))</f>
        <v>-</v>
      </c>
      <c r="N21" s="165" t="str">
        <f>IF(M21="-","-",IF('calcolo mitigazione del rischio'!L21="-","-",IF(AND((M21*'calcolo mitigazione del rischio'!L21)&gt;=tabelle!$P$3, (M21*'calcolo mitigazione del rischio'!L21)&lt;tabelle!$Q$3),tabelle!$R$3,IF(AND((M21*'calcolo mitigazione del rischio'!L21)&gt;=tabelle!$P$4, (M21*'calcolo mitigazione del rischio'!L21)&lt;tabelle!$Q$4),tabelle!$R$4,IF(AND((M21*'calcolo mitigazione del rischio'!L21)&gt;=tabelle!$P$5, (M21*'calcolo mitigazione del rischio'!L21)&lt;tabelle!$Q$5),tabelle!$R$5,IF(AND((M21*'calcolo mitigazione del rischio'!L21)&gt;=tabelle!$P$6, (M21*'calcolo mitigazione del rischio'!L21)&lt;tabelle!$Q$6),tabelle!$R$6,IF(AND((M21*'calcolo mitigazione del rischio'!L21)&gt;=tabelle!$P$7, (M21*'calcolo mitigazione del rischio'!L21)&lt;=tabelle!$Q$7),tabelle!$R$7,"-")))))))</f>
        <v>-</v>
      </c>
      <c r="O21" s="35" t="str">
        <f>IF('Rischio Lordo'!AK28=tabelle!$M$7,tabelle!$N$7,IF('Rischio Lordo'!AK28=tabelle!$M$6,tabelle!$N$6,IF('Rischio Lordo'!AK28=tabelle!$M$5,tabelle!$N$5,IF('Rischio Lordo'!AK28=tabelle!$M$4,tabelle!$N$4,IF('Rischio Lordo'!AK28=tabelle!$M$3,tabelle!$N$3,"-")))))</f>
        <v>-</v>
      </c>
      <c r="P21" s="35" t="str">
        <f>IF('Rischio Lordo'!AL28=tabelle!$M$7,tabelle!$N$7,IF('Rischio Lordo'!AL28=tabelle!$M$6,tabelle!$N$6,IF('Rischio Lordo'!AL28=tabelle!$M$5,tabelle!$N$5,IF('Rischio Lordo'!AL28=tabelle!$M$4,tabelle!$N$4,IF('Rischio Lordo'!AL28=tabelle!$M$3,tabelle!$N$3,"-")))))</f>
        <v>-</v>
      </c>
      <c r="Q21" s="35" t="str">
        <f>IF('Rischio Lordo'!AM28=tabelle!$M$7,tabelle!$N$7,IF('Rischio Lordo'!AM28=tabelle!$M$6,tabelle!$N$6,IF('Rischio Lordo'!AM28=tabelle!$M$5,tabelle!$N$5,IF('Rischio Lordo'!AM28=tabelle!$M$4,tabelle!$N$4,IF('Rischio Lordo'!AM28=tabelle!$M$3,tabelle!$N$3,"-")))))</f>
        <v>-</v>
      </c>
      <c r="R21" s="166" t="str">
        <f t="shared" si="2"/>
        <v>-</v>
      </c>
      <c r="S21" s="228" t="str">
        <f>IF(R21="-","-",(R21*'calcolo mitigazione del rischio'!N21))</f>
        <v>-</v>
      </c>
      <c r="T21" s="26" t="str">
        <f>IF('Rischio netto'!I28=tabelle!$V$3,('calcolo mitigazione del rischio'!T$11*tabelle!$W$3),IF('Rischio netto'!I28=tabelle!$V$4,('calcolo mitigazione del rischio'!T$11*tabelle!$W$4),IF('Rischio netto'!I28=tabelle!$V$5,('calcolo mitigazione del rischio'!T$11*tabelle!$W$5),IF('Rischio netto'!I28=tabelle!$V$6,('calcolo mitigazione del rischio'!T$11*tabelle!$W$6),IF('Rischio netto'!I28=tabelle!$V$7,('calcolo mitigazione del rischio'!T$11*tabelle!$W$7),IF('Rischio netto'!I28=tabelle!$V$8,('calcolo mitigazione del rischio'!T$11*tabelle!$W$8),IF('Rischio netto'!I28=tabelle!$V$9,('calcolo mitigazione del rischio'!T$11*tabelle!$W$9),IF('Rischio netto'!I28=tabelle!$V$10,('calcolo mitigazione del rischio'!T$11*tabelle!$W$10),IF('Rischio netto'!I28=tabelle!$V$11,('calcolo mitigazione del rischio'!T$11*tabelle!$W$11),IF('Rischio netto'!I28=tabelle!$V$12,('calcolo mitigazione del rischio'!T$11*tabelle!$W$12),"-"))))))))))</f>
        <v>-</v>
      </c>
      <c r="U21" s="26" t="str">
        <f>IF('Rischio netto'!J28=tabelle!$V$3,('calcolo mitigazione del rischio'!U$11*tabelle!$W$3),IF('Rischio netto'!J28=tabelle!$V$4,('calcolo mitigazione del rischio'!U$11*tabelle!$W$4),IF('Rischio netto'!J28=tabelle!$V$5,('calcolo mitigazione del rischio'!U$11*tabelle!$W$5),IF('Rischio netto'!J28=tabelle!$V$6,('calcolo mitigazione del rischio'!U$11*tabelle!$W$6),IF('Rischio netto'!J28=tabelle!$V$7,('calcolo mitigazione del rischio'!U$11*tabelle!$W$7),IF('Rischio netto'!J28=tabelle!$V$8,('calcolo mitigazione del rischio'!U$11*tabelle!$W$8),IF('Rischio netto'!J28=tabelle!$V$9,('calcolo mitigazione del rischio'!U$11*tabelle!$W$9),IF('Rischio netto'!J28=tabelle!$V$10,('calcolo mitigazione del rischio'!U$11*tabelle!$W$10),IF('Rischio netto'!J28=tabelle!$V$11,('calcolo mitigazione del rischio'!U$11*tabelle!$W$11),IF('Rischio netto'!J28=tabelle!$V$12,('calcolo mitigazione del rischio'!U$11*tabelle!$W$12),"-"))))))))))</f>
        <v>-</v>
      </c>
      <c r="V21" s="26" t="str">
        <f>IF('Rischio netto'!K28=tabelle!$V$3,('calcolo mitigazione del rischio'!V$11*tabelle!$W$3),IF('Rischio netto'!K28=tabelle!$V$4,('calcolo mitigazione del rischio'!V$11*tabelle!$W$4),IF('Rischio netto'!K28=tabelle!$V$5,('calcolo mitigazione del rischio'!V$11*tabelle!$W$5),IF('Rischio netto'!K28=tabelle!$V$6,('calcolo mitigazione del rischio'!V$11*tabelle!$W$6),IF('Rischio netto'!K28=tabelle!$V$7,('calcolo mitigazione del rischio'!V$11*tabelle!$W$7),IF('Rischio netto'!K28=tabelle!$V$8,('calcolo mitigazione del rischio'!V$11*tabelle!$W$8),IF('Rischio netto'!K28=tabelle!$V$9,('calcolo mitigazione del rischio'!V$11*tabelle!$W$9),IF('Rischio netto'!K28=tabelle!$V$10,('calcolo mitigazione del rischio'!V$11*tabelle!$W$10),IF('Rischio netto'!K28=tabelle!$V$11,('calcolo mitigazione del rischio'!V$11*tabelle!$W$11),IF('Rischio netto'!K28=tabelle!$V$12,('calcolo mitigazione del rischio'!V$11*tabelle!$W$12),"-"))))))))))</f>
        <v>-</v>
      </c>
      <c r="W21" s="26" t="str">
        <f>IF('Rischio netto'!L28=tabelle!$V$3,('calcolo mitigazione del rischio'!W$11*tabelle!$W$3),IF('Rischio netto'!L28=tabelle!$V$4,('calcolo mitigazione del rischio'!W$11*tabelle!$W$4),IF('Rischio netto'!L28=tabelle!$V$5,('calcolo mitigazione del rischio'!W$11*tabelle!$W$5),IF('Rischio netto'!L28=tabelle!$V$6,('calcolo mitigazione del rischio'!W$11*tabelle!$W$6),IF('Rischio netto'!L28=tabelle!$V$7,('calcolo mitigazione del rischio'!W$11*tabelle!$W$7),IF('Rischio netto'!L28=tabelle!$V$8,('calcolo mitigazione del rischio'!W$11*tabelle!$W$8),IF('Rischio netto'!L28=tabelle!$V$9,('calcolo mitigazione del rischio'!W$11*tabelle!$W$9),IF('Rischio netto'!L28=tabelle!$V$10,('calcolo mitigazione del rischio'!W$11*tabelle!$W$10),IF('Rischio netto'!L28=tabelle!$V$11,('calcolo mitigazione del rischio'!W$11*tabelle!$W$11),IF('Rischio netto'!L28=tabelle!$V$12,('calcolo mitigazione del rischio'!W$11*tabelle!$W$12),"-"))))))))))</f>
        <v>-</v>
      </c>
      <c r="X21" s="26" t="str">
        <f>IF('Rischio netto'!O28=tabelle!$V$3,('calcolo mitigazione del rischio'!X$11*tabelle!$W$3),IF('Rischio netto'!O28=tabelle!$V$4,('calcolo mitigazione del rischio'!X$11*tabelle!$W$4),IF('Rischio netto'!O28=tabelle!$V$5,('calcolo mitigazione del rischio'!X$11*tabelle!$W$5),IF('Rischio netto'!O28=tabelle!$V$6,('calcolo mitigazione del rischio'!X$11*tabelle!$W$6),IF('Rischio netto'!O28=tabelle!$V$7,('calcolo mitigazione del rischio'!X$11*tabelle!$W$7),IF('Rischio netto'!O28=tabelle!$V$8,('calcolo mitigazione del rischio'!X$11*tabelle!$W$8),IF('Rischio netto'!O28=tabelle!$V$9,('calcolo mitigazione del rischio'!X$11*tabelle!$W$9),IF('Rischio netto'!O28=tabelle!$V$10,('calcolo mitigazione del rischio'!X$11*tabelle!$W$10),IF('Rischio netto'!O28=tabelle!$V$11,('calcolo mitigazione del rischio'!X$11*tabelle!$W$11),IF('Rischio netto'!O28=tabelle!$V$12,('calcolo mitigazione del rischio'!X$11*tabelle!$W$12),"-"))))))))))</f>
        <v>-</v>
      </c>
      <c r="Y21" s="26" t="str">
        <f>IF('Rischio netto'!P28=tabelle!$V$3,('calcolo mitigazione del rischio'!Y$11*tabelle!$W$3),IF('Rischio netto'!P28=tabelle!$V$4,('calcolo mitigazione del rischio'!Y$11*tabelle!$W$4),IF('Rischio netto'!P28=tabelle!$V$5,('calcolo mitigazione del rischio'!Y$11*tabelle!$W$5),IF('Rischio netto'!P28=tabelle!$V$6,('calcolo mitigazione del rischio'!Y$11*tabelle!$W$6),IF('Rischio netto'!P28=tabelle!$V$7,('calcolo mitigazione del rischio'!Y$11*tabelle!$W$7),IF('Rischio netto'!P28=tabelle!$V$8,('calcolo mitigazione del rischio'!Y$11*tabelle!$W$8),IF('Rischio netto'!P28=tabelle!$V$9,('calcolo mitigazione del rischio'!Y$11*tabelle!$W$9),IF('Rischio netto'!P28=tabelle!$V$10,('calcolo mitigazione del rischio'!Y$11*tabelle!$W$10),IF('Rischio netto'!P28=tabelle!$V$11,('calcolo mitigazione del rischio'!Y$11*tabelle!$W$11),IF('Rischio netto'!P28=tabelle!$V$12,('calcolo mitigazione del rischio'!Y$11*tabelle!$W$12),"-"))))))))))</f>
        <v>-</v>
      </c>
      <c r="Z2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1" s="26" t="str">
        <f>IF('Rischio netto'!Q28=tabelle!$V$3,('calcolo mitigazione del rischio'!AA$11*tabelle!$W$3),IF('Rischio netto'!Q28=tabelle!$V$4,('calcolo mitigazione del rischio'!AA$11*tabelle!$W$4),IF('Rischio netto'!Q28=tabelle!$V$5,('calcolo mitigazione del rischio'!AA$11*tabelle!$W$5),IF('Rischio netto'!Q28=tabelle!$V$6,('calcolo mitigazione del rischio'!AA$11*tabelle!$W$6),IF('Rischio netto'!Q28=tabelle!$V$7,('calcolo mitigazione del rischio'!AA$11*tabelle!$W$7),IF('Rischio netto'!Q28=tabelle!$V$8,('calcolo mitigazione del rischio'!AA$11*tabelle!$W$8),IF('Rischio netto'!Q28=tabelle!$V$9,('calcolo mitigazione del rischio'!AA$11*tabelle!$W$9),IF('Rischio netto'!Q28=tabelle!$V$10,('calcolo mitigazione del rischio'!AA$11*tabelle!$W$10),IF('Rischio netto'!Q28=tabelle!$V$11,('calcolo mitigazione del rischio'!AA$11*tabelle!$W$11),IF('Rischio netto'!Q28=tabelle!$V$12,('calcolo mitigazione del rischio'!AA$11*tabelle!$W$12),"-"))))))))))</f>
        <v>-</v>
      </c>
      <c r="AB21" s="26" t="str">
        <f>IF('Rischio netto'!R28=tabelle!$V$3,('calcolo mitigazione del rischio'!AB$11*tabelle!$W$3),IF('Rischio netto'!R28=tabelle!$V$4,('calcolo mitigazione del rischio'!AB$11*tabelle!$W$4),IF('Rischio netto'!R28=tabelle!$V$5,('calcolo mitigazione del rischio'!AB$11*tabelle!$W$5),IF('Rischio netto'!R28=tabelle!$V$6,('calcolo mitigazione del rischio'!AB$11*tabelle!$W$6),IF('Rischio netto'!R28=tabelle!$V$7,('calcolo mitigazione del rischio'!AB$11*tabelle!$W$7),IF('Rischio netto'!R28=tabelle!$V$8,('calcolo mitigazione del rischio'!AB$11*tabelle!$W$8),IF('Rischio netto'!R28=tabelle!$V$9,('calcolo mitigazione del rischio'!AB$11*tabelle!$W$9),IF('Rischio netto'!R28=tabelle!$V$10,('calcolo mitigazione del rischio'!AB$11*tabelle!$W$10),IF('Rischio netto'!R28=tabelle!$V$11,('calcolo mitigazione del rischio'!AB$11*tabelle!$W$11),IF('Rischio netto'!R28=tabelle!$V$12,('calcolo mitigazione del rischio'!AB$11*tabelle!$W$12),"-"))))))))))</f>
        <v>-</v>
      </c>
      <c r="AC21" s="405" t="str">
        <f>IF('Rischio netto'!T28=tabelle!$V$3,('calcolo mitigazione del rischio'!AC$11*tabelle!$W$3),IF('Rischio netto'!T28=tabelle!$V$4,('calcolo mitigazione del rischio'!AC$11*tabelle!$W$4),IF('Rischio netto'!T28=tabelle!$V$5,('calcolo mitigazione del rischio'!AC$11*tabelle!$W$5),IF('Rischio netto'!T28=tabelle!$V$6,('calcolo mitigazione del rischio'!AC$11*tabelle!$W$6),IF('Rischio netto'!T28=tabelle!$V$7,('calcolo mitigazione del rischio'!AC$11*tabelle!$W$7),IF('Rischio netto'!T28=tabelle!$V$8,('calcolo mitigazione del rischio'!AC$11*tabelle!$W$8),IF('Rischio netto'!T28=tabelle!$V$9,('calcolo mitigazione del rischio'!AC$11*tabelle!$W$9),IF('Rischio netto'!T28=tabelle!$V$10,('calcolo mitigazione del rischio'!AC$11*tabelle!$W$10),IF('Rischio netto'!T28=tabelle!$V$11,('calcolo mitigazione del rischio'!AC$11*tabelle!$W$11),IF('Rischio netto'!T28=tabelle!$V$12,('calcolo mitigazione del rischio'!AC$11*tabelle!$W$12),"-"))))))))))</f>
        <v>-</v>
      </c>
      <c r="AD21" s="26" t="str">
        <f>IF('Rischio netto'!T28=tabelle!$V$3,('calcolo mitigazione del rischio'!AD$11*tabelle!$W$3),IF('Rischio netto'!T28=tabelle!$V$4,('calcolo mitigazione del rischio'!AD$11*tabelle!$W$4),IF('Rischio netto'!T28=tabelle!$V$5,('calcolo mitigazione del rischio'!AD$11*tabelle!$W$5),IF('Rischio netto'!T28=tabelle!$V$6,('calcolo mitigazione del rischio'!AD$11*tabelle!$W$6),IF('Rischio netto'!T28=tabelle!$V$7,('calcolo mitigazione del rischio'!AD$11*tabelle!$W$7),IF('Rischio netto'!T28=tabelle!$V$8,('calcolo mitigazione del rischio'!AD$11*tabelle!$W$8),IF('Rischio netto'!T28=tabelle!$V$9,('calcolo mitigazione del rischio'!AD$11*tabelle!$W$9),IF('Rischio netto'!T28=tabelle!$V$10,('calcolo mitigazione del rischio'!AD$11*tabelle!$W$10),IF('Rischio netto'!T28=tabelle!$V$11,('calcolo mitigazione del rischio'!AD$11*tabelle!$W$11),IF('Rischio netto'!T28=tabelle!$V$12,('calcolo mitigazione del rischio'!AD$11*tabelle!$W$12),"-"))))))))))</f>
        <v>-</v>
      </c>
      <c r="AE21" s="26"/>
      <c r="AF21" s="405" t="str">
        <f>IF('Rischio netto'!T28=tabelle!$V$3,('calcolo mitigazione del rischio'!AF$11*tabelle!$W$3),IF('Rischio netto'!T28=tabelle!$V$4,('calcolo mitigazione del rischio'!AF$11*tabelle!$W$4),IF('Rischio netto'!T28=tabelle!$V$5,('calcolo mitigazione del rischio'!AF$11*tabelle!$W$5),IF('Rischio netto'!T28=tabelle!$V$6,('calcolo mitigazione del rischio'!AF$11*tabelle!$W$6),IF('Rischio netto'!T28=tabelle!$V$7,('calcolo mitigazione del rischio'!AF$11*tabelle!$W$7),IF('Rischio netto'!T28=tabelle!$V$8,('calcolo mitigazione del rischio'!AF$11*tabelle!$W$8),IF('Rischio netto'!T28=tabelle!$V$9,('calcolo mitigazione del rischio'!AF$11*tabelle!$W$9),IF('Rischio netto'!T28=tabelle!$V$10,('calcolo mitigazione del rischio'!AF$11*tabelle!$W$10),IF('Rischio netto'!T28=tabelle!$V$11,('calcolo mitigazione del rischio'!AF$11*tabelle!$W$11),IF('Rischio netto'!T28=tabelle!$V$12,('calcolo mitigazione del rischio'!AF$11*tabelle!$W$12),"-"))))))))))</f>
        <v>-</v>
      </c>
      <c r="AG21" s="405" t="str">
        <f>IF('Rischio netto'!U28=tabelle!$V$3,('calcolo mitigazione del rischio'!AG$11*tabelle!$W$3),IF('Rischio netto'!U28=tabelle!$V$4,('calcolo mitigazione del rischio'!AG$11*tabelle!$W$4),IF('Rischio netto'!U28=tabelle!$V$5,('calcolo mitigazione del rischio'!AG$11*tabelle!$W$5),IF('Rischio netto'!U28=tabelle!$V$6,('calcolo mitigazione del rischio'!AG$11*tabelle!$W$6),IF('Rischio netto'!U28=tabelle!$V$7,('calcolo mitigazione del rischio'!AG$11*tabelle!$W$7),IF('Rischio netto'!U28=tabelle!$V$8,('calcolo mitigazione del rischio'!AG$11*tabelle!$W$8),IF('Rischio netto'!U28=tabelle!$V$9,('calcolo mitigazione del rischio'!AG$11*tabelle!$W$9),IF('Rischio netto'!U28=tabelle!$V$10,('calcolo mitigazione del rischio'!AG$11*tabelle!$W$10),IF('Rischio netto'!U28=tabelle!$V$11,('calcolo mitigazione del rischio'!AG$11*tabelle!$W$11),IF('Rischio netto'!U28=tabelle!$V$12,('calcolo mitigazione del rischio'!AG$11*tabelle!$W$12),"-"))))))))))</f>
        <v>-</v>
      </c>
      <c r="AH21" s="26" t="str">
        <f>IF('Rischio netto'!V28=tabelle!$V$3,('calcolo mitigazione del rischio'!AH$11*tabelle!$W$3),IF('Rischio netto'!V28=tabelle!$V$4,('calcolo mitigazione del rischio'!AH$11*tabelle!$W$4),IF('Rischio netto'!V28=tabelle!$V$5,('calcolo mitigazione del rischio'!AH$11*tabelle!$W$5),IF('Rischio netto'!V28=tabelle!$V$6,('calcolo mitigazione del rischio'!AH$11*tabelle!$W$6),IF('Rischio netto'!V28=tabelle!$V$7,('calcolo mitigazione del rischio'!AH$11*tabelle!$W$7),IF('Rischio netto'!V28=tabelle!$V$8,('calcolo mitigazione del rischio'!AH$11*tabelle!$W$8),IF('Rischio netto'!V28=tabelle!$V$9,('calcolo mitigazione del rischio'!AH$11*tabelle!$W$9),IF('Rischio netto'!V28=tabelle!$V$10,('calcolo mitigazione del rischio'!AH$11*tabelle!$W$10),IF('Rischio netto'!V28=tabelle!$V$11,('calcolo mitigazione del rischio'!AH$11*tabelle!$W$11),IF('Rischio netto'!V28=tabelle!$V$12,('calcolo mitigazione del rischio'!AH$11*tabelle!$W$12),"-"))))))))))</f>
        <v>-</v>
      </c>
      <c r="AI21" s="410" t="str">
        <f>IF('Rischio netto'!W28=tabelle!$V$3,('calcolo mitigazione del rischio'!AI$11*tabelle!$W$3),IF('Rischio netto'!W28=tabelle!$V$4,('calcolo mitigazione del rischio'!AI$11*tabelle!$W$4),IF('Rischio netto'!W28=tabelle!$V$5,('calcolo mitigazione del rischio'!AI$11*tabelle!$W$5),IF('Rischio netto'!W28=tabelle!$V$6,('calcolo mitigazione del rischio'!AI$11*tabelle!$W$6),IF('Rischio netto'!W28=tabelle!$V$7,('calcolo mitigazione del rischio'!AI$11*tabelle!$W$7),IF('Rischio netto'!W28=tabelle!$V$8,('calcolo mitigazione del rischio'!AI$11*tabelle!$W$8),IF('Rischio netto'!W28=tabelle!$V$9,('calcolo mitigazione del rischio'!AI$11*tabelle!$W$9),IF('Rischio netto'!W28=tabelle!$V$10,('calcolo mitigazione del rischio'!AI$11*tabelle!$W$10),IF('Rischio netto'!W28=tabelle!$V$11,('calcolo mitigazione del rischio'!AI$11*tabelle!$W$11),IF('Rischio netto'!W28=tabelle!$V$12,('calcolo mitigazione del rischio'!AI$11*tabelle!$W$12),"-"))))))))))</f>
        <v>-</v>
      </c>
      <c r="AJ21" s="428" t="e">
        <f t="shared" si="0"/>
        <v>#REF!</v>
      </c>
      <c r="AK21" s="429" t="e">
        <f t="shared" si="3"/>
        <v>#REF!</v>
      </c>
      <c r="AL21" s="418" t="e">
        <f>IF('calcolo mitigazione del rischio'!$AJ21="-","-",'calcolo mitigazione del rischio'!$AK21)</f>
        <v>#REF!</v>
      </c>
      <c r="AM21" s="412" t="str">
        <f>IF('Rischio netto'!X28="-","-",IF('calcolo mitigazione del rischio'!S21="-","-",IF('calcolo mitigazione del rischio'!AL21="-","-",ROUND(('calcolo mitigazione del rischio'!S21*(1-'calcolo mitigazione del rischio'!AL21)),0))))</f>
        <v>-</v>
      </c>
      <c r="AN21" s="404"/>
      <c r="AO21" s="26">
        <f>IF('Rischio Lordo'!L28="X",tabelle!$I$2,0)</f>
        <v>0</v>
      </c>
      <c r="AP21" s="26">
        <f>IF('Rischio Lordo'!M28="X",tabelle!$I$3,0)</f>
        <v>0</v>
      </c>
      <c r="AQ21" s="26">
        <f>IF('Rischio Lordo'!N28="X",tabelle!$I$4,0)</f>
        <v>0</v>
      </c>
      <c r="AR21" s="26">
        <f>IF('Rischio Lordo'!O28="X",tabelle!$I$5,0)</f>
        <v>0</v>
      </c>
      <c r="AS21" s="26">
        <f>IF('Rischio Lordo'!P28="X",tabelle!$I$6,0)</f>
        <v>0</v>
      </c>
      <c r="AT21" s="26">
        <f>IF('Rischio Lordo'!Q28="X",tabelle!$I$7,0)</f>
        <v>0</v>
      </c>
      <c r="AU21" s="26">
        <f>IF('Rischio Lordo'!R28="X",tabelle!$I$8,0)</f>
        <v>0</v>
      </c>
      <c r="AV21" s="26">
        <f>IF('Rischio Lordo'!S28="X",tabelle!$I$9,0)</f>
        <v>0</v>
      </c>
      <c r="AW21" s="26">
        <f>IF('Rischio Lordo'!T28="X",tabelle!$I$10,0)</f>
        <v>0</v>
      </c>
      <c r="AX21" s="26">
        <f>IF('Rischio Lordo'!U28="X",tabelle!$I$11,0)</f>
        <v>0</v>
      </c>
      <c r="AY21" s="26">
        <f>IF('Rischio Lordo'!V28="X",tabelle!$I$12,0)</f>
        <v>0</v>
      </c>
      <c r="AZ21" s="26">
        <f>IF('Rischio Lordo'!W28="X",tabelle!$I$13,0)</f>
        <v>0</v>
      </c>
      <c r="BA21" s="26">
        <f>IF('Rischio Lordo'!X28="X",tabelle!$I$14,0)</f>
        <v>0</v>
      </c>
      <c r="BB21" s="26">
        <f>IF('Rischio Lordo'!Y28="X",tabelle!$I$15,0)</f>
        <v>0</v>
      </c>
      <c r="BC21" s="26">
        <f>IF('Rischio Lordo'!Z28="X",tabelle!$I$16,0)</f>
        <v>0</v>
      </c>
      <c r="BD21" s="26">
        <f>IF('Rischio Lordo'!AA28="X",tabelle!$I$17,0)</f>
        <v>0</v>
      </c>
      <c r="BE21" s="26">
        <f>IF('Rischio Lordo'!AB28="X",tabelle!$I$18,0)</f>
        <v>0</v>
      </c>
      <c r="BF21" s="26">
        <f>IF('Rischio Lordo'!AC28="X",tabelle!$I$18,0)</f>
        <v>0</v>
      </c>
      <c r="BG21" s="26">
        <f>IF('Rischio Lordo'!AC28="X",tabelle!$I$19,0)</f>
        <v>0</v>
      </c>
      <c r="BH21" s="212">
        <f t="shared" si="4"/>
        <v>0</v>
      </c>
    </row>
    <row r="22" spans="1:60" x14ac:dyDescent="0.75">
      <c r="A22" s="754">
        <f>Schema!A26</f>
        <v>0</v>
      </c>
      <c r="B22" s="757">
        <f>Schema!B26</f>
        <v>0</v>
      </c>
      <c r="C22" s="1114">
        <f>Schema!C26</f>
        <v>0</v>
      </c>
      <c r="D22" s="261" t="str">
        <f>Schema!D26</f>
        <v xml:space="preserve">A.2.6. Formalizzazione contratto </v>
      </c>
      <c r="E22" s="284" t="str">
        <f>Schema!E26</f>
        <v>GRU</v>
      </c>
      <c r="F22" s="46" t="str">
        <f>Schema!F26</f>
        <v>A</v>
      </c>
      <c r="G22" s="46" t="str">
        <f>Schema!G26</f>
        <v>02</v>
      </c>
      <c r="H22" s="285" t="str">
        <f>Schema!H26</f>
        <v>06</v>
      </c>
      <c r="I22" s="181" t="str">
        <f>IF('Rischio Lordo'!AF29=tabelle!$M$7,tabelle!$N$7,IF('Rischio Lordo'!AF29=tabelle!$M$6,tabelle!$N$6,IF('Rischio Lordo'!AF29=tabelle!$M$5,tabelle!$N$5,IF('Rischio Lordo'!AF29=tabelle!$M$4,tabelle!$N$4,IF('Rischio Lordo'!AF29=tabelle!$M$3,tabelle!$N$3,"-")))))</f>
        <v>-</v>
      </c>
      <c r="J22" s="34" t="str">
        <f>IF('Rischio Lordo'!AG29=tabelle!$M$7,tabelle!$N$7,IF('Rischio Lordo'!AG29=tabelle!$M$6,tabelle!$N$6,IF('Rischio Lordo'!AG29=tabelle!$M$5,tabelle!$N$5,IF('Rischio Lordo'!AG29=tabelle!$M$4,tabelle!$N$4,IF('Rischio Lordo'!AG29=tabelle!$M$3,tabelle!$N$3,"-")))))</f>
        <v>-</v>
      </c>
      <c r="K22" s="34" t="str">
        <f>IF('Rischio Lordo'!AH29=tabelle!$M$7,tabelle!$N$7,IF('Rischio Lordo'!AH29=tabelle!$M$6,tabelle!$N$6,IF('Rischio Lordo'!AH29=tabelle!$M$5,tabelle!$N$5,IF('Rischio Lordo'!AH29=tabelle!$M$4,tabelle!$N$4,IF('Rischio Lordo'!AH29=tabelle!$M$3,tabelle!$N$3,"-")))))</f>
        <v>-</v>
      </c>
      <c r="L22" s="394" t="str">
        <f t="shared" si="1"/>
        <v>-</v>
      </c>
      <c r="M22" s="34" t="str">
        <f>IF('Rischio Lordo'!AI29=tabelle!$M$7,tabelle!$N$7,IF('Rischio Lordo'!AI29=tabelle!$M$6,tabelle!$N$6,IF('Rischio Lordo'!AI29=tabelle!$M$5,tabelle!$N$5,IF('Rischio Lordo'!AI29=tabelle!$M$4,tabelle!$N$4,IF('Rischio Lordo'!AI29=tabelle!$M$3,tabelle!$N$3,"-")))))</f>
        <v>-</v>
      </c>
      <c r="N22" s="165" t="str">
        <f>IF(M22="-","-",IF('calcolo mitigazione del rischio'!L22="-","-",IF(AND((M22*'calcolo mitigazione del rischio'!L22)&gt;=tabelle!$P$3, (M22*'calcolo mitigazione del rischio'!L22)&lt;tabelle!$Q$3),tabelle!$R$3,IF(AND((M22*'calcolo mitigazione del rischio'!L22)&gt;=tabelle!$P$4, (M22*'calcolo mitigazione del rischio'!L22)&lt;tabelle!$Q$4),tabelle!$R$4,IF(AND((M22*'calcolo mitigazione del rischio'!L22)&gt;=tabelle!$P$5, (M22*'calcolo mitigazione del rischio'!L22)&lt;tabelle!$Q$5),tabelle!$R$5,IF(AND((M22*'calcolo mitigazione del rischio'!L22)&gt;=tabelle!$P$6, (M22*'calcolo mitigazione del rischio'!L22)&lt;tabelle!$Q$6),tabelle!$R$6,IF(AND((M22*'calcolo mitigazione del rischio'!L22)&gt;=tabelle!$P$7, (M22*'calcolo mitigazione del rischio'!L22)&lt;=tabelle!$Q$7),tabelle!$R$7,"-")))))))</f>
        <v>-</v>
      </c>
      <c r="O22" s="35" t="str">
        <f>IF('Rischio Lordo'!AK29=tabelle!$M$7,tabelle!$N$7,IF('Rischio Lordo'!AK29=tabelle!$M$6,tabelle!$N$6,IF('Rischio Lordo'!AK29=tabelle!$M$5,tabelle!$N$5,IF('Rischio Lordo'!AK29=tabelle!$M$4,tabelle!$N$4,IF('Rischio Lordo'!AK29=tabelle!$M$3,tabelle!$N$3,"-")))))</f>
        <v>-</v>
      </c>
      <c r="P22" s="35" t="str">
        <f>IF('Rischio Lordo'!AL29=tabelle!$M$7,tabelle!$N$7,IF('Rischio Lordo'!AL29=tabelle!$M$6,tabelle!$N$6,IF('Rischio Lordo'!AL29=tabelle!$M$5,tabelle!$N$5,IF('Rischio Lordo'!AL29=tabelle!$M$4,tabelle!$N$4,IF('Rischio Lordo'!AL29=tabelle!$M$3,tabelle!$N$3,"-")))))</f>
        <v>-</v>
      </c>
      <c r="Q22" s="35" t="str">
        <f>IF('Rischio Lordo'!AM29=tabelle!$M$7,tabelle!$N$7,IF('Rischio Lordo'!AM29=tabelle!$M$6,tabelle!$N$6,IF('Rischio Lordo'!AM29=tabelle!$M$5,tabelle!$N$5,IF('Rischio Lordo'!AM29=tabelle!$M$4,tabelle!$N$4,IF('Rischio Lordo'!AM29=tabelle!$M$3,tabelle!$N$3,"-")))))</f>
        <v>-</v>
      </c>
      <c r="R22" s="166" t="str">
        <f t="shared" si="2"/>
        <v>-</v>
      </c>
      <c r="S22" s="228" t="str">
        <f>IF(R22="-","-",(R22*'calcolo mitigazione del rischio'!N22))</f>
        <v>-</v>
      </c>
      <c r="T22" s="26" t="str">
        <f>IF('Rischio netto'!I29=tabelle!$V$3,('calcolo mitigazione del rischio'!T$11*tabelle!$W$3),IF('Rischio netto'!I29=tabelle!$V$4,('calcolo mitigazione del rischio'!T$11*tabelle!$W$4),IF('Rischio netto'!I29=tabelle!$V$5,('calcolo mitigazione del rischio'!T$11*tabelle!$W$5),IF('Rischio netto'!I29=tabelle!$V$6,('calcolo mitigazione del rischio'!T$11*tabelle!$W$6),IF('Rischio netto'!I29=tabelle!$V$7,('calcolo mitigazione del rischio'!T$11*tabelle!$W$7),IF('Rischio netto'!I29=tabelle!$V$8,('calcolo mitigazione del rischio'!T$11*tabelle!$W$8),IF('Rischio netto'!I29=tabelle!$V$9,('calcolo mitigazione del rischio'!T$11*tabelle!$W$9),IF('Rischio netto'!I29=tabelle!$V$10,('calcolo mitigazione del rischio'!T$11*tabelle!$W$10),IF('Rischio netto'!I29=tabelle!$V$11,('calcolo mitigazione del rischio'!T$11*tabelle!$W$11),IF('Rischio netto'!I29=tabelle!$V$12,('calcolo mitigazione del rischio'!T$11*tabelle!$W$12),"-"))))))))))</f>
        <v>-</v>
      </c>
      <c r="U22" s="26" t="str">
        <f>IF('Rischio netto'!J29=tabelle!$V$3,('calcolo mitigazione del rischio'!U$11*tabelle!$W$3),IF('Rischio netto'!J29=tabelle!$V$4,('calcolo mitigazione del rischio'!U$11*tabelle!$W$4),IF('Rischio netto'!J29=tabelle!$V$5,('calcolo mitigazione del rischio'!U$11*tabelle!$W$5),IF('Rischio netto'!J29=tabelle!$V$6,('calcolo mitigazione del rischio'!U$11*tabelle!$W$6),IF('Rischio netto'!J29=tabelle!$V$7,('calcolo mitigazione del rischio'!U$11*tabelle!$W$7),IF('Rischio netto'!J29=tabelle!$V$8,('calcolo mitigazione del rischio'!U$11*tabelle!$W$8),IF('Rischio netto'!J29=tabelle!$V$9,('calcolo mitigazione del rischio'!U$11*tabelle!$W$9),IF('Rischio netto'!J29=tabelle!$V$10,('calcolo mitigazione del rischio'!U$11*tabelle!$W$10),IF('Rischio netto'!J29=tabelle!$V$11,('calcolo mitigazione del rischio'!U$11*tabelle!$W$11),IF('Rischio netto'!J29=tabelle!$V$12,('calcolo mitigazione del rischio'!U$11*tabelle!$W$12),"-"))))))))))</f>
        <v>-</v>
      </c>
      <c r="V22" s="26" t="str">
        <f>IF('Rischio netto'!K29=tabelle!$V$3,('calcolo mitigazione del rischio'!V$11*tabelle!$W$3),IF('Rischio netto'!K29=tabelle!$V$4,('calcolo mitigazione del rischio'!V$11*tabelle!$W$4),IF('Rischio netto'!K29=tabelle!$V$5,('calcolo mitigazione del rischio'!V$11*tabelle!$W$5),IF('Rischio netto'!K29=tabelle!$V$6,('calcolo mitigazione del rischio'!V$11*tabelle!$W$6),IF('Rischio netto'!K29=tabelle!$V$7,('calcolo mitigazione del rischio'!V$11*tabelle!$W$7),IF('Rischio netto'!K29=tabelle!$V$8,('calcolo mitigazione del rischio'!V$11*tabelle!$W$8),IF('Rischio netto'!K29=tabelle!$V$9,('calcolo mitigazione del rischio'!V$11*tabelle!$W$9),IF('Rischio netto'!K29=tabelle!$V$10,('calcolo mitigazione del rischio'!V$11*tabelle!$W$10),IF('Rischio netto'!K29=tabelle!$V$11,('calcolo mitigazione del rischio'!V$11*tabelle!$W$11),IF('Rischio netto'!K29=tabelle!$V$12,('calcolo mitigazione del rischio'!V$11*tabelle!$W$12),"-"))))))))))</f>
        <v>-</v>
      </c>
      <c r="W22" s="26" t="str">
        <f>IF('Rischio netto'!L29=tabelle!$V$3,('calcolo mitigazione del rischio'!W$11*tabelle!$W$3),IF('Rischio netto'!L29=tabelle!$V$4,('calcolo mitigazione del rischio'!W$11*tabelle!$W$4),IF('Rischio netto'!L29=tabelle!$V$5,('calcolo mitigazione del rischio'!W$11*tabelle!$W$5),IF('Rischio netto'!L29=tabelle!$V$6,('calcolo mitigazione del rischio'!W$11*tabelle!$W$6),IF('Rischio netto'!L29=tabelle!$V$7,('calcolo mitigazione del rischio'!W$11*tabelle!$W$7),IF('Rischio netto'!L29=tabelle!$V$8,('calcolo mitigazione del rischio'!W$11*tabelle!$W$8),IF('Rischio netto'!L29=tabelle!$V$9,('calcolo mitigazione del rischio'!W$11*tabelle!$W$9),IF('Rischio netto'!L29=tabelle!$V$10,('calcolo mitigazione del rischio'!W$11*tabelle!$W$10),IF('Rischio netto'!L29=tabelle!$V$11,('calcolo mitigazione del rischio'!W$11*tabelle!$W$11),IF('Rischio netto'!L29=tabelle!$V$12,('calcolo mitigazione del rischio'!W$11*tabelle!$W$12),"-"))))))))))</f>
        <v>-</v>
      </c>
      <c r="X22" s="26" t="str">
        <f>IF('Rischio netto'!O29=tabelle!$V$3,('calcolo mitigazione del rischio'!X$11*tabelle!$W$3),IF('Rischio netto'!O29=tabelle!$V$4,('calcolo mitigazione del rischio'!X$11*tabelle!$W$4),IF('Rischio netto'!O29=tabelle!$V$5,('calcolo mitigazione del rischio'!X$11*tabelle!$W$5),IF('Rischio netto'!O29=tabelle!$V$6,('calcolo mitigazione del rischio'!X$11*tabelle!$W$6),IF('Rischio netto'!O29=tabelle!$V$7,('calcolo mitigazione del rischio'!X$11*tabelle!$W$7),IF('Rischio netto'!O29=tabelle!$V$8,('calcolo mitigazione del rischio'!X$11*tabelle!$W$8),IF('Rischio netto'!O29=tabelle!$V$9,('calcolo mitigazione del rischio'!X$11*tabelle!$W$9),IF('Rischio netto'!O29=tabelle!$V$10,('calcolo mitigazione del rischio'!X$11*tabelle!$W$10),IF('Rischio netto'!O29=tabelle!$V$11,('calcolo mitigazione del rischio'!X$11*tabelle!$W$11),IF('Rischio netto'!O29=tabelle!$V$12,('calcolo mitigazione del rischio'!X$11*tabelle!$W$12),"-"))))))))))</f>
        <v>-</v>
      </c>
      <c r="Y22" s="26" t="str">
        <f>IF('Rischio netto'!P29=tabelle!$V$3,('calcolo mitigazione del rischio'!Y$11*tabelle!$W$3),IF('Rischio netto'!P29=tabelle!$V$4,('calcolo mitigazione del rischio'!Y$11*tabelle!$W$4),IF('Rischio netto'!P29=tabelle!$V$5,('calcolo mitigazione del rischio'!Y$11*tabelle!$W$5),IF('Rischio netto'!P29=tabelle!$V$6,('calcolo mitigazione del rischio'!Y$11*tabelle!$W$6),IF('Rischio netto'!P29=tabelle!$V$7,('calcolo mitigazione del rischio'!Y$11*tabelle!$W$7),IF('Rischio netto'!P29=tabelle!$V$8,('calcolo mitigazione del rischio'!Y$11*tabelle!$W$8),IF('Rischio netto'!P29=tabelle!$V$9,('calcolo mitigazione del rischio'!Y$11*tabelle!$W$9),IF('Rischio netto'!P29=tabelle!$V$10,('calcolo mitigazione del rischio'!Y$11*tabelle!$W$10),IF('Rischio netto'!P29=tabelle!$V$11,('calcolo mitigazione del rischio'!Y$11*tabelle!$W$11),IF('Rischio netto'!P29=tabelle!$V$12,('calcolo mitigazione del rischio'!Y$11*tabelle!$W$12),"-"))))))))))</f>
        <v>-</v>
      </c>
      <c r="Z2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2" s="26" t="str">
        <f>IF('Rischio netto'!Q29=tabelle!$V$3,('calcolo mitigazione del rischio'!AA$11*tabelle!$W$3),IF('Rischio netto'!Q29=tabelle!$V$4,('calcolo mitigazione del rischio'!AA$11*tabelle!$W$4),IF('Rischio netto'!Q29=tabelle!$V$5,('calcolo mitigazione del rischio'!AA$11*tabelle!$W$5),IF('Rischio netto'!Q29=tabelle!$V$6,('calcolo mitigazione del rischio'!AA$11*tabelle!$W$6),IF('Rischio netto'!Q29=tabelle!$V$7,('calcolo mitigazione del rischio'!AA$11*tabelle!$W$7),IF('Rischio netto'!Q29=tabelle!$V$8,('calcolo mitigazione del rischio'!AA$11*tabelle!$W$8),IF('Rischio netto'!Q29=tabelle!$V$9,('calcolo mitigazione del rischio'!AA$11*tabelle!$W$9),IF('Rischio netto'!Q29=tabelle!$V$10,('calcolo mitigazione del rischio'!AA$11*tabelle!$W$10),IF('Rischio netto'!Q29=tabelle!$V$11,('calcolo mitigazione del rischio'!AA$11*tabelle!$W$11),IF('Rischio netto'!Q29=tabelle!$V$12,('calcolo mitigazione del rischio'!AA$11*tabelle!$W$12),"-"))))))))))</f>
        <v>-</v>
      </c>
      <c r="AB22" s="26" t="str">
        <f>IF('Rischio netto'!R29=tabelle!$V$3,('calcolo mitigazione del rischio'!AB$11*tabelle!$W$3),IF('Rischio netto'!R29=tabelle!$V$4,('calcolo mitigazione del rischio'!AB$11*tabelle!$W$4),IF('Rischio netto'!R29=tabelle!$V$5,('calcolo mitigazione del rischio'!AB$11*tabelle!$W$5),IF('Rischio netto'!R29=tabelle!$V$6,('calcolo mitigazione del rischio'!AB$11*tabelle!$W$6),IF('Rischio netto'!R29=tabelle!$V$7,('calcolo mitigazione del rischio'!AB$11*tabelle!$W$7),IF('Rischio netto'!R29=tabelle!$V$8,('calcolo mitigazione del rischio'!AB$11*tabelle!$W$8),IF('Rischio netto'!R29=tabelle!$V$9,('calcolo mitigazione del rischio'!AB$11*tabelle!$W$9),IF('Rischio netto'!R29=tabelle!$V$10,('calcolo mitigazione del rischio'!AB$11*tabelle!$W$10),IF('Rischio netto'!R29=tabelle!$V$11,('calcolo mitigazione del rischio'!AB$11*tabelle!$W$11),IF('Rischio netto'!R29=tabelle!$V$12,('calcolo mitigazione del rischio'!AB$11*tabelle!$W$12),"-"))))))))))</f>
        <v>-</v>
      </c>
      <c r="AC22" s="405" t="str">
        <f>IF('Rischio netto'!T29=tabelle!$V$3,('calcolo mitigazione del rischio'!AC$11*tabelle!$W$3),IF('Rischio netto'!T29=tabelle!$V$4,('calcolo mitigazione del rischio'!AC$11*tabelle!$W$4),IF('Rischio netto'!T29=tabelle!$V$5,('calcolo mitigazione del rischio'!AC$11*tabelle!$W$5),IF('Rischio netto'!T29=tabelle!$V$6,('calcolo mitigazione del rischio'!AC$11*tabelle!$W$6),IF('Rischio netto'!T29=tabelle!$V$7,('calcolo mitigazione del rischio'!AC$11*tabelle!$W$7),IF('Rischio netto'!T29=tabelle!$V$8,('calcolo mitigazione del rischio'!AC$11*tabelle!$W$8),IF('Rischio netto'!T29=tabelle!$V$9,('calcolo mitigazione del rischio'!AC$11*tabelle!$W$9),IF('Rischio netto'!T29=tabelle!$V$10,('calcolo mitigazione del rischio'!AC$11*tabelle!$W$10),IF('Rischio netto'!T29=tabelle!$V$11,('calcolo mitigazione del rischio'!AC$11*tabelle!$W$11),IF('Rischio netto'!T29=tabelle!$V$12,('calcolo mitigazione del rischio'!AC$11*tabelle!$W$12),"-"))))))))))</f>
        <v>-</v>
      </c>
      <c r="AD22" s="26" t="str">
        <f>IF('Rischio netto'!T29=tabelle!$V$3,('calcolo mitigazione del rischio'!AD$11*tabelle!$W$3),IF('Rischio netto'!T29=tabelle!$V$4,('calcolo mitigazione del rischio'!AD$11*tabelle!$W$4),IF('Rischio netto'!T29=tabelle!$V$5,('calcolo mitigazione del rischio'!AD$11*tabelle!$W$5),IF('Rischio netto'!T29=tabelle!$V$6,('calcolo mitigazione del rischio'!AD$11*tabelle!$W$6),IF('Rischio netto'!T29=tabelle!$V$7,('calcolo mitigazione del rischio'!AD$11*tabelle!$W$7),IF('Rischio netto'!T29=tabelle!$V$8,('calcolo mitigazione del rischio'!AD$11*tabelle!$W$8),IF('Rischio netto'!T29=tabelle!$V$9,('calcolo mitigazione del rischio'!AD$11*tabelle!$W$9),IF('Rischio netto'!T29=tabelle!$V$10,('calcolo mitigazione del rischio'!AD$11*tabelle!$W$10),IF('Rischio netto'!T29=tabelle!$V$11,('calcolo mitigazione del rischio'!AD$11*tabelle!$W$11),IF('Rischio netto'!T29=tabelle!$V$12,('calcolo mitigazione del rischio'!AD$11*tabelle!$W$12),"-"))))))))))</f>
        <v>-</v>
      </c>
      <c r="AE22" s="26"/>
      <c r="AF22" s="405" t="str">
        <f>IF('Rischio netto'!T29=tabelle!$V$3,('calcolo mitigazione del rischio'!AF$11*tabelle!$W$3),IF('Rischio netto'!T29=tabelle!$V$4,('calcolo mitigazione del rischio'!AF$11*tabelle!$W$4),IF('Rischio netto'!T29=tabelle!$V$5,('calcolo mitigazione del rischio'!AF$11*tabelle!$W$5),IF('Rischio netto'!T29=tabelle!$V$6,('calcolo mitigazione del rischio'!AF$11*tabelle!$W$6),IF('Rischio netto'!T29=tabelle!$V$7,('calcolo mitigazione del rischio'!AF$11*tabelle!$W$7),IF('Rischio netto'!T29=tabelle!$V$8,('calcolo mitigazione del rischio'!AF$11*tabelle!$W$8),IF('Rischio netto'!T29=tabelle!$V$9,('calcolo mitigazione del rischio'!AF$11*tabelle!$W$9),IF('Rischio netto'!T29=tabelle!$V$10,('calcolo mitigazione del rischio'!AF$11*tabelle!$W$10),IF('Rischio netto'!T29=tabelle!$V$11,('calcolo mitigazione del rischio'!AF$11*tabelle!$W$11),IF('Rischio netto'!T29=tabelle!$V$12,('calcolo mitigazione del rischio'!AF$11*tabelle!$W$12),"-"))))))))))</f>
        <v>-</v>
      </c>
      <c r="AG22" s="405" t="str">
        <f>IF('Rischio netto'!U29=tabelle!$V$3,('calcolo mitigazione del rischio'!AG$11*tabelle!$W$3),IF('Rischio netto'!U29=tabelle!$V$4,('calcolo mitigazione del rischio'!AG$11*tabelle!$W$4),IF('Rischio netto'!U29=tabelle!$V$5,('calcolo mitigazione del rischio'!AG$11*tabelle!$W$5),IF('Rischio netto'!U29=tabelle!$V$6,('calcolo mitigazione del rischio'!AG$11*tabelle!$W$6),IF('Rischio netto'!U29=tabelle!$V$7,('calcolo mitigazione del rischio'!AG$11*tabelle!$W$7),IF('Rischio netto'!U29=tabelle!$V$8,('calcolo mitigazione del rischio'!AG$11*tabelle!$W$8),IF('Rischio netto'!U29=tabelle!$V$9,('calcolo mitigazione del rischio'!AG$11*tabelle!$W$9),IF('Rischio netto'!U29=tabelle!$V$10,('calcolo mitigazione del rischio'!AG$11*tabelle!$W$10),IF('Rischio netto'!U29=tabelle!$V$11,('calcolo mitigazione del rischio'!AG$11*tabelle!$W$11),IF('Rischio netto'!U29=tabelle!$V$12,('calcolo mitigazione del rischio'!AG$11*tabelle!$W$12),"-"))))))))))</f>
        <v>-</v>
      </c>
      <c r="AH22" s="26" t="str">
        <f>IF('Rischio netto'!V29=tabelle!$V$3,('calcolo mitigazione del rischio'!AH$11*tabelle!$W$3),IF('Rischio netto'!V29=tabelle!$V$4,('calcolo mitigazione del rischio'!AH$11*tabelle!$W$4),IF('Rischio netto'!V29=tabelle!$V$5,('calcolo mitigazione del rischio'!AH$11*tabelle!$W$5),IF('Rischio netto'!V29=tabelle!$V$6,('calcolo mitigazione del rischio'!AH$11*tabelle!$W$6),IF('Rischio netto'!V29=tabelle!$V$7,('calcolo mitigazione del rischio'!AH$11*tabelle!$W$7),IF('Rischio netto'!V29=tabelle!$V$8,('calcolo mitigazione del rischio'!AH$11*tabelle!$W$8),IF('Rischio netto'!V29=tabelle!$V$9,('calcolo mitigazione del rischio'!AH$11*tabelle!$W$9),IF('Rischio netto'!V29=tabelle!$V$10,('calcolo mitigazione del rischio'!AH$11*tabelle!$W$10),IF('Rischio netto'!V29=tabelle!$V$11,('calcolo mitigazione del rischio'!AH$11*tabelle!$W$11),IF('Rischio netto'!V29=tabelle!$V$12,('calcolo mitigazione del rischio'!AH$11*tabelle!$W$12),"-"))))))))))</f>
        <v>-</v>
      </c>
      <c r="AI22" s="410" t="str">
        <f>IF('Rischio netto'!W29=tabelle!$V$3,('calcolo mitigazione del rischio'!AI$11*tabelle!$W$3),IF('Rischio netto'!W29=tabelle!$V$4,('calcolo mitigazione del rischio'!AI$11*tabelle!$W$4),IF('Rischio netto'!W29=tabelle!$V$5,('calcolo mitigazione del rischio'!AI$11*tabelle!$W$5),IF('Rischio netto'!W29=tabelle!$V$6,('calcolo mitigazione del rischio'!AI$11*tabelle!$W$6),IF('Rischio netto'!W29=tabelle!$V$7,('calcolo mitigazione del rischio'!AI$11*tabelle!$W$7),IF('Rischio netto'!W29=tabelle!$V$8,('calcolo mitigazione del rischio'!AI$11*tabelle!$W$8),IF('Rischio netto'!W29=tabelle!$V$9,('calcolo mitigazione del rischio'!AI$11*tabelle!$W$9),IF('Rischio netto'!W29=tabelle!$V$10,('calcolo mitigazione del rischio'!AI$11*tabelle!$W$10),IF('Rischio netto'!W29=tabelle!$V$11,('calcolo mitigazione del rischio'!AI$11*tabelle!$W$11),IF('Rischio netto'!W29=tabelle!$V$12,('calcolo mitigazione del rischio'!AI$11*tabelle!$W$12),"-"))))))))))</f>
        <v>-</v>
      </c>
      <c r="AJ22" s="428" t="e">
        <f t="shared" si="0"/>
        <v>#REF!</v>
      </c>
      <c r="AK22" s="429" t="e">
        <f t="shared" si="3"/>
        <v>#REF!</v>
      </c>
      <c r="AL22" s="418" t="e">
        <f>IF('calcolo mitigazione del rischio'!$AJ22="-","-",'calcolo mitigazione del rischio'!$AK22)</f>
        <v>#REF!</v>
      </c>
      <c r="AM22" s="412" t="str">
        <f>IF('Rischio netto'!X29="-","-",IF('calcolo mitigazione del rischio'!S22="-","-",IF('calcolo mitigazione del rischio'!AL22="-","-",ROUND(('calcolo mitigazione del rischio'!S22*(1-'calcolo mitigazione del rischio'!AL22)),0))))</f>
        <v>-</v>
      </c>
      <c r="AN22" s="404"/>
      <c r="AO22" s="26">
        <f>IF('Rischio Lordo'!L29="X",tabelle!$I$2,0)</f>
        <v>0</v>
      </c>
      <c r="AP22" s="26">
        <f>IF('Rischio Lordo'!M29="X",tabelle!$I$3,0)</f>
        <v>0</v>
      </c>
      <c r="AQ22" s="26">
        <f>IF('Rischio Lordo'!N29="X",tabelle!$I$4,0)</f>
        <v>0</v>
      </c>
      <c r="AR22" s="26">
        <f>IF('Rischio Lordo'!O29="X",tabelle!$I$5,0)</f>
        <v>0</v>
      </c>
      <c r="AS22" s="26">
        <f>IF('Rischio Lordo'!P29="X",tabelle!$I$6,0)</f>
        <v>0</v>
      </c>
      <c r="AT22" s="26">
        <f>IF('Rischio Lordo'!Q29="X",tabelle!$I$7,0)</f>
        <v>0</v>
      </c>
      <c r="AU22" s="26">
        <f>IF('Rischio Lordo'!R29="X",tabelle!$I$8,0)</f>
        <v>0</v>
      </c>
      <c r="AV22" s="26">
        <f>IF('Rischio Lordo'!S29="X",tabelle!$I$9,0)</f>
        <v>0</v>
      </c>
      <c r="AW22" s="26">
        <f>IF('Rischio Lordo'!T29="X",tabelle!$I$10,0)</f>
        <v>0</v>
      </c>
      <c r="AX22" s="26">
        <f>IF('Rischio Lordo'!U29="X",tabelle!$I$11,0)</f>
        <v>0</v>
      </c>
      <c r="AY22" s="26">
        <f>IF('Rischio Lordo'!V29="X",tabelle!$I$12,0)</f>
        <v>0</v>
      </c>
      <c r="AZ22" s="26">
        <f>IF('Rischio Lordo'!W29="X",tabelle!$I$13,0)</f>
        <v>0</v>
      </c>
      <c r="BA22" s="26">
        <f>IF('Rischio Lordo'!X29="X",tabelle!$I$14,0)</f>
        <v>0</v>
      </c>
      <c r="BB22" s="26">
        <f>IF('Rischio Lordo'!Y29="X",tabelle!$I$15,0)</f>
        <v>0</v>
      </c>
      <c r="BC22" s="26">
        <f>IF('Rischio Lordo'!Z29="X",tabelle!$I$16,0)</f>
        <v>0</v>
      </c>
      <c r="BD22" s="26">
        <f>IF('Rischio Lordo'!AA29="X",tabelle!$I$17,0)</f>
        <v>0</v>
      </c>
      <c r="BE22" s="26">
        <f>IF('Rischio Lordo'!AB29="X",tabelle!$I$18,0)</f>
        <v>0</v>
      </c>
      <c r="BF22" s="26">
        <f>IF('Rischio Lordo'!AC29="X",tabelle!$I$18,0)</f>
        <v>0</v>
      </c>
      <c r="BG22" s="26">
        <f>IF('Rischio Lordo'!AC29="X",tabelle!$I$19,0)</f>
        <v>0</v>
      </c>
      <c r="BH22" s="212">
        <f t="shared" si="4"/>
        <v>0</v>
      </c>
    </row>
    <row r="23" spans="1:60" ht="21.5" x14ac:dyDescent="0.75">
      <c r="A23" s="754">
        <f>Schema!A27</f>
        <v>0</v>
      </c>
      <c r="B23" s="757" t="str">
        <f>Schema!B27</f>
        <v>B. Trattamento giuridico del personale</v>
      </c>
      <c r="C23" s="387" t="str">
        <f>Schema!C27</f>
        <v xml:space="preserve">B.1. Tenuta fascicoli e stati matricolari
</v>
      </c>
      <c r="D23" s="261" t="str">
        <f>Schema!D27</f>
        <v>B.1.1. Gestione fascicolo di ogni singolo dipendente</v>
      </c>
      <c r="E23" s="284" t="str">
        <f>Schema!E27</f>
        <v>GRU</v>
      </c>
      <c r="F23" s="46" t="str">
        <f>Schema!F27</f>
        <v>B</v>
      </c>
      <c r="G23" s="46" t="str">
        <f>Schema!G27</f>
        <v>01</v>
      </c>
      <c r="H23" s="285" t="str">
        <f>Schema!H27</f>
        <v>01</v>
      </c>
      <c r="I23" s="181" t="str">
        <f>IF('Rischio Lordo'!AF30=tabelle!$M$7,tabelle!$N$7,IF('Rischio Lordo'!AF30=tabelle!$M$6,tabelle!$N$6,IF('Rischio Lordo'!AF30=tabelle!$M$5,tabelle!$N$5,IF('Rischio Lordo'!AF30=tabelle!$M$4,tabelle!$N$4,IF('Rischio Lordo'!AF30=tabelle!$M$3,tabelle!$N$3,"-")))))</f>
        <v>-</v>
      </c>
      <c r="J23" s="34" t="str">
        <f>IF('Rischio Lordo'!AG30=tabelle!$M$7,tabelle!$N$7,IF('Rischio Lordo'!AG30=tabelle!$M$6,tabelle!$N$6,IF('Rischio Lordo'!AG30=tabelle!$M$5,tabelle!$N$5,IF('Rischio Lordo'!AG30=tabelle!$M$4,tabelle!$N$4,IF('Rischio Lordo'!AG30=tabelle!$M$3,tabelle!$N$3,"-")))))</f>
        <v>-</v>
      </c>
      <c r="K23" s="34" t="str">
        <f>IF('Rischio Lordo'!AH30=tabelle!$M$7,tabelle!$N$7,IF('Rischio Lordo'!AH30=tabelle!$M$6,tabelle!$N$6,IF('Rischio Lordo'!AH30=tabelle!$M$5,tabelle!$N$5,IF('Rischio Lordo'!AH30=tabelle!$M$4,tabelle!$N$4,IF('Rischio Lordo'!AH30=tabelle!$M$3,tabelle!$N$3,"-")))))</f>
        <v>-</v>
      </c>
      <c r="L23" s="394" t="str">
        <f t="shared" si="1"/>
        <v>-</v>
      </c>
      <c r="M23" s="34" t="str">
        <f>IF('Rischio Lordo'!AI30=tabelle!$M$7,tabelle!$N$7,IF('Rischio Lordo'!AI30=tabelle!$M$6,tabelle!$N$6,IF('Rischio Lordo'!AI30=tabelle!$M$5,tabelle!$N$5,IF('Rischio Lordo'!AI30=tabelle!$M$4,tabelle!$N$4,IF('Rischio Lordo'!AI30=tabelle!$M$3,tabelle!$N$3,"-")))))</f>
        <v>-</v>
      </c>
      <c r="N23" s="165" t="str">
        <f>IF(M23="-","-",IF('calcolo mitigazione del rischio'!L23="-","-",IF(AND((M23*'calcolo mitigazione del rischio'!L23)&gt;=tabelle!$P$3, (M23*'calcolo mitigazione del rischio'!L23)&lt;tabelle!$Q$3),tabelle!$R$3,IF(AND((M23*'calcolo mitigazione del rischio'!L23)&gt;=tabelle!$P$4, (M23*'calcolo mitigazione del rischio'!L23)&lt;tabelle!$Q$4),tabelle!$R$4,IF(AND((M23*'calcolo mitigazione del rischio'!L23)&gt;=tabelle!$P$5, (M23*'calcolo mitigazione del rischio'!L23)&lt;tabelle!$Q$5),tabelle!$R$5,IF(AND((M23*'calcolo mitigazione del rischio'!L23)&gt;=tabelle!$P$6, (M23*'calcolo mitigazione del rischio'!L23)&lt;tabelle!$Q$6),tabelle!$R$6,IF(AND((M23*'calcolo mitigazione del rischio'!L23)&gt;=tabelle!$P$7, (M23*'calcolo mitigazione del rischio'!L23)&lt;=tabelle!$Q$7),tabelle!$R$7,"-")))))))</f>
        <v>-</v>
      </c>
      <c r="O23" s="35" t="str">
        <f>IF('Rischio Lordo'!AK30=tabelle!$M$7,tabelle!$N$7,IF('Rischio Lordo'!AK30=tabelle!$M$6,tabelle!$N$6,IF('Rischio Lordo'!AK30=tabelle!$M$5,tabelle!$N$5,IF('Rischio Lordo'!AK30=tabelle!$M$4,tabelle!$N$4,IF('Rischio Lordo'!AK30=tabelle!$M$3,tabelle!$N$3,"-")))))</f>
        <v>-</v>
      </c>
      <c r="P23" s="35" t="str">
        <f>IF('Rischio Lordo'!AL30=tabelle!$M$7,tabelle!$N$7,IF('Rischio Lordo'!AL30=tabelle!$M$6,tabelle!$N$6,IF('Rischio Lordo'!AL30=tabelle!$M$5,tabelle!$N$5,IF('Rischio Lordo'!AL30=tabelle!$M$4,tabelle!$N$4,IF('Rischio Lordo'!AL30=tabelle!$M$3,tabelle!$N$3,"-")))))</f>
        <v>-</v>
      </c>
      <c r="Q23" s="35" t="str">
        <f>IF('Rischio Lordo'!AM30=tabelle!$M$7,tabelle!$N$7,IF('Rischio Lordo'!AM30=tabelle!$M$6,tabelle!$N$6,IF('Rischio Lordo'!AM30=tabelle!$M$5,tabelle!$N$5,IF('Rischio Lordo'!AM30=tabelle!$M$4,tabelle!$N$4,IF('Rischio Lordo'!AM30=tabelle!$M$3,tabelle!$N$3,"-")))))</f>
        <v>-</v>
      </c>
      <c r="R23" s="166" t="str">
        <f t="shared" si="2"/>
        <v>-</v>
      </c>
      <c r="S23" s="228" t="str">
        <f>IF(R23="-","-",(R23*'calcolo mitigazione del rischio'!N23))</f>
        <v>-</v>
      </c>
      <c r="T23" s="26" t="str">
        <f>IF('Rischio netto'!I30=tabelle!$V$3,('calcolo mitigazione del rischio'!T$11*tabelle!$W$3),IF('Rischio netto'!I30=tabelle!$V$4,('calcolo mitigazione del rischio'!T$11*tabelle!$W$4),IF('Rischio netto'!I30=tabelle!$V$5,('calcolo mitigazione del rischio'!T$11*tabelle!$W$5),IF('Rischio netto'!I30=tabelle!$V$6,('calcolo mitigazione del rischio'!T$11*tabelle!$W$6),IF('Rischio netto'!I30=tabelle!$V$7,('calcolo mitigazione del rischio'!T$11*tabelle!$W$7),IF('Rischio netto'!I30=tabelle!$V$8,('calcolo mitigazione del rischio'!T$11*tabelle!$W$8),IF('Rischio netto'!I30=tabelle!$V$9,('calcolo mitigazione del rischio'!T$11*tabelle!$W$9),IF('Rischio netto'!I30=tabelle!$V$10,('calcolo mitigazione del rischio'!T$11*tabelle!$W$10),IF('Rischio netto'!I30=tabelle!$V$11,('calcolo mitigazione del rischio'!T$11*tabelle!$W$11),IF('Rischio netto'!I30=tabelle!$V$12,('calcolo mitigazione del rischio'!T$11*tabelle!$W$12),"-"))))))))))</f>
        <v>-</v>
      </c>
      <c r="U23" s="26" t="str">
        <f>IF('Rischio netto'!J30=tabelle!$V$3,('calcolo mitigazione del rischio'!U$11*tabelle!$W$3),IF('Rischio netto'!J30=tabelle!$V$4,('calcolo mitigazione del rischio'!U$11*tabelle!$W$4),IF('Rischio netto'!J30=tabelle!$V$5,('calcolo mitigazione del rischio'!U$11*tabelle!$W$5),IF('Rischio netto'!J30=tabelle!$V$6,('calcolo mitigazione del rischio'!U$11*tabelle!$W$6),IF('Rischio netto'!J30=tabelle!$V$7,('calcolo mitigazione del rischio'!U$11*tabelle!$W$7),IF('Rischio netto'!J30=tabelle!$V$8,('calcolo mitigazione del rischio'!U$11*tabelle!$W$8),IF('Rischio netto'!J30=tabelle!$V$9,('calcolo mitigazione del rischio'!U$11*tabelle!$W$9),IF('Rischio netto'!J30=tabelle!$V$10,('calcolo mitigazione del rischio'!U$11*tabelle!$W$10),IF('Rischio netto'!J30=tabelle!$V$11,('calcolo mitigazione del rischio'!U$11*tabelle!$W$11),IF('Rischio netto'!J30=tabelle!$V$12,('calcolo mitigazione del rischio'!U$11*tabelle!$W$12),"-"))))))))))</f>
        <v>-</v>
      </c>
      <c r="V23" s="26" t="str">
        <f>IF('Rischio netto'!K30=tabelle!$V$3,('calcolo mitigazione del rischio'!V$11*tabelle!$W$3),IF('Rischio netto'!K30=tabelle!$V$4,('calcolo mitigazione del rischio'!V$11*tabelle!$W$4),IF('Rischio netto'!K30=tabelle!$V$5,('calcolo mitigazione del rischio'!V$11*tabelle!$W$5),IF('Rischio netto'!K30=tabelle!$V$6,('calcolo mitigazione del rischio'!V$11*tabelle!$W$6),IF('Rischio netto'!K30=tabelle!$V$7,('calcolo mitigazione del rischio'!V$11*tabelle!$W$7),IF('Rischio netto'!K30=tabelle!$V$8,('calcolo mitigazione del rischio'!V$11*tabelle!$W$8),IF('Rischio netto'!K30=tabelle!$V$9,('calcolo mitigazione del rischio'!V$11*tabelle!$W$9),IF('Rischio netto'!K30=tabelle!$V$10,('calcolo mitigazione del rischio'!V$11*tabelle!$W$10),IF('Rischio netto'!K30=tabelle!$V$11,('calcolo mitigazione del rischio'!V$11*tabelle!$W$11),IF('Rischio netto'!K30=tabelle!$V$12,('calcolo mitigazione del rischio'!V$11*tabelle!$W$12),"-"))))))))))</f>
        <v>-</v>
      </c>
      <c r="W23" s="26" t="str">
        <f>IF('Rischio netto'!L30=tabelle!$V$3,('calcolo mitigazione del rischio'!W$11*tabelle!$W$3),IF('Rischio netto'!L30=tabelle!$V$4,('calcolo mitigazione del rischio'!W$11*tabelle!$W$4),IF('Rischio netto'!L30=tabelle!$V$5,('calcolo mitigazione del rischio'!W$11*tabelle!$W$5),IF('Rischio netto'!L30=tabelle!$V$6,('calcolo mitigazione del rischio'!W$11*tabelle!$W$6),IF('Rischio netto'!L30=tabelle!$V$7,('calcolo mitigazione del rischio'!W$11*tabelle!$W$7),IF('Rischio netto'!L30=tabelle!$V$8,('calcolo mitigazione del rischio'!W$11*tabelle!$W$8),IF('Rischio netto'!L30=tabelle!$V$9,('calcolo mitigazione del rischio'!W$11*tabelle!$W$9),IF('Rischio netto'!L30=tabelle!$V$10,('calcolo mitigazione del rischio'!W$11*tabelle!$W$10),IF('Rischio netto'!L30=tabelle!$V$11,('calcolo mitigazione del rischio'!W$11*tabelle!$W$11),IF('Rischio netto'!L30=tabelle!$V$12,('calcolo mitigazione del rischio'!W$11*tabelle!$W$12),"-"))))))))))</f>
        <v>-</v>
      </c>
      <c r="X23" s="26" t="str">
        <f>IF('Rischio netto'!O30=tabelle!$V$3,('calcolo mitigazione del rischio'!X$11*tabelle!$W$3),IF('Rischio netto'!O30=tabelle!$V$4,('calcolo mitigazione del rischio'!X$11*tabelle!$W$4),IF('Rischio netto'!O30=tabelle!$V$5,('calcolo mitigazione del rischio'!X$11*tabelle!$W$5),IF('Rischio netto'!O30=tabelle!$V$6,('calcolo mitigazione del rischio'!X$11*tabelle!$W$6),IF('Rischio netto'!O30=tabelle!$V$7,('calcolo mitigazione del rischio'!X$11*tabelle!$W$7),IF('Rischio netto'!O30=tabelle!$V$8,('calcolo mitigazione del rischio'!X$11*tabelle!$W$8),IF('Rischio netto'!O30=tabelle!$V$9,('calcolo mitigazione del rischio'!X$11*tabelle!$W$9),IF('Rischio netto'!O30=tabelle!$V$10,('calcolo mitigazione del rischio'!X$11*tabelle!$W$10),IF('Rischio netto'!O30=tabelle!$V$11,('calcolo mitigazione del rischio'!X$11*tabelle!$W$11),IF('Rischio netto'!O30=tabelle!$V$12,('calcolo mitigazione del rischio'!X$11*tabelle!$W$12),"-"))))))))))</f>
        <v>-</v>
      </c>
      <c r="Y23" s="26" t="str">
        <f>IF('Rischio netto'!P30=tabelle!$V$3,('calcolo mitigazione del rischio'!Y$11*tabelle!$W$3),IF('Rischio netto'!P30=tabelle!$V$4,('calcolo mitigazione del rischio'!Y$11*tabelle!$W$4),IF('Rischio netto'!P30=tabelle!$V$5,('calcolo mitigazione del rischio'!Y$11*tabelle!$W$5),IF('Rischio netto'!P30=tabelle!$V$6,('calcolo mitigazione del rischio'!Y$11*tabelle!$W$6),IF('Rischio netto'!P30=tabelle!$V$7,('calcolo mitigazione del rischio'!Y$11*tabelle!$W$7),IF('Rischio netto'!P30=tabelle!$V$8,('calcolo mitigazione del rischio'!Y$11*tabelle!$W$8),IF('Rischio netto'!P30=tabelle!$V$9,('calcolo mitigazione del rischio'!Y$11*tabelle!$W$9),IF('Rischio netto'!P30=tabelle!$V$10,('calcolo mitigazione del rischio'!Y$11*tabelle!$W$10),IF('Rischio netto'!P30=tabelle!$V$11,('calcolo mitigazione del rischio'!Y$11*tabelle!$W$11),IF('Rischio netto'!P30=tabelle!$V$12,('calcolo mitigazione del rischio'!Y$11*tabelle!$W$12),"-"))))))))))</f>
        <v>-</v>
      </c>
      <c r="Z2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3" s="26" t="str">
        <f>IF('Rischio netto'!Q30=tabelle!$V$3,('calcolo mitigazione del rischio'!AA$11*tabelle!$W$3),IF('Rischio netto'!Q30=tabelle!$V$4,('calcolo mitigazione del rischio'!AA$11*tabelle!$W$4),IF('Rischio netto'!Q30=tabelle!$V$5,('calcolo mitigazione del rischio'!AA$11*tabelle!$W$5),IF('Rischio netto'!Q30=tabelle!$V$6,('calcolo mitigazione del rischio'!AA$11*tabelle!$W$6),IF('Rischio netto'!Q30=tabelle!$V$7,('calcolo mitigazione del rischio'!AA$11*tabelle!$W$7),IF('Rischio netto'!Q30=tabelle!$V$8,('calcolo mitigazione del rischio'!AA$11*tabelle!$W$8),IF('Rischio netto'!Q30=tabelle!$V$9,('calcolo mitigazione del rischio'!AA$11*tabelle!$W$9),IF('Rischio netto'!Q30=tabelle!$V$10,('calcolo mitigazione del rischio'!AA$11*tabelle!$W$10),IF('Rischio netto'!Q30=tabelle!$V$11,('calcolo mitigazione del rischio'!AA$11*tabelle!$W$11),IF('Rischio netto'!Q30=tabelle!$V$12,('calcolo mitigazione del rischio'!AA$11*tabelle!$W$12),"-"))))))))))</f>
        <v>-</v>
      </c>
      <c r="AB23" s="26" t="str">
        <f>IF('Rischio netto'!R30=tabelle!$V$3,('calcolo mitigazione del rischio'!AB$11*tabelle!$W$3),IF('Rischio netto'!R30=tabelle!$V$4,('calcolo mitigazione del rischio'!AB$11*tabelle!$W$4),IF('Rischio netto'!R30=tabelle!$V$5,('calcolo mitigazione del rischio'!AB$11*tabelle!$W$5),IF('Rischio netto'!R30=tabelle!$V$6,('calcolo mitigazione del rischio'!AB$11*tabelle!$W$6),IF('Rischio netto'!R30=tabelle!$V$7,('calcolo mitigazione del rischio'!AB$11*tabelle!$W$7),IF('Rischio netto'!R30=tabelle!$V$8,('calcolo mitigazione del rischio'!AB$11*tabelle!$W$8),IF('Rischio netto'!R30=tabelle!$V$9,('calcolo mitigazione del rischio'!AB$11*tabelle!$W$9),IF('Rischio netto'!R30=tabelle!$V$10,('calcolo mitigazione del rischio'!AB$11*tabelle!$W$10),IF('Rischio netto'!R30=tabelle!$V$11,('calcolo mitigazione del rischio'!AB$11*tabelle!$W$11),IF('Rischio netto'!R30=tabelle!$V$12,('calcolo mitigazione del rischio'!AB$11*tabelle!$W$12),"-"))))))))))</f>
        <v>-</v>
      </c>
      <c r="AC23" s="405" t="str">
        <f>IF('Rischio netto'!T30=tabelle!$V$3,('calcolo mitigazione del rischio'!AC$11*tabelle!$W$3),IF('Rischio netto'!T30=tabelle!$V$4,('calcolo mitigazione del rischio'!AC$11*tabelle!$W$4),IF('Rischio netto'!T30=tabelle!$V$5,('calcolo mitigazione del rischio'!AC$11*tabelle!$W$5),IF('Rischio netto'!T30=tabelle!$V$6,('calcolo mitigazione del rischio'!AC$11*tabelle!$W$6),IF('Rischio netto'!T30=tabelle!$V$7,('calcolo mitigazione del rischio'!AC$11*tabelle!$W$7),IF('Rischio netto'!T30=tabelle!$V$8,('calcolo mitigazione del rischio'!AC$11*tabelle!$W$8),IF('Rischio netto'!T30=tabelle!$V$9,('calcolo mitigazione del rischio'!AC$11*tabelle!$W$9),IF('Rischio netto'!T30=tabelle!$V$10,('calcolo mitigazione del rischio'!AC$11*tabelle!$W$10),IF('Rischio netto'!T30=tabelle!$V$11,('calcolo mitigazione del rischio'!AC$11*tabelle!$W$11),IF('Rischio netto'!T30=tabelle!$V$12,('calcolo mitigazione del rischio'!AC$11*tabelle!$W$12),"-"))))))))))</f>
        <v>-</v>
      </c>
      <c r="AD23" s="26" t="str">
        <f>IF('Rischio netto'!T30=tabelle!$V$3,('calcolo mitigazione del rischio'!AD$11*tabelle!$W$3),IF('Rischio netto'!T30=tabelle!$V$4,('calcolo mitigazione del rischio'!AD$11*tabelle!$W$4),IF('Rischio netto'!T30=tabelle!$V$5,('calcolo mitigazione del rischio'!AD$11*tabelle!$W$5),IF('Rischio netto'!T30=tabelle!$V$6,('calcolo mitigazione del rischio'!AD$11*tabelle!$W$6),IF('Rischio netto'!T30=tabelle!$V$7,('calcolo mitigazione del rischio'!AD$11*tabelle!$W$7),IF('Rischio netto'!T30=tabelle!$V$8,('calcolo mitigazione del rischio'!AD$11*tabelle!$W$8),IF('Rischio netto'!T30=tabelle!$V$9,('calcolo mitigazione del rischio'!AD$11*tabelle!$W$9),IF('Rischio netto'!T30=tabelle!$V$10,('calcolo mitigazione del rischio'!AD$11*tabelle!$W$10),IF('Rischio netto'!T30=tabelle!$V$11,('calcolo mitigazione del rischio'!AD$11*tabelle!$W$11),IF('Rischio netto'!T30=tabelle!$V$12,('calcolo mitigazione del rischio'!AD$11*tabelle!$W$12),"-"))))))))))</f>
        <v>-</v>
      </c>
      <c r="AE23" s="26"/>
      <c r="AF23" s="405" t="str">
        <f>IF('Rischio netto'!T30=tabelle!$V$3,('calcolo mitigazione del rischio'!AF$11*tabelle!$W$3),IF('Rischio netto'!T30=tabelle!$V$4,('calcolo mitigazione del rischio'!AF$11*tabelle!$W$4),IF('Rischio netto'!T30=tabelle!$V$5,('calcolo mitigazione del rischio'!AF$11*tabelle!$W$5),IF('Rischio netto'!T30=tabelle!$V$6,('calcolo mitigazione del rischio'!AF$11*tabelle!$W$6),IF('Rischio netto'!T30=tabelle!$V$7,('calcolo mitigazione del rischio'!AF$11*tabelle!$W$7),IF('Rischio netto'!T30=tabelle!$V$8,('calcolo mitigazione del rischio'!AF$11*tabelle!$W$8),IF('Rischio netto'!T30=tabelle!$V$9,('calcolo mitigazione del rischio'!AF$11*tabelle!$W$9),IF('Rischio netto'!T30=tabelle!$V$10,('calcolo mitigazione del rischio'!AF$11*tabelle!$W$10),IF('Rischio netto'!T30=tabelle!$V$11,('calcolo mitigazione del rischio'!AF$11*tabelle!$W$11),IF('Rischio netto'!T30=tabelle!$V$12,('calcolo mitigazione del rischio'!AF$11*tabelle!$W$12),"-"))))))))))</f>
        <v>-</v>
      </c>
      <c r="AG23" s="405" t="str">
        <f>IF('Rischio netto'!U30=tabelle!$V$3,('calcolo mitigazione del rischio'!AG$11*tabelle!$W$3),IF('Rischio netto'!U30=tabelle!$V$4,('calcolo mitigazione del rischio'!AG$11*tabelle!$W$4),IF('Rischio netto'!U30=tabelle!$V$5,('calcolo mitigazione del rischio'!AG$11*tabelle!$W$5),IF('Rischio netto'!U30=tabelle!$V$6,('calcolo mitigazione del rischio'!AG$11*tabelle!$W$6),IF('Rischio netto'!U30=tabelle!$V$7,('calcolo mitigazione del rischio'!AG$11*tabelle!$W$7),IF('Rischio netto'!U30=tabelle!$V$8,('calcolo mitigazione del rischio'!AG$11*tabelle!$W$8),IF('Rischio netto'!U30=tabelle!$V$9,('calcolo mitigazione del rischio'!AG$11*tabelle!$W$9),IF('Rischio netto'!U30=tabelle!$V$10,('calcolo mitigazione del rischio'!AG$11*tabelle!$W$10),IF('Rischio netto'!U30=tabelle!$V$11,('calcolo mitigazione del rischio'!AG$11*tabelle!$W$11),IF('Rischio netto'!U30=tabelle!$V$12,('calcolo mitigazione del rischio'!AG$11*tabelle!$W$12),"-"))))))))))</f>
        <v>-</v>
      </c>
      <c r="AH23" s="26" t="str">
        <f>IF('Rischio netto'!V30=tabelle!$V$3,('calcolo mitigazione del rischio'!AH$11*tabelle!$W$3),IF('Rischio netto'!V30=tabelle!$V$4,('calcolo mitigazione del rischio'!AH$11*tabelle!$W$4),IF('Rischio netto'!V30=tabelle!$V$5,('calcolo mitigazione del rischio'!AH$11*tabelle!$W$5),IF('Rischio netto'!V30=tabelle!$V$6,('calcolo mitigazione del rischio'!AH$11*tabelle!$W$6),IF('Rischio netto'!V30=tabelle!$V$7,('calcolo mitigazione del rischio'!AH$11*tabelle!$W$7),IF('Rischio netto'!V30=tabelle!$V$8,('calcolo mitigazione del rischio'!AH$11*tabelle!$W$8),IF('Rischio netto'!V30=tabelle!$V$9,('calcolo mitigazione del rischio'!AH$11*tabelle!$W$9),IF('Rischio netto'!V30=tabelle!$V$10,('calcolo mitigazione del rischio'!AH$11*tabelle!$W$10),IF('Rischio netto'!V30=tabelle!$V$11,('calcolo mitigazione del rischio'!AH$11*tabelle!$W$11),IF('Rischio netto'!V30=tabelle!$V$12,('calcolo mitigazione del rischio'!AH$11*tabelle!$W$12),"-"))))))))))</f>
        <v>-</v>
      </c>
      <c r="AI23" s="410" t="str">
        <f>IF('Rischio netto'!W30=tabelle!$V$3,('calcolo mitigazione del rischio'!AI$11*tabelle!$W$3),IF('Rischio netto'!W30=tabelle!$V$4,('calcolo mitigazione del rischio'!AI$11*tabelle!$W$4),IF('Rischio netto'!W30=tabelle!$V$5,('calcolo mitigazione del rischio'!AI$11*tabelle!$W$5),IF('Rischio netto'!W30=tabelle!$V$6,('calcolo mitigazione del rischio'!AI$11*tabelle!$W$6),IF('Rischio netto'!W30=tabelle!$V$7,('calcolo mitigazione del rischio'!AI$11*tabelle!$W$7),IF('Rischio netto'!W30=tabelle!$V$8,('calcolo mitigazione del rischio'!AI$11*tabelle!$W$8),IF('Rischio netto'!W30=tabelle!$V$9,('calcolo mitigazione del rischio'!AI$11*tabelle!$W$9),IF('Rischio netto'!W30=tabelle!$V$10,('calcolo mitigazione del rischio'!AI$11*tabelle!$W$10),IF('Rischio netto'!W30=tabelle!$V$11,('calcolo mitigazione del rischio'!AI$11*tabelle!$W$11),IF('Rischio netto'!W30=tabelle!$V$12,('calcolo mitigazione del rischio'!AI$11*tabelle!$W$12),"-"))))))))))</f>
        <v>-</v>
      </c>
      <c r="AJ23" s="428" t="e">
        <f t="shared" si="0"/>
        <v>#REF!</v>
      </c>
      <c r="AK23" s="429" t="e">
        <f t="shared" si="3"/>
        <v>#REF!</v>
      </c>
      <c r="AL23" s="418" t="e">
        <f>IF('calcolo mitigazione del rischio'!$AJ23="-","-",'calcolo mitigazione del rischio'!$AK23)</f>
        <v>#REF!</v>
      </c>
      <c r="AM23" s="412" t="str">
        <f>IF('Rischio netto'!X30="-","-",IF('calcolo mitigazione del rischio'!S23="-","-",IF('calcolo mitigazione del rischio'!AL23="-","-",ROUND(('calcolo mitigazione del rischio'!S23*(1-'calcolo mitigazione del rischio'!AL23)),0))))</f>
        <v>-</v>
      </c>
      <c r="AN23" s="404"/>
      <c r="AO23" s="26">
        <f>IF('Rischio Lordo'!L30="X",tabelle!$I$2,0)</f>
        <v>0</v>
      </c>
      <c r="AP23" s="26">
        <f>IF('Rischio Lordo'!M30="X",tabelle!$I$3,0)</f>
        <v>0</v>
      </c>
      <c r="AQ23" s="26">
        <f>IF('Rischio Lordo'!N30="X",tabelle!$I$4,0)</f>
        <v>0</v>
      </c>
      <c r="AR23" s="26">
        <f>IF('Rischio Lordo'!O30="X",tabelle!$I$5,0)</f>
        <v>0</v>
      </c>
      <c r="AS23" s="26">
        <f>IF('Rischio Lordo'!P30="X",tabelle!$I$6,0)</f>
        <v>0</v>
      </c>
      <c r="AT23" s="26">
        <f>IF('Rischio Lordo'!Q30="X",tabelle!$I$7,0)</f>
        <v>0</v>
      </c>
      <c r="AU23" s="26">
        <f>IF('Rischio Lordo'!R30="X",tabelle!$I$8,0)</f>
        <v>0</v>
      </c>
      <c r="AV23" s="26">
        <f>IF('Rischio Lordo'!S30="X",tabelle!$I$9,0)</f>
        <v>0</v>
      </c>
      <c r="AW23" s="26">
        <f>IF('Rischio Lordo'!T30="X",tabelle!$I$10,0)</f>
        <v>0</v>
      </c>
      <c r="AX23" s="26">
        <f>IF('Rischio Lordo'!U30="X",tabelle!$I$11,0)</f>
        <v>0</v>
      </c>
      <c r="AY23" s="26">
        <f>IF('Rischio Lordo'!V30="X",tabelle!$I$12,0)</f>
        <v>0</v>
      </c>
      <c r="AZ23" s="26">
        <f>IF('Rischio Lordo'!W30="X",tabelle!$I$13,0)</f>
        <v>0</v>
      </c>
      <c r="BA23" s="26">
        <f>IF('Rischio Lordo'!X30="X",tabelle!$I$14,0)</f>
        <v>0</v>
      </c>
      <c r="BB23" s="26">
        <f>IF('Rischio Lordo'!Y30="X",tabelle!$I$15,0)</f>
        <v>0</v>
      </c>
      <c r="BC23" s="26">
        <f>IF('Rischio Lordo'!Z30="X",tabelle!$I$16,0)</f>
        <v>0</v>
      </c>
      <c r="BD23" s="26">
        <f>IF('Rischio Lordo'!AA30="X",tabelle!$I$17,0)</f>
        <v>0</v>
      </c>
      <c r="BE23" s="26">
        <f>IF('Rischio Lordo'!AB30="X",tabelle!$I$18,0)</f>
        <v>0</v>
      </c>
      <c r="BF23" s="26">
        <f>IF('Rischio Lordo'!AC30="X",tabelle!$I$18,0)</f>
        <v>0</v>
      </c>
      <c r="BG23" s="26">
        <f>IF('Rischio Lordo'!AC30="X",tabelle!$I$19,0)</f>
        <v>0</v>
      </c>
      <c r="BH23" s="212">
        <f t="shared" si="4"/>
        <v>0</v>
      </c>
    </row>
    <row r="24" spans="1:60" x14ac:dyDescent="0.75">
      <c r="A24" s="754">
        <f>Schema!A28</f>
        <v>0</v>
      </c>
      <c r="B24" s="757">
        <f>Schema!B28</f>
        <v>0</v>
      </c>
      <c r="C24" s="1114" t="str">
        <f>Schema!C28</f>
        <v>B.2. Procedimenti concernenti status, diritti e doveri dei dipendenti (aspettative, permessi, trasformazioni del rapporto di lavoro, diritti sindacali …)</v>
      </c>
      <c r="D24" s="261" t="str">
        <f>Schema!D28</f>
        <v>B.2.1. Ricezione istanze e istruttoria</v>
      </c>
      <c r="E24" s="284" t="str">
        <f>Schema!E28</f>
        <v>GRU</v>
      </c>
      <c r="F24" s="46" t="str">
        <f>Schema!F28</f>
        <v>B</v>
      </c>
      <c r="G24" s="46" t="str">
        <f>Schema!G28</f>
        <v>02</v>
      </c>
      <c r="H24" s="285" t="str">
        <f>Schema!H28</f>
        <v>01</v>
      </c>
      <c r="I24" s="181" t="str">
        <f>IF('Rischio Lordo'!AF31=tabelle!$M$7,tabelle!$N$7,IF('Rischio Lordo'!AF31=tabelle!$M$6,tabelle!$N$6,IF('Rischio Lordo'!AF31=tabelle!$M$5,tabelle!$N$5,IF('Rischio Lordo'!AF31=tabelle!$M$4,tabelle!$N$4,IF('Rischio Lordo'!AF31=tabelle!$M$3,tabelle!$N$3,"-")))))</f>
        <v>-</v>
      </c>
      <c r="J24" s="34" t="str">
        <f>IF('Rischio Lordo'!AG31=tabelle!$M$7,tabelle!$N$7,IF('Rischio Lordo'!AG31=tabelle!$M$6,tabelle!$N$6,IF('Rischio Lordo'!AG31=tabelle!$M$5,tabelle!$N$5,IF('Rischio Lordo'!AG31=tabelle!$M$4,tabelle!$N$4,IF('Rischio Lordo'!AG31=tabelle!$M$3,tabelle!$N$3,"-")))))</f>
        <v>-</v>
      </c>
      <c r="K24" s="34" t="str">
        <f>IF('Rischio Lordo'!AH31=tabelle!$M$7,tabelle!$N$7,IF('Rischio Lordo'!AH31=tabelle!$M$6,tabelle!$N$6,IF('Rischio Lordo'!AH31=tabelle!$M$5,tabelle!$N$5,IF('Rischio Lordo'!AH31=tabelle!$M$4,tabelle!$N$4,IF('Rischio Lordo'!AH31=tabelle!$M$3,tabelle!$N$3,"-")))))</f>
        <v>-</v>
      </c>
      <c r="L24" s="394" t="str">
        <f t="shared" si="1"/>
        <v>-</v>
      </c>
      <c r="M24" s="34" t="str">
        <f>IF('Rischio Lordo'!AI31=tabelle!$M$7,tabelle!$N$7,IF('Rischio Lordo'!AI31=tabelle!$M$6,tabelle!$N$6,IF('Rischio Lordo'!AI31=tabelle!$M$5,tabelle!$N$5,IF('Rischio Lordo'!AI31=tabelle!$M$4,tabelle!$N$4,IF('Rischio Lordo'!AI31=tabelle!$M$3,tabelle!$N$3,"-")))))</f>
        <v>-</v>
      </c>
      <c r="N24" s="165" t="str">
        <f>IF(M24="-","-",IF('calcolo mitigazione del rischio'!L24="-","-",IF(AND((M24*'calcolo mitigazione del rischio'!L24)&gt;=tabelle!$P$3, (M24*'calcolo mitigazione del rischio'!L24)&lt;tabelle!$Q$3),tabelle!$R$3,IF(AND((M24*'calcolo mitigazione del rischio'!L24)&gt;=tabelle!$P$4, (M24*'calcolo mitigazione del rischio'!L24)&lt;tabelle!$Q$4),tabelle!$R$4,IF(AND((M24*'calcolo mitigazione del rischio'!L24)&gt;=tabelle!$P$5, (M24*'calcolo mitigazione del rischio'!L24)&lt;tabelle!$Q$5),tabelle!$R$5,IF(AND((M24*'calcolo mitigazione del rischio'!L24)&gt;=tabelle!$P$6, (M24*'calcolo mitigazione del rischio'!L24)&lt;tabelle!$Q$6),tabelle!$R$6,IF(AND((M24*'calcolo mitigazione del rischio'!L24)&gt;=tabelle!$P$7, (M24*'calcolo mitigazione del rischio'!L24)&lt;=tabelle!$Q$7),tabelle!$R$7,"-")))))))</f>
        <v>-</v>
      </c>
      <c r="O24" s="35" t="str">
        <f>IF('Rischio Lordo'!AK31=tabelle!$M$7,tabelle!$N$7,IF('Rischio Lordo'!AK31=tabelle!$M$6,tabelle!$N$6,IF('Rischio Lordo'!AK31=tabelle!$M$5,tabelle!$N$5,IF('Rischio Lordo'!AK31=tabelle!$M$4,tabelle!$N$4,IF('Rischio Lordo'!AK31=tabelle!$M$3,tabelle!$N$3,"-")))))</f>
        <v>-</v>
      </c>
      <c r="P24" s="35" t="str">
        <f>IF('Rischio Lordo'!AL31=tabelle!$M$7,tabelle!$N$7,IF('Rischio Lordo'!AL31=tabelle!$M$6,tabelle!$N$6,IF('Rischio Lordo'!AL31=tabelle!$M$5,tabelle!$N$5,IF('Rischio Lordo'!AL31=tabelle!$M$4,tabelle!$N$4,IF('Rischio Lordo'!AL31=tabelle!$M$3,tabelle!$N$3,"-")))))</f>
        <v>-</v>
      </c>
      <c r="Q24" s="35" t="str">
        <f>IF('Rischio Lordo'!AM31=tabelle!$M$7,tabelle!$N$7,IF('Rischio Lordo'!AM31=tabelle!$M$6,tabelle!$N$6,IF('Rischio Lordo'!AM31=tabelle!$M$5,tabelle!$N$5,IF('Rischio Lordo'!AM31=tabelle!$M$4,tabelle!$N$4,IF('Rischio Lordo'!AM31=tabelle!$M$3,tabelle!$N$3,"-")))))</f>
        <v>-</v>
      </c>
      <c r="R24" s="166" t="str">
        <f t="shared" si="2"/>
        <v>-</v>
      </c>
      <c r="S24" s="228" t="str">
        <f>IF(R24="-","-",(R24*'calcolo mitigazione del rischio'!N24))</f>
        <v>-</v>
      </c>
      <c r="T24" s="26" t="str">
        <f>IF('Rischio netto'!I31=tabelle!$V$3,('calcolo mitigazione del rischio'!T$11*tabelle!$W$3),IF('Rischio netto'!I31=tabelle!$V$4,('calcolo mitigazione del rischio'!T$11*tabelle!$W$4),IF('Rischio netto'!I31=tabelle!$V$5,('calcolo mitigazione del rischio'!T$11*tabelle!$W$5),IF('Rischio netto'!I31=tabelle!$V$6,('calcolo mitigazione del rischio'!T$11*tabelle!$W$6),IF('Rischio netto'!I31=tabelle!$V$7,('calcolo mitigazione del rischio'!T$11*tabelle!$W$7),IF('Rischio netto'!I31=tabelle!$V$8,('calcolo mitigazione del rischio'!T$11*tabelle!$W$8),IF('Rischio netto'!I31=tabelle!$V$9,('calcolo mitigazione del rischio'!T$11*tabelle!$W$9),IF('Rischio netto'!I31=tabelle!$V$10,('calcolo mitigazione del rischio'!T$11*tabelle!$W$10),IF('Rischio netto'!I31=tabelle!$V$11,('calcolo mitigazione del rischio'!T$11*tabelle!$W$11),IF('Rischio netto'!I31=tabelle!$V$12,('calcolo mitigazione del rischio'!T$11*tabelle!$W$12),"-"))))))))))</f>
        <v>-</v>
      </c>
      <c r="U24" s="26" t="str">
        <f>IF('Rischio netto'!J31=tabelle!$V$3,('calcolo mitigazione del rischio'!U$11*tabelle!$W$3),IF('Rischio netto'!J31=tabelle!$V$4,('calcolo mitigazione del rischio'!U$11*tabelle!$W$4),IF('Rischio netto'!J31=tabelle!$V$5,('calcolo mitigazione del rischio'!U$11*tabelle!$W$5),IF('Rischio netto'!J31=tabelle!$V$6,('calcolo mitigazione del rischio'!U$11*tabelle!$W$6),IF('Rischio netto'!J31=tabelle!$V$7,('calcolo mitigazione del rischio'!U$11*tabelle!$W$7),IF('Rischio netto'!J31=tabelle!$V$8,('calcolo mitigazione del rischio'!U$11*tabelle!$W$8),IF('Rischio netto'!J31=tabelle!$V$9,('calcolo mitigazione del rischio'!U$11*tabelle!$W$9),IF('Rischio netto'!J31=tabelle!$V$10,('calcolo mitigazione del rischio'!U$11*tabelle!$W$10),IF('Rischio netto'!J31=tabelle!$V$11,('calcolo mitigazione del rischio'!U$11*tabelle!$W$11),IF('Rischio netto'!J31=tabelle!$V$12,('calcolo mitigazione del rischio'!U$11*tabelle!$W$12),"-"))))))))))</f>
        <v>-</v>
      </c>
      <c r="V24" s="26" t="str">
        <f>IF('Rischio netto'!K31=tabelle!$V$3,('calcolo mitigazione del rischio'!V$11*tabelle!$W$3),IF('Rischio netto'!K31=tabelle!$V$4,('calcolo mitigazione del rischio'!V$11*tabelle!$W$4),IF('Rischio netto'!K31=tabelle!$V$5,('calcolo mitigazione del rischio'!V$11*tabelle!$W$5),IF('Rischio netto'!K31=tabelle!$V$6,('calcolo mitigazione del rischio'!V$11*tabelle!$W$6),IF('Rischio netto'!K31=tabelle!$V$7,('calcolo mitigazione del rischio'!V$11*tabelle!$W$7),IF('Rischio netto'!K31=tabelle!$V$8,('calcolo mitigazione del rischio'!V$11*tabelle!$W$8),IF('Rischio netto'!K31=tabelle!$V$9,('calcolo mitigazione del rischio'!V$11*tabelle!$W$9),IF('Rischio netto'!K31=tabelle!$V$10,('calcolo mitigazione del rischio'!V$11*tabelle!$W$10),IF('Rischio netto'!K31=tabelle!$V$11,('calcolo mitigazione del rischio'!V$11*tabelle!$W$11),IF('Rischio netto'!K31=tabelle!$V$12,('calcolo mitigazione del rischio'!V$11*tabelle!$W$12),"-"))))))))))</f>
        <v>-</v>
      </c>
      <c r="W24" s="26" t="str">
        <f>IF('Rischio netto'!L31=tabelle!$V$3,('calcolo mitigazione del rischio'!W$11*tabelle!$W$3),IF('Rischio netto'!L31=tabelle!$V$4,('calcolo mitigazione del rischio'!W$11*tabelle!$W$4),IF('Rischio netto'!L31=tabelle!$V$5,('calcolo mitigazione del rischio'!W$11*tabelle!$W$5),IF('Rischio netto'!L31=tabelle!$V$6,('calcolo mitigazione del rischio'!W$11*tabelle!$W$6),IF('Rischio netto'!L31=tabelle!$V$7,('calcolo mitigazione del rischio'!W$11*tabelle!$W$7),IF('Rischio netto'!L31=tabelle!$V$8,('calcolo mitigazione del rischio'!W$11*tabelle!$W$8),IF('Rischio netto'!L31=tabelle!$V$9,('calcolo mitigazione del rischio'!W$11*tabelle!$W$9),IF('Rischio netto'!L31=tabelle!$V$10,('calcolo mitigazione del rischio'!W$11*tabelle!$W$10),IF('Rischio netto'!L31=tabelle!$V$11,('calcolo mitigazione del rischio'!W$11*tabelle!$W$11),IF('Rischio netto'!L31=tabelle!$V$12,('calcolo mitigazione del rischio'!W$11*tabelle!$W$12),"-"))))))))))</f>
        <v>-</v>
      </c>
      <c r="X24" s="26" t="str">
        <f>IF('Rischio netto'!O31=tabelle!$V$3,('calcolo mitigazione del rischio'!X$11*tabelle!$W$3),IF('Rischio netto'!O31=tabelle!$V$4,('calcolo mitigazione del rischio'!X$11*tabelle!$W$4),IF('Rischio netto'!O31=tabelle!$V$5,('calcolo mitigazione del rischio'!X$11*tabelle!$W$5),IF('Rischio netto'!O31=tabelle!$V$6,('calcolo mitigazione del rischio'!X$11*tabelle!$W$6),IF('Rischio netto'!O31=tabelle!$V$7,('calcolo mitigazione del rischio'!X$11*tabelle!$W$7),IF('Rischio netto'!O31=tabelle!$V$8,('calcolo mitigazione del rischio'!X$11*tabelle!$W$8),IF('Rischio netto'!O31=tabelle!$V$9,('calcolo mitigazione del rischio'!X$11*tabelle!$W$9),IF('Rischio netto'!O31=tabelle!$V$10,('calcolo mitigazione del rischio'!X$11*tabelle!$W$10),IF('Rischio netto'!O31=tabelle!$V$11,('calcolo mitigazione del rischio'!X$11*tabelle!$W$11),IF('Rischio netto'!O31=tabelle!$V$12,('calcolo mitigazione del rischio'!X$11*tabelle!$W$12),"-"))))))))))</f>
        <v>-</v>
      </c>
      <c r="Y24" s="26" t="str">
        <f>IF('Rischio netto'!P31=tabelle!$V$3,('calcolo mitigazione del rischio'!Y$11*tabelle!$W$3),IF('Rischio netto'!P31=tabelle!$V$4,('calcolo mitigazione del rischio'!Y$11*tabelle!$W$4),IF('Rischio netto'!P31=tabelle!$V$5,('calcolo mitigazione del rischio'!Y$11*tabelle!$W$5),IF('Rischio netto'!P31=tabelle!$V$6,('calcolo mitigazione del rischio'!Y$11*tabelle!$W$6),IF('Rischio netto'!P31=tabelle!$V$7,('calcolo mitigazione del rischio'!Y$11*tabelle!$W$7),IF('Rischio netto'!P31=tabelle!$V$8,('calcolo mitigazione del rischio'!Y$11*tabelle!$W$8),IF('Rischio netto'!P31=tabelle!$V$9,('calcolo mitigazione del rischio'!Y$11*tabelle!$W$9),IF('Rischio netto'!P31=tabelle!$V$10,('calcolo mitigazione del rischio'!Y$11*tabelle!$W$10),IF('Rischio netto'!P31=tabelle!$V$11,('calcolo mitigazione del rischio'!Y$11*tabelle!$W$11),IF('Rischio netto'!P31=tabelle!$V$12,('calcolo mitigazione del rischio'!Y$11*tabelle!$W$12),"-"))))))))))</f>
        <v>-</v>
      </c>
      <c r="Z2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4" s="26" t="str">
        <f>IF('Rischio netto'!Q31=tabelle!$V$3,('calcolo mitigazione del rischio'!AA$11*tabelle!$W$3),IF('Rischio netto'!Q31=tabelle!$V$4,('calcolo mitigazione del rischio'!AA$11*tabelle!$W$4),IF('Rischio netto'!Q31=tabelle!$V$5,('calcolo mitigazione del rischio'!AA$11*tabelle!$W$5),IF('Rischio netto'!Q31=tabelle!$V$6,('calcolo mitigazione del rischio'!AA$11*tabelle!$W$6),IF('Rischio netto'!Q31=tabelle!$V$7,('calcolo mitigazione del rischio'!AA$11*tabelle!$W$7),IF('Rischio netto'!Q31=tabelle!$V$8,('calcolo mitigazione del rischio'!AA$11*tabelle!$W$8),IF('Rischio netto'!Q31=tabelle!$V$9,('calcolo mitigazione del rischio'!AA$11*tabelle!$W$9),IF('Rischio netto'!Q31=tabelle!$V$10,('calcolo mitigazione del rischio'!AA$11*tabelle!$W$10),IF('Rischio netto'!Q31=tabelle!$V$11,('calcolo mitigazione del rischio'!AA$11*tabelle!$W$11),IF('Rischio netto'!Q31=tabelle!$V$12,('calcolo mitigazione del rischio'!AA$11*tabelle!$W$12),"-"))))))))))</f>
        <v>-</v>
      </c>
      <c r="AB24" s="26" t="str">
        <f>IF('Rischio netto'!R31=tabelle!$V$3,('calcolo mitigazione del rischio'!AB$11*tabelle!$W$3),IF('Rischio netto'!R31=tabelle!$V$4,('calcolo mitigazione del rischio'!AB$11*tabelle!$W$4),IF('Rischio netto'!R31=tabelle!$V$5,('calcolo mitigazione del rischio'!AB$11*tabelle!$W$5),IF('Rischio netto'!R31=tabelle!$V$6,('calcolo mitigazione del rischio'!AB$11*tabelle!$W$6),IF('Rischio netto'!R31=tabelle!$V$7,('calcolo mitigazione del rischio'!AB$11*tabelle!$W$7),IF('Rischio netto'!R31=tabelle!$V$8,('calcolo mitigazione del rischio'!AB$11*tabelle!$W$8),IF('Rischio netto'!R31=tabelle!$V$9,('calcolo mitigazione del rischio'!AB$11*tabelle!$W$9),IF('Rischio netto'!R31=tabelle!$V$10,('calcolo mitigazione del rischio'!AB$11*tabelle!$W$10),IF('Rischio netto'!R31=tabelle!$V$11,('calcolo mitigazione del rischio'!AB$11*tabelle!$W$11),IF('Rischio netto'!R31=tabelle!$V$12,('calcolo mitigazione del rischio'!AB$11*tabelle!$W$12),"-"))))))))))</f>
        <v>-</v>
      </c>
      <c r="AC24" s="405" t="str">
        <f>IF('Rischio netto'!T31=tabelle!$V$3,('calcolo mitigazione del rischio'!AC$11*tabelle!$W$3),IF('Rischio netto'!T31=tabelle!$V$4,('calcolo mitigazione del rischio'!AC$11*tabelle!$W$4),IF('Rischio netto'!T31=tabelle!$V$5,('calcolo mitigazione del rischio'!AC$11*tabelle!$W$5),IF('Rischio netto'!T31=tabelle!$V$6,('calcolo mitigazione del rischio'!AC$11*tabelle!$W$6),IF('Rischio netto'!T31=tabelle!$V$7,('calcolo mitigazione del rischio'!AC$11*tabelle!$W$7),IF('Rischio netto'!T31=tabelle!$V$8,('calcolo mitigazione del rischio'!AC$11*tabelle!$W$8),IF('Rischio netto'!T31=tabelle!$V$9,('calcolo mitigazione del rischio'!AC$11*tabelle!$W$9),IF('Rischio netto'!T31=tabelle!$V$10,('calcolo mitigazione del rischio'!AC$11*tabelle!$W$10),IF('Rischio netto'!T31=tabelle!$V$11,('calcolo mitigazione del rischio'!AC$11*tabelle!$W$11),IF('Rischio netto'!T31=tabelle!$V$12,('calcolo mitigazione del rischio'!AC$11*tabelle!$W$12),"-"))))))))))</f>
        <v>-</v>
      </c>
      <c r="AD24" s="26" t="str">
        <f>IF('Rischio netto'!T31=tabelle!$V$3,('calcolo mitigazione del rischio'!AD$11*tabelle!$W$3),IF('Rischio netto'!T31=tabelle!$V$4,('calcolo mitigazione del rischio'!AD$11*tabelle!$W$4),IF('Rischio netto'!T31=tabelle!$V$5,('calcolo mitigazione del rischio'!AD$11*tabelle!$W$5),IF('Rischio netto'!T31=tabelle!$V$6,('calcolo mitigazione del rischio'!AD$11*tabelle!$W$6),IF('Rischio netto'!T31=tabelle!$V$7,('calcolo mitigazione del rischio'!AD$11*tabelle!$W$7),IF('Rischio netto'!T31=tabelle!$V$8,('calcolo mitigazione del rischio'!AD$11*tabelle!$W$8),IF('Rischio netto'!T31=tabelle!$V$9,('calcolo mitigazione del rischio'!AD$11*tabelle!$W$9),IF('Rischio netto'!T31=tabelle!$V$10,('calcolo mitigazione del rischio'!AD$11*tabelle!$W$10),IF('Rischio netto'!T31=tabelle!$V$11,('calcolo mitigazione del rischio'!AD$11*tabelle!$W$11),IF('Rischio netto'!T31=tabelle!$V$12,('calcolo mitigazione del rischio'!AD$11*tabelle!$W$12),"-"))))))))))</f>
        <v>-</v>
      </c>
      <c r="AE24" s="26"/>
      <c r="AF24" s="405" t="str">
        <f>IF('Rischio netto'!T31=tabelle!$V$3,('calcolo mitigazione del rischio'!AF$11*tabelle!$W$3),IF('Rischio netto'!T31=tabelle!$V$4,('calcolo mitigazione del rischio'!AF$11*tabelle!$W$4),IF('Rischio netto'!T31=tabelle!$V$5,('calcolo mitigazione del rischio'!AF$11*tabelle!$W$5),IF('Rischio netto'!T31=tabelle!$V$6,('calcolo mitigazione del rischio'!AF$11*tabelle!$W$6),IF('Rischio netto'!T31=tabelle!$V$7,('calcolo mitigazione del rischio'!AF$11*tabelle!$W$7),IF('Rischio netto'!T31=tabelle!$V$8,('calcolo mitigazione del rischio'!AF$11*tabelle!$W$8),IF('Rischio netto'!T31=tabelle!$V$9,('calcolo mitigazione del rischio'!AF$11*tabelle!$W$9),IF('Rischio netto'!T31=tabelle!$V$10,('calcolo mitigazione del rischio'!AF$11*tabelle!$W$10),IF('Rischio netto'!T31=tabelle!$V$11,('calcolo mitigazione del rischio'!AF$11*tabelle!$W$11),IF('Rischio netto'!T31=tabelle!$V$12,('calcolo mitigazione del rischio'!AF$11*tabelle!$W$12),"-"))))))))))</f>
        <v>-</v>
      </c>
      <c r="AG24" s="405" t="str">
        <f>IF('Rischio netto'!U31=tabelle!$V$3,('calcolo mitigazione del rischio'!AG$11*tabelle!$W$3),IF('Rischio netto'!U31=tabelle!$V$4,('calcolo mitigazione del rischio'!AG$11*tabelle!$W$4),IF('Rischio netto'!U31=tabelle!$V$5,('calcolo mitigazione del rischio'!AG$11*tabelle!$W$5),IF('Rischio netto'!U31=tabelle!$V$6,('calcolo mitigazione del rischio'!AG$11*tabelle!$W$6),IF('Rischio netto'!U31=tabelle!$V$7,('calcolo mitigazione del rischio'!AG$11*tabelle!$W$7),IF('Rischio netto'!U31=tabelle!$V$8,('calcolo mitigazione del rischio'!AG$11*tabelle!$W$8),IF('Rischio netto'!U31=tabelle!$V$9,('calcolo mitigazione del rischio'!AG$11*tabelle!$W$9),IF('Rischio netto'!U31=tabelle!$V$10,('calcolo mitigazione del rischio'!AG$11*tabelle!$W$10),IF('Rischio netto'!U31=tabelle!$V$11,('calcolo mitigazione del rischio'!AG$11*tabelle!$W$11),IF('Rischio netto'!U31=tabelle!$V$12,('calcolo mitigazione del rischio'!AG$11*tabelle!$W$12),"-"))))))))))</f>
        <v>-</v>
      </c>
      <c r="AH24" s="26" t="str">
        <f>IF('Rischio netto'!V31=tabelle!$V$3,('calcolo mitigazione del rischio'!AH$11*tabelle!$W$3),IF('Rischio netto'!V31=tabelle!$V$4,('calcolo mitigazione del rischio'!AH$11*tabelle!$W$4),IF('Rischio netto'!V31=tabelle!$V$5,('calcolo mitigazione del rischio'!AH$11*tabelle!$W$5),IF('Rischio netto'!V31=tabelle!$V$6,('calcolo mitigazione del rischio'!AH$11*tabelle!$W$6),IF('Rischio netto'!V31=tabelle!$V$7,('calcolo mitigazione del rischio'!AH$11*tabelle!$W$7),IF('Rischio netto'!V31=tabelle!$V$8,('calcolo mitigazione del rischio'!AH$11*tabelle!$W$8),IF('Rischio netto'!V31=tabelle!$V$9,('calcolo mitigazione del rischio'!AH$11*tabelle!$W$9),IF('Rischio netto'!V31=tabelle!$V$10,('calcolo mitigazione del rischio'!AH$11*tabelle!$W$10),IF('Rischio netto'!V31=tabelle!$V$11,('calcolo mitigazione del rischio'!AH$11*tabelle!$W$11),IF('Rischio netto'!V31=tabelle!$V$12,('calcolo mitigazione del rischio'!AH$11*tabelle!$W$12),"-"))))))))))</f>
        <v>-</v>
      </c>
      <c r="AI24" s="410" t="str">
        <f>IF('Rischio netto'!W31=tabelle!$V$3,('calcolo mitigazione del rischio'!AI$11*tabelle!$W$3),IF('Rischio netto'!W31=tabelle!$V$4,('calcolo mitigazione del rischio'!AI$11*tabelle!$W$4),IF('Rischio netto'!W31=tabelle!$V$5,('calcolo mitigazione del rischio'!AI$11*tabelle!$W$5),IF('Rischio netto'!W31=tabelle!$V$6,('calcolo mitigazione del rischio'!AI$11*tabelle!$W$6),IF('Rischio netto'!W31=tabelle!$V$7,('calcolo mitigazione del rischio'!AI$11*tabelle!$W$7),IF('Rischio netto'!W31=tabelle!$V$8,('calcolo mitigazione del rischio'!AI$11*tabelle!$W$8),IF('Rischio netto'!W31=tabelle!$V$9,('calcolo mitigazione del rischio'!AI$11*tabelle!$W$9),IF('Rischio netto'!W31=tabelle!$V$10,('calcolo mitigazione del rischio'!AI$11*tabelle!$W$10),IF('Rischio netto'!W31=tabelle!$V$11,('calcolo mitigazione del rischio'!AI$11*tabelle!$W$11),IF('Rischio netto'!W31=tabelle!$V$12,('calcolo mitigazione del rischio'!AI$11*tabelle!$W$12),"-"))))))))))</f>
        <v>-</v>
      </c>
      <c r="AJ24" s="428" t="e">
        <f t="shared" si="0"/>
        <v>#REF!</v>
      </c>
      <c r="AK24" s="429" t="e">
        <f t="shared" si="3"/>
        <v>#REF!</v>
      </c>
      <c r="AL24" s="418" t="e">
        <f>IF('calcolo mitigazione del rischio'!$AJ24="-","-",'calcolo mitigazione del rischio'!$AK24)</f>
        <v>#REF!</v>
      </c>
      <c r="AM24" s="412" t="str">
        <f>IF('Rischio netto'!X31="-","-",IF('calcolo mitigazione del rischio'!S24="-","-",IF('calcolo mitigazione del rischio'!AL24="-","-",ROUND(('calcolo mitigazione del rischio'!S24*(1-'calcolo mitigazione del rischio'!AL24)),0))))</f>
        <v>-</v>
      </c>
      <c r="AN24" s="404"/>
      <c r="AO24" s="26">
        <f>IF('Rischio Lordo'!L31="X",tabelle!$I$2,0)</f>
        <v>0</v>
      </c>
      <c r="AP24" s="26">
        <f>IF('Rischio Lordo'!M31="X",tabelle!$I$3,0)</f>
        <v>0</v>
      </c>
      <c r="AQ24" s="26">
        <f>IF('Rischio Lordo'!N31="X",tabelle!$I$4,0)</f>
        <v>0</v>
      </c>
      <c r="AR24" s="26">
        <f>IF('Rischio Lordo'!O31="X",tabelle!$I$5,0)</f>
        <v>0</v>
      </c>
      <c r="AS24" s="26">
        <f>IF('Rischio Lordo'!P31="X",tabelle!$I$6,0)</f>
        <v>0</v>
      </c>
      <c r="AT24" s="26">
        <f>IF('Rischio Lordo'!Q31="X",tabelle!$I$7,0)</f>
        <v>0</v>
      </c>
      <c r="AU24" s="26">
        <f>IF('Rischio Lordo'!R31="X",tabelle!$I$8,0)</f>
        <v>0</v>
      </c>
      <c r="AV24" s="26">
        <f>IF('Rischio Lordo'!S31="X",tabelle!$I$9,0)</f>
        <v>0</v>
      </c>
      <c r="AW24" s="26">
        <f>IF('Rischio Lordo'!T31="X",tabelle!$I$10,0)</f>
        <v>0</v>
      </c>
      <c r="AX24" s="26">
        <f>IF('Rischio Lordo'!U31="X",tabelle!$I$11,0)</f>
        <v>0</v>
      </c>
      <c r="AY24" s="26">
        <f>IF('Rischio Lordo'!V31="X",tabelle!$I$12,0)</f>
        <v>0</v>
      </c>
      <c r="AZ24" s="26">
        <f>IF('Rischio Lordo'!W31="X",tabelle!$I$13,0)</f>
        <v>0</v>
      </c>
      <c r="BA24" s="26">
        <f>IF('Rischio Lordo'!X31="X",tabelle!$I$14,0)</f>
        <v>0</v>
      </c>
      <c r="BB24" s="26">
        <f>IF('Rischio Lordo'!Y31="X",tabelle!$I$15,0)</f>
        <v>0</v>
      </c>
      <c r="BC24" s="26">
        <f>IF('Rischio Lordo'!Z31="X",tabelle!$I$16,0)</f>
        <v>0</v>
      </c>
      <c r="BD24" s="26">
        <f>IF('Rischio Lordo'!AA31="X",tabelle!$I$17,0)</f>
        <v>0</v>
      </c>
      <c r="BE24" s="26">
        <f>IF('Rischio Lordo'!AB31="X",tabelle!$I$18,0)</f>
        <v>0</v>
      </c>
      <c r="BF24" s="26">
        <f>IF('Rischio Lordo'!AC31="X",tabelle!$I$18,0)</f>
        <v>0</v>
      </c>
      <c r="BG24" s="26">
        <f>IF('Rischio Lordo'!AC31="X",tabelle!$I$19,0)</f>
        <v>0</v>
      </c>
      <c r="BH24" s="212">
        <f t="shared" si="4"/>
        <v>0</v>
      </c>
    </row>
    <row r="25" spans="1:60" x14ac:dyDescent="0.75">
      <c r="A25" s="754">
        <f>Schema!A29</f>
        <v>0</v>
      </c>
      <c r="B25" s="757">
        <f>Schema!B29</f>
        <v>0</v>
      </c>
      <c r="C25" s="1114">
        <f>Schema!C29</f>
        <v>0</v>
      </c>
      <c r="D25" s="261" t="str">
        <f>Schema!D29</f>
        <v>B.2.2. Valutazione e verifiche su singole richieste</v>
      </c>
      <c r="E25" s="284" t="str">
        <f>Schema!E29</f>
        <v>GRU</v>
      </c>
      <c r="F25" s="46" t="str">
        <f>Schema!F29</f>
        <v>B</v>
      </c>
      <c r="G25" s="46" t="str">
        <f>Schema!G29</f>
        <v>02</v>
      </c>
      <c r="H25" s="285" t="str">
        <f>Schema!H29</f>
        <v>02</v>
      </c>
      <c r="I25" s="181" t="str">
        <f>IF('Rischio Lordo'!AF32=tabelle!$M$7,tabelle!$N$7,IF('Rischio Lordo'!AF32=tabelle!$M$6,tabelle!$N$6,IF('Rischio Lordo'!AF32=tabelle!$M$5,tabelle!$N$5,IF('Rischio Lordo'!AF32=tabelle!$M$4,tabelle!$N$4,IF('Rischio Lordo'!AF32=tabelle!$M$3,tabelle!$N$3,"-")))))</f>
        <v>-</v>
      </c>
      <c r="J25" s="34" t="str">
        <f>IF('Rischio Lordo'!AG32=tabelle!$M$7,tabelle!$N$7,IF('Rischio Lordo'!AG32=tabelle!$M$6,tabelle!$N$6,IF('Rischio Lordo'!AG32=tabelle!$M$5,tabelle!$N$5,IF('Rischio Lordo'!AG32=tabelle!$M$4,tabelle!$N$4,IF('Rischio Lordo'!AG32=tabelle!$M$3,tabelle!$N$3,"-")))))</f>
        <v>-</v>
      </c>
      <c r="K25" s="34" t="str">
        <f>IF('Rischio Lordo'!AH32=tabelle!$M$7,tabelle!$N$7,IF('Rischio Lordo'!AH32=tabelle!$M$6,tabelle!$N$6,IF('Rischio Lordo'!AH32=tabelle!$M$5,tabelle!$N$5,IF('Rischio Lordo'!AH32=tabelle!$M$4,tabelle!$N$4,IF('Rischio Lordo'!AH32=tabelle!$M$3,tabelle!$N$3,"-")))))</f>
        <v>-</v>
      </c>
      <c r="L25" s="394" t="str">
        <f t="shared" si="1"/>
        <v>-</v>
      </c>
      <c r="M25" s="34" t="str">
        <f>IF('Rischio Lordo'!AI32=tabelle!$M$7,tabelle!$N$7,IF('Rischio Lordo'!AI32=tabelle!$M$6,tabelle!$N$6,IF('Rischio Lordo'!AI32=tabelle!$M$5,tabelle!$N$5,IF('Rischio Lordo'!AI32=tabelle!$M$4,tabelle!$N$4,IF('Rischio Lordo'!AI32=tabelle!$M$3,tabelle!$N$3,"-")))))</f>
        <v>-</v>
      </c>
      <c r="N25" s="165" t="str">
        <f>IF(M25="-","-",IF('calcolo mitigazione del rischio'!L25="-","-",IF(AND((M25*'calcolo mitigazione del rischio'!L25)&gt;=tabelle!$P$3, (M25*'calcolo mitigazione del rischio'!L25)&lt;tabelle!$Q$3),tabelle!$R$3,IF(AND((M25*'calcolo mitigazione del rischio'!L25)&gt;=tabelle!$P$4, (M25*'calcolo mitigazione del rischio'!L25)&lt;tabelle!$Q$4),tabelle!$R$4,IF(AND((M25*'calcolo mitigazione del rischio'!L25)&gt;=tabelle!$P$5, (M25*'calcolo mitigazione del rischio'!L25)&lt;tabelle!$Q$5),tabelle!$R$5,IF(AND((M25*'calcolo mitigazione del rischio'!L25)&gt;=tabelle!$P$6, (M25*'calcolo mitigazione del rischio'!L25)&lt;tabelle!$Q$6),tabelle!$R$6,IF(AND((M25*'calcolo mitigazione del rischio'!L25)&gt;=tabelle!$P$7, (M25*'calcolo mitigazione del rischio'!L25)&lt;=tabelle!$Q$7),tabelle!$R$7,"-")))))))</f>
        <v>-</v>
      </c>
      <c r="O25" s="35" t="str">
        <f>IF('Rischio Lordo'!AK32=tabelle!$M$7,tabelle!$N$7,IF('Rischio Lordo'!AK32=tabelle!$M$6,tabelle!$N$6,IF('Rischio Lordo'!AK32=tabelle!$M$5,tabelle!$N$5,IF('Rischio Lordo'!AK32=tabelle!$M$4,tabelle!$N$4,IF('Rischio Lordo'!AK32=tabelle!$M$3,tabelle!$N$3,"-")))))</f>
        <v>-</v>
      </c>
      <c r="P25" s="35" t="str">
        <f>IF('Rischio Lordo'!AL32=tabelle!$M$7,tabelle!$N$7,IF('Rischio Lordo'!AL32=tabelle!$M$6,tabelle!$N$6,IF('Rischio Lordo'!AL32=tabelle!$M$5,tabelle!$N$5,IF('Rischio Lordo'!AL32=tabelle!$M$4,tabelle!$N$4,IF('Rischio Lordo'!AL32=tabelle!$M$3,tabelle!$N$3,"-")))))</f>
        <v>-</v>
      </c>
      <c r="Q25" s="35" t="str">
        <f>IF('Rischio Lordo'!AM32=tabelle!$M$7,tabelle!$N$7,IF('Rischio Lordo'!AM32=tabelle!$M$6,tabelle!$N$6,IF('Rischio Lordo'!AM32=tabelle!$M$5,tabelle!$N$5,IF('Rischio Lordo'!AM32=tabelle!$M$4,tabelle!$N$4,IF('Rischio Lordo'!AM32=tabelle!$M$3,tabelle!$N$3,"-")))))</f>
        <v>-</v>
      </c>
      <c r="R25" s="166" t="str">
        <f t="shared" si="2"/>
        <v>-</v>
      </c>
      <c r="S25" s="228" t="str">
        <f>IF(R25="-","-",(R25*'calcolo mitigazione del rischio'!N25))</f>
        <v>-</v>
      </c>
      <c r="T25" s="26" t="str">
        <f>IF('Rischio netto'!I32=tabelle!$V$3,('calcolo mitigazione del rischio'!T$11*tabelle!$W$3),IF('Rischio netto'!I32=tabelle!$V$4,('calcolo mitigazione del rischio'!T$11*tabelle!$W$4),IF('Rischio netto'!I32=tabelle!$V$5,('calcolo mitigazione del rischio'!T$11*tabelle!$W$5),IF('Rischio netto'!I32=tabelle!$V$6,('calcolo mitigazione del rischio'!T$11*tabelle!$W$6),IF('Rischio netto'!I32=tabelle!$V$7,('calcolo mitigazione del rischio'!T$11*tabelle!$W$7),IF('Rischio netto'!I32=tabelle!$V$8,('calcolo mitigazione del rischio'!T$11*tabelle!$W$8),IF('Rischio netto'!I32=tabelle!$V$9,('calcolo mitigazione del rischio'!T$11*tabelle!$W$9),IF('Rischio netto'!I32=tabelle!$V$10,('calcolo mitigazione del rischio'!T$11*tabelle!$W$10),IF('Rischio netto'!I32=tabelle!$V$11,('calcolo mitigazione del rischio'!T$11*tabelle!$W$11),IF('Rischio netto'!I32=tabelle!$V$12,('calcolo mitigazione del rischio'!T$11*tabelle!$W$12),"-"))))))))))</f>
        <v>-</v>
      </c>
      <c r="U25" s="26" t="str">
        <f>IF('Rischio netto'!J32=tabelle!$V$3,('calcolo mitigazione del rischio'!U$11*tabelle!$W$3),IF('Rischio netto'!J32=tabelle!$V$4,('calcolo mitigazione del rischio'!U$11*tabelle!$W$4),IF('Rischio netto'!J32=tabelle!$V$5,('calcolo mitigazione del rischio'!U$11*tabelle!$W$5),IF('Rischio netto'!J32=tabelle!$V$6,('calcolo mitigazione del rischio'!U$11*tabelle!$W$6),IF('Rischio netto'!J32=tabelle!$V$7,('calcolo mitigazione del rischio'!U$11*tabelle!$W$7),IF('Rischio netto'!J32=tabelle!$V$8,('calcolo mitigazione del rischio'!U$11*tabelle!$W$8),IF('Rischio netto'!J32=tabelle!$V$9,('calcolo mitigazione del rischio'!U$11*tabelle!$W$9),IF('Rischio netto'!J32=tabelle!$V$10,('calcolo mitigazione del rischio'!U$11*tabelle!$W$10),IF('Rischio netto'!J32=tabelle!$V$11,('calcolo mitigazione del rischio'!U$11*tabelle!$W$11),IF('Rischio netto'!J32=tabelle!$V$12,('calcolo mitigazione del rischio'!U$11*tabelle!$W$12),"-"))))))))))</f>
        <v>-</v>
      </c>
      <c r="V25" s="26" t="str">
        <f>IF('Rischio netto'!K32=tabelle!$V$3,('calcolo mitigazione del rischio'!V$11*tabelle!$W$3),IF('Rischio netto'!K32=tabelle!$V$4,('calcolo mitigazione del rischio'!V$11*tabelle!$W$4),IF('Rischio netto'!K32=tabelle!$V$5,('calcolo mitigazione del rischio'!V$11*tabelle!$W$5),IF('Rischio netto'!K32=tabelle!$V$6,('calcolo mitigazione del rischio'!V$11*tabelle!$W$6),IF('Rischio netto'!K32=tabelle!$V$7,('calcolo mitigazione del rischio'!V$11*tabelle!$W$7),IF('Rischio netto'!K32=tabelle!$V$8,('calcolo mitigazione del rischio'!V$11*tabelle!$W$8),IF('Rischio netto'!K32=tabelle!$V$9,('calcolo mitigazione del rischio'!V$11*tabelle!$W$9),IF('Rischio netto'!K32=tabelle!$V$10,('calcolo mitigazione del rischio'!V$11*tabelle!$W$10),IF('Rischio netto'!K32=tabelle!$V$11,('calcolo mitigazione del rischio'!V$11*tabelle!$W$11),IF('Rischio netto'!K32=tabelle!$V$12,('calcolo mitigazione del rischio'!V$11*tabelle!$W$12),"-"))))))))))</f>
        <v>-</v>
      </c>
      <c r="W25" s="26" t="str">
        <f>IF('Rischio netto'!L32=tabelle!$V$3,('calcolo mitigazione del rischio'!W$11*tabelle!$W$3),IF('Rischio netto'!L32=tabelle!$V$4,('calcolo mitigazione del rischio'!W$11*tabelle!$W$4),IF('Rischio netto'!L32=tabelle!$V$5,('calcolo mitigazione del rischio'!W$11*tabelle!$W$5),IF('Rischio netto'!L32=tabelle!$V$6,('calcolo mitigazione del rischio'!W$11*tabelle!$W$6),IF('Rischio netto'!L32=tabelle!$V$7,('calcolo mitigazione del rischio'!W$11*tabelle!$W$7),IF('Rischio netto'!L32=tabelle!$V$8,('calcolo mitigazione del rischio'!W$11*tabelle!$W$8),IF('Rischio netto'!L32=tabelle!$V$9,('calcolo mitigazione del rischio'!W$11*tabelle!$W$9),IF('Rischio netto'!L32=tabelle!$V$10,('calcolo mitigazione del rischio'!W$11*tabelle!$W$10),IF('Rischio netto'!L32=tabelle!$V$11,('calcolo mitigazione del rischio'!W$11*tabelle!$W$11),IF('Rischio netto'!L32=tabelle!$V$12,('calcolo mitigazione del rischio'!W$11*tabelle!$W$12),"-"))))))))))</f>
        <v>-</v>
      </c>
      <c r="X25" s="26" t="str">
        <f>IF('Rischio netto'!O32=tabelle!$V$3,('calcolo mitigazione del rischio'!X$11*tabelle!$W$3),IF('Rischio netto'!O32=tabelle!$V$4,('calcolo mitigazione del rischio'!X$11*tabelle!$W$4),IF('Rischio netto'!O32=tabelle!$V$5,('calcolo mitigazione del rischio'!X$11*tabelle!$W$5),IF('Rischio netto'!O32=tabelle!$V$6,('calcolo mitigazione del rischio'!X$11*tabelle!$W$6),IF('Rischio netto'!O32=tabelle!$V$7,('calcolo mitigazione del rischio'!X$11*tabelle!$W$7),IF('Rischio netto'!O32=tabelle!$V$8,('calcolo mitigazione del rischio'!X$11*tabelle!$W$8),IF('Rischio netto'!O32=tabelle!$V$9,('calcolo mitigazione del rischio'!X$11*tabelle!$W$9),IF('Rischio netto'!O32=tabelle!$V$10,('calcolo mitigazione del rischio'!X$11*tabelle!$W$10),IF('Rischio netto'!O32=tabelle!$V$11,('calcolo mitigazione del rischio'!X$11*tabelle!$W$11),IF('Rischio netto'!O32=tabelle!$V$12,('calcolo mitigazione del rischio'!X$11*tabelle!$W$12),"-"))))))))))</f>
        <v>-</v>
      </c>
      <c r="Y25" s="26" t="str">
        <f>IF('Rischio netto'!P32=tabelle!$V$3,('calcolo mitigazione del rischio'!Y$11*tabelle!$W$3),IF('Rischio netto'!P32=tabelle!$V$4,('calcolo mitigazione del rischio'!Y$11*tabelle!$W$4),IF('Rischio netto'!P32=tabelle!$V$5,('calcolo mitigazione del rischio'!Y$11*tabelle!$W$5),IF('Rischio netto'!P32=tabelle!$V$6,('calcolo mitigazione del rischio'!Y$11*tabelle!$W$6),IF('Rischio netto'!P32=tabelle!$V$7,('calcolo mitigazione del rischio'!Y$11*tabelle!$W$7),IF('Rischio netto'!P32=tabelle!$V$8,('calcolo mitigazione del rischio'!Y$11*tabelle!$W$8),IF('Rischio netto'!P32=tabelle!$V$9,('calcolo mitigazione del rischio'!Y$11*tabelle!$W$9),IF('Rischio netto'!P32=tabelle!$V$10,('calcolo mitigazione del rischio'!Y$11*tabelle!$W$10),IF('Rischio netto'!P32=tabelle!$V$11,('calcolo mitigazione del rischio'!Y$11*tabelle!$W$11),IF('Rischio netto'!P32=tabelle!$V$12,('calcolo mitigazione del rischio'!Y$11*tabelle!$W$12),"-"))))))))))</f>
        <v>-</v>
      </c>
      <c r="Z2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5" s="26" t="str">
        <f>IF('Rischio netto'!Q32=tabelle!$V$3,('calcolo mitigazione del rischio'!AA$11*tabelle!$W$3),IF('Rischio netto'!Q32=tabelle!$V$4,('calcolo mitigazione del rischio'!AA$11*tabelle!$W$4),IF('Rischio netto'!Q32=tabelle!$V$5,('calcolo mitigazione del rischio'!AA$11*tabelle!$W$5),IF('Rischio netto'!Q32=tabelle!$V$6,('calcolo mitigazione del rischio'!AA$11*tabelle!$W$6),IF('Rischio netto'!Q32=tabelle!$V$7,('calcolo mitigazione del rischio'!AA$11*tabelle!$W$7),IF('Rischio netto'!Q32=tabelle!$V$8,('calcolo mitigazione del rischio'!AA$11*tabelle!$W$8),IF('Rischio netto'!Q32=tabelle!$V$9,('calcolo mitigazione del rischio'!AA$11*tabelle!$W$9),IF('Rischio netto'!Q32=tabelle!$V$10,('calcolo mitigazione del rischio'!AA$11*tabelle!$W$10),IF('Rischio netto'!Q32=tabelle!$V$11,('calcolo mitigazione del rischio'!AA$11*tabelle!$W$11),IF('Rischio netto'!Q32=tabelle!$V$12,('calcolo mitigazione del rischio'!AA$11*tabelle!$W$12),"-"))))))))))</f>
        <v>-</v>
      </c>
      <c r="AB25" s="26" t="str">
        <f>IF('Rischio netto'!R32=tabelle!$V$3,('calcolo mitigazione del rischio'!AB$11*tabelle!$W$3),IF('Rischio netto'!R32=tabelle!$V$4,('calcolo mitigazione del rischio'!AB$11*tabelle!$W$4),IF('Rischio netto'!R32=tabelle!$V$5,('calcolo mitigazione del rischio'!AB$11*tabelle!$W$5),IF('Rischio netto'!R32=tabelle!$V$6,('calcolo mitigazione del rischio'!AB$11*tabelle!$W$6),IF('Rischio netto'!R32=tabelle!$V$7,('calcolo mitigazione del rischio'!AB$11*tabelle!$W$7),IF('Rischio netto'!R32=tabelle!$V$8,('calcolo mitigazione del rischio'!AB$11*tabelle!$W$8),IF('Rischio netto'!R32=tabelle!$V$9,('calcolo mitigazione del rischio'!AB$11*tabelle!$W$9),IF('Rischio netto'!R32=tabelle!$V$10,('calcolo mitigazione del rischio'!AB$11*tabelle!$W$10),IF('Rischio netto'!R32=tabelle!$V$11,('calcolo mitigazione del rischio'!AB$11*tabelle!$W$11),IF('Rischio netto'!R32=tabelle!$V$12,('calcolo mitigazione del rischio'!AB$11*tabelle!$W$12),"-"))))))))))</f>
        <v>-</v>
      </c>
      <c r="AC25" s="405" t="str">
        <f>IF('Rischio netto'!T32=tabelle!$V$3,('calcolo mitigazione del rischio'!AC$11*tabelle!$W$3),IF('Rischio netto'!T32=tabelle!$V$4,('calcolo mitigazione del rischio'!AC$11*tabelle!$W$4),IF('Rischio netto'!T32=tabelle!$V$5,('calcolo mitigazione del rischio'!AC$11*tabelle!$W$5),IF('Rischio netto'!T32=tabelle!$V$6,('calcolo mitigazione del rischio'!AC$11*tabelle!$W$6),IF('Rischio netto'!T32=tabelle!$V$7,('calcolo mitigazione del rischio'!AC$11*tabelle!$W$7),IF('Rischio netto'!T32=tabelle!$V$8,('calcolo mitigazione del rischio'!AC$11*tabelle!$W$8),IF('Rischio netto'!T32=tabelle!$V$9,('calcolo mitigazione del rischio'!AC$11*tabelle!$W$9),IF('Rischio netto'!T32=tabelle!$V$10,('calcolo mitigazione del rischio'!AC$11*tabelle!$W$10),IF('Rischio netto'!T32=tabelle!$V$11,('calcolo mitigazione del rischio'!AC$11*tabelle!$W$11),IF('Rischio netto'!T32=tabelle!$V$12,('calcolo mitigazione del rischio'!AC$11*tabelle!$W$12),"-"))))))))))</f>
        <v>-</v>
      </c>
      <c r="AD25" s="26" t="str">
        <f>IF('Rischio netto'!T32=tabelle!$V$3,('calcolo mitigazione del rischio'!AD$11*tabelle!$W$3),IF('Rischio netto'!T32=tabelle!$V$4,('calcolo mitigazione del rischio'!AD$11*tabelle!$W$4),IF('Rischio netto'!T32=tabelle!$V$5,('calcolo mitigazione del rischio'!AD$11*tabelle!$W$5),IF('Rischio netto'!T32=tabelle!$V$6,('calcolo mitigazione del rischio'!AD$11*tabelle!$W$6),IF('Rischio netto'!T32=tabelle!$V$7,('calcolo mitigazione del rischio'!AD$11*tabelle!$W$7),IF('Rischio netto'!T32=tabelle!$V$8,('calcolo mitigazione del rischio'!AD$11*tabelle!$W$8),IF('Rischio netto'!T32=tabelle!$V$9,('calcolo mitigazione del rischio'!AD$11*tabelle!$W$9),IF('Rischio netto'!T32=tabelle!$V$10,('calcolo mitigazione del rischio'!AD$11*tabelle!$W$10),IF('Rischio netto'!T32=tabelle!$V$11,('calcolo mitigazione del rischio'!AD$11*tabelle!$W$11),IF('Rischio netto'!T32=tabelle!$V$12,('calcolo mitigazione del rischio'!AD$11*tabelle!$W$12),"-"))))))))))</f>
        <v>-</v>
      </c>
      <c r="AE25" s="26"/>
      <c r="AF25" s="405" t="str">
        <f>IF('Rischio netto'!T32=tabelle!$V$3,('calcolo mitigazione del rischio'!AF$11*tabelle!$W$3),IF('Rischio netto'!T32=tabelle!$V$4,('calcolo mitigazione del rischio'!AF$11*tabelle!$W$4),IF('Rischio netto'!T32=tabelle!$V$5,('calcolo mitigazione del rischio'!AF$11*tabelle!$W$5),IF('Rischio netto'!T32=tabelle!$V$6,('calcolo mitigazione del rischio'!AF$11*tabelle!$W$6),IF('Rischio netto'!T32=tabelle!$V$7,('calcolo mitigazione del rischio'!AF$11*tabelle!$W$7),IF('Rischio netto'!T32=tabelle!$V$8,('calcolo mitigazione del rischio'!AF$11*tabelle!$W$8),IF('Rischio netto'!T32=tabelle!$V$9,('calcolo mitigazione del rischio'!AF$11*tabelle!$W$9),IF('Rischio netto'!T32=tabelle!$V$10,('calcolo mitigazione del rischio'!AF$11*tabelle!$W$10),IF('Rischio netto'!T32=tabelle!$V$11,('calcolo mitigazione del rischio'!AF$11*tabelle!$W$11),IF('Rischio netto'!T32=tabelle!$V$12,('calcolo mitigazione del rischio'!AF$11*tabelle!$W$12),"-"))))))))))</f>
        <v>-</v>
      </c>
      <c r="AG25" s="405" t="str">
        <f>IF('Rischio netto'!U32=tabelle!$V$3,('calcolo mitigazione del rischio'!AG$11*tabelle!$W$3),IF('Rischio netto'!U32=tabelle!$V$4,('calcolo mitigazione del rischio'!AG$11*tabelle!$W$4),IF('Rischio netto'!U32=tabelle!$V$5,('calcolo mitigazione del rischio'!AG$11*tabelle!$W$5),IF('Rischio netto'!U32=tabelle!$V$6,('calcolo mitigazione del rischio'!AG$11*tabelle!$W$6),IF('Rischio netto'!U32=tabelle!$V$7,('calcolo mitigazione del rischio'!AG$11*tabelle!$W$7),IF('Rischio netto'!U32=tabelle!$V$8,('calcolo mitigazione del rischio'!AG$11*tabelle!$W$8),IF('Rischio netto'!U32=tabelle!$V$9,('calcolo mitigazione del rischio'!AG$11*tabelle!$W$9),IF('Rischio netto'!U32=tabelle!$V$10,('calcolo mitigazione del rischio'!AG$11*tabelle!$W$10),IF('Rischio netto'!U32=tabelle!$V$11,('calcolo mitigazione del rischio'!AG$11*tabelle!$W$11),IF('Rischio netto'!U32=tabelle!$V$12,('calcolo mitigazione del rischio'!AG$11*tabelle!$W$12),"-"))))))))))</f>
        <v>-</v>
      </c>
      <c r="AH25" s="26" t="str">
        <f>IF('Rischio netto'!V32=tabelle!$V$3,('calcolo mitigazione del rischio'!AH$11*tabelle!$W$3),IF('Rischio netto'!V32=tabelle!$V$4,('calcolo mitigazione del rischio'!AH$11*tabelle!$W$4),IF('Rischio netto'!V32=tabelle!$V$5,('calcolo mitigazione del rischio'!AH$11*tabelle!$W$5),IF('Rischio netto'!V32=tabelle!$V$6,('calcolo mitigazione del rischio'!AH$11*tabelle!$W$6),IF('Rischio netto'!V32=tabelle!$V$7,('calcolo mitigazione del rischio'!AH$11*tabelle!$W$7),IF('Rischio netto'!V32=tabelle!$V$8,('calcolo mitigazione del rischio'!AH$11*tabelle!$W$8),IF('Rischio netto'!V32=tabelle!$V$9,('calcolo mitigazione del rischio'!AH$11*tabelle!$W$9),IF('Rischio netto'!V32=tabelle!$V$10,('calcolo mitigazione del rischio'!AH$11*tabelle!$W$10),IF('Rischio netto'!V32=tabelle!$V$11,('calcolo mitigazione del rischio'!AH$11*tabelle!$W$11),IF('Rischio netto'!V32=tabelle!$V$12,('calcolo mitigazione del rischio'!AH$11*tabelle!$W$12),"-"))))))))))</f>
        <v>-</v>
      </c>
      <c r="AI25" s="410" t="str">
        <f>IF('Rischio netto'!W32=tabelle!$V$3,('calcolo mitigazione del rischio'!AI$11*tabelle!$W$3),IF('Rischio netto'!W32=tabelle!$V$4,('calcolo mitigazione del rischio'!AI$11*tabelle!$W$4),IF('Rischio netto'!W32=tabelle!$V$5,('calcolo mitigazione del rischio'!AI$11*tabelle!$W$5),IF('Rischio netto'!W32=tabelle!$V$6,('calcolo mitigazione del rischio'!AI$11*tabelle!$W$6),IF('Rischio netto'!W32=tabelle!$V$7,('calcolo mitigazione del rischio'!AI$11*tabelle!$W$7),IF('Rischio netto'!W32=tabelle!$V$8,('calcolo mitigazione del rischio'!AI$11*tabelle!$W$8),IF('Rischio netto'!W32=tabelle!$V$9,('calcolo mitigazione del rischio'!AI$11*tabelle!$W$9),IF('Rischio netto'!W32=tabelle!$V$10,('calcolo mitigazione del rischio'!AI$11*tabelle!$W$10),IF('Rischio netto'!W32=tabelle!$V$11,('calcolo mitigazione del rischio'!AI$11*tabelle!$W$11),IF('Rischio netto'!W32=tabelle!$V$12,('calcolo mitigazione del rischio'!AI$11*tabelle!$W$12),"-"))))))))))</f>
        <v>-</v>
      </c>
      <c r="AJ25" s="428" t="e">
        <f t="shared" si="0"/>
        <v>#REF!</v>
      </c>
      <c r="AK25" s="429" t="e">
        <f t="shared" si="3"/>
        <v>#REF!</v>
      </c>
      <c r="AL25" s="418" t="e">
        <f>IF('calcolo mitigazione del rischio'!$AJ25="-","-",'calcolo mitigazione del rischio'!$AK25)</f>
        <v>#REF!</v>
      </c>
      <c r="AM25" s="412" t="str">
        <f>IF('Rischio netto'!X32="-","-",IF('calcolo mitigazione del rischio'!S25="-","-",IF('calcolo mitigazione del rischio'!AL25="-","-",ROUND(('calcolo mitigazione del rischio'!S25*(1-'calcolo mitigazione del rischio'!AL25)),0))))</f>
        <v>-</v>
      </c>
      <c r="AN25" s="404"/>
      <c r="AO25" s="26">
        <f>IF('Rischio Lordo'!L32="X",tabelle!$I$2,0)</f>
        <v>0</v>
      </c>
      <c r="AP25" s="26">
        <f>IF('Rischio Lordo'!M32="X",tabelle!$I$3,0)</f>
        <v>0</v>
      </c>
      <c r="AQ25" s="26">
        <f>IF('Rischio Lordo'!N32="X",tabelle!$I$4,0)</f>
        <v>0</v>
      </c>
      <c r="AR25" s="26">
        <f>IF('Rischio Lordo'!O32="X",tabelle!$I$5,0)</f>
        <v>0</v>
      </c>
      <c r="AS25" s="26">
        <f>IF('Rischio Lordo'!P32="X",tabelle!$I$6,0)</f>
        <v>0</v>
      </c>
      <c r="AT25" s="26">
        <f>IF('Rischio Lordo'!Q32="X",tabelle!$I$7,0)</f>
        <v>0</v>
      </c>
      <c r="AU25" s="26">
        <f>IF('Rischio Lordo'!R32="X",tabelle!$I$8,0)</f>
        <v>0</v>
      </c>
      <c r="AV25" s="26">
        <f>IF('Rischio Lordo'!S32="X",tabelle!$I$9,0)</f>
        <v>0</v>
      </c>
      <c r="AW25" s="26">
        <f>IF('Rischio Lordo'!T32="X",tabelle!$I$10,0)</f>
        <v>0</v>
      </c>
      <c r="AX25" s="26">
        <f>IF('Rischio Lordo'!U32="X",tabelle!$I$11,0)</f>
        <v>0</v>
      </c>
      <c r="AY25" s="26">
        <f>IF('Rischio Lordo'!V32="X",tabelle!$I$12,0)</f>
        <v>0</v>
      </c>
      <c r="AZ25" s="26">
        <f>IF('Rischio Lordo'!W32="X",tabelle!$I$13,0)</f>
        <v>0</v>
      </c>
      <c r="BA25" s="26">
        <f>IF('Rischio Lordo'!X32="X",tabelle!$I$14,0)</f>
        <v>0</v>
      </c>
      <c r="BB25" s="26">
        <f>IF('Rischio Lordo'!Y32="X",tabelle!$I$15,0)</f>
        <v>0</v>
      </c>
      <c r="BC25" s="26">
        <f>IF('Rischio Lordo'!Z32="X",tabelle!$I$16,0)</f>
        <v>0</v>
      </c>
      <c r="BD25" s="26">
        <f>IF('Rischio Lordo'!AA32="X",tabelle!$I$17,0)</f>
        <v>0</v>
      </c>
      <c r="BE25" s="26">
        <f>IF('Rischio Lordo'!AB32="X",tabelle!$I$18,0)</f>
        <v>0</v>
      </c>
      <c r="BF25" s="26">
        <f>IF('Rischio Lordo'!AC32="X",tabelle!$I$18,0)</f>
        <v>0</v>
      </c>
      <c r="BG25" s="26">
        <f>IF('Rischio Lordo'!AC32="X",tabelle!$I$19,0)</f>
        <v>0</v>
      </c>
      <c r="BH25" s="212">
        <f t="shared" si="4"/>
        <v>0</v>
      </c>
    </row>
    <row r="26" spans="1:60" x14ac:dyDescent="0.75">
      <c r="A26" s="754">
        <f>Schema!A30</f>
        <v>0</v>
      </c>
      <c r="B26" s="757">
        <f>Schema!B30</f>
        <v>0</v>
      </c>
      <c r="C26" s="1114">
        <f>Schema!C30</f>
        <v>0</v>
      </c>
      <c r="D26" s="261" t="str">
        <f>Schema!D30</f>
        <v>B.2.3. Conclusione e comunicazione esito</v>
      </c>
      <c r="E26" s="284" t="str">
        <f>Schema!E30</f>
        <v>GRU</v>
      </c>
      <c r="F26" s="46" t="str">
        <f>Schema!F30</f>
        <v>B</v>
      </c>
      <c r="G26" s="46" t="str">
        <f>Schema!G30</f>
        <v>02</v>
      </c>
      <c r="H26" s="285" t="str">
        <f>Schema!H30</f>
        <v>03</v>
      </c>
      <c r="I26" s="181" t="str">
        <f>IF('Rischio Lordo'!AF33=tabelle!$M$7,tabelle!$N$7,IF('Rischio Lordo'!AF33=tabelle!$M$6,tabelle!$N$6,IF('Rischio Lordo'!AF33=tabelle!$M$5,tabelle!$N$5,IF('Rischio Lordo'!AF33=tabelle!$M$4,tabelle!$N$4,IF('Rischio Lordo'!AF33=tabelle!$M$3,tabelle!$N$3,"-")))))</f>
        <v>-</v>
      </c>
      <c r="J26" s="34" t="str">
        <f>IF('Rischio Lordo'!AG33=tabelle!$M$7,tabelle!$N$7,IF('Rischio Lordo'!AG33=tabelle!$M$6,tabelle!$N$6,IF('Rischio Lordo'!AG33=tabelle!$M$5,tabelle!$N$5,IF('Rischio Lordo'!AG33=tabelle!$M$4,tabelle!$N$4,IF('Rischio Lordo'!AG33=tabelle!$M$3,tabelle!$N$3,"-")))))</f>
        <v>-</v>
      </c>
      <c r="K26" s="34" t="str">
        <f>IF('Rischio Lordo'!AH33=tabelle!$M$7,tabelle!$N$7,IF('Rischio Lordo'!AH33=tabelle!$M$6,tabelle!$N$6,IF('Rischio Lordo'!AH33=tabelle!$M$5,tabelle!$N$5,IF('Rischio Lordo'!AH33=tabelle!$M$4,tabelle!$N$4,IF('Rischio Lordo'!AH33=tabelle!$M$3,tabelle!$N$3,"-")))))</f>
        <v>-</v>
      </c>
      <c r="L26" s="394" t="str">
        <f t="shared" si="1"/>
        <v>-</v>
      </c>
      <c r="M26" s="34" t="str">
        <f>IF('Rischio Lordo'!AI33=tabelle!$M$7,tabelle!$N$7,IF('Rischio Lordo'!AI33=tabelle!$M$6,tabelle!$N$6,IF('Rischio Lordo'!AI33=tabelle!$M$5,tabelle!$N$5,IF('Rischio Lordo'!AI33=tabelle!$M$4,tabelle!$N$4,IF('Rischio Lordo'!AI33=tabelle!$M$3,tabelle!$N$3,"-")))))</f>
        <v>-</v>
      </c>
      <c r="N26" s="165" t="str">
        <f>IF(M26="-","-",IF('calcolo mitigazione del rischio'!L26="-","-",IF(AND((M26*'calcolo mitigazione del rischio'!L26)&gt;=tabelle!$P$3, (M26*'calcolo mitigazione del rischio'!L26)&lt;tabelle!$Q$3),tabelle!$R$3,IF(AND((M26*'calcolo mitigazione del rischio'!L26)&gt;=tabelle!$P$4, (M26*'calcolo mitigazione del rischio'!L26)&lt;tabelle!$Q$4),tabelle!$R$4,IF(AND((M26*'calcolo mitigazione del rischio'!L26)&gt;=tabelle!$P$5, (M26*'calcolo mitigazione del rischio'!L26)&lt;tabelle!$Q$5),tabelle!$R$5,IF(AND((M26*'calcolo mitigazione del rischio'!L26)&gt;=tabelle!$P$6, (M26*'calcolo mitigazione del rischio'!L26)&lt;tabelle!$Q$6),tabelle!$R$6,IF(AND((M26*'calcolo mitigazione del rischio'!L26)&gt;=tabelle!$P$7, (M26*'calcolo mitigazione del rischio'!L26)&lt;=tabelle!$Q$7),tabelle!$R$7,"-")))))))</f>
        <v>-</v>
      </c>
      <c r="O26" s="35" t="str">
        <f>IF('Rischio Lordo'!AK33=tabelle!$M$7,tabelle!$N$7,IF('Rischio Lordo'!AK33=tabelle!$M$6,tabelle!$N$6,IF('Rischio Lordo'!AK33=tabelle!$M$5,tabelle!$N$5,IF('Rischio Lordo'!AK33=tabelle!$M$4,tabelle!$N$4,IF('Rischio Lordo'!AK33=tabelle!$M$3,tabelle!$N$3,"-")))))</f>
        <v>-</v>
      </c>
      <c r="P26" s="35" t="str">
        <f>IF('Rischio Lordo'!AL33=tabelle!$M$7,tabelle!$N$7,IF('Rischio Lordo'!AL33=tabelle!$M$6,tabelle!$N$6,IF('Rischio Lordo'!AL33=tabelle!$M$5,tabelle!$N$5,IF('Rischio Lordo'!AL33=tabelle!$M$4,tabelle!$N$4,IF('Rischio Lordo'!AL33=tabelle!$M$3,tabelle!$N$3,"-")))))</f>
        <v>-</v>
      </c>
      <c r="Q26" s="35" t="str">
        <f>IF('Rischio Lordo'!AM33=tabelle!$M$7,tabelle!$N$7,IF('Rischio Lordo'!AM33=tabelle!$M$6,tabelle!$N$6,IF('Rischio Lordo'!AM33=tabelle!$M$5,tabelle!$N$5,IF('Rischio Lordo'!AM33=tabelle!$M$4,tabelle!$N$4,IF('Rischio Lordo'!AM33=tabelle!$M$3,tabelle!$N$3,"-")))))</f>
        <v>-</v>
      </c>
      <c r="R26" s="166" t="str">
        <f t="shared" si="2"/>
        <v>-</v>
      </c>
      <c r="S26" s="228" t="str">
        <f>IF(R26="-","-",(R26*'calcolo mitigazione del rischio'!N26))</f>
        <v>-</v>
      </c>
      <c r="T26" s="26" t="str">
        <f>IF('Rischio netto'!I33=tabelle!$V$3,('calcolo mitigazione del rischio'!T$11*tabelle!$W$3),IF('Rischio netto'!I33=tabelle!$V$4,('calcolo mitigazione del rischio'!T$11*tabelle!$W$4),IF('Rischio netto'!I33=tabelle!$V$5,('calcolo mitigazione del rischio'!T$11*tabelle!$W$5),IF('Rischio netto'!I33=tabelle!$V$6,('calcolo mitigazione del rischio'!T$11*tabelle!$W$6),IF('Rischio netto'!I33=tabelle!$V$7,('calcolo mitigazione del rischio'!T$11*tabelle!$W$7),IF('Rischio netto'!I33=tabelle!$V$8,('calcolo mitigazione del rischio'!T$11*tabelle!$W$8),IF('Rischio netto'!I33=tabelle!$V$9,('calcolo mitigazione del rischio'!T$11*tabelle!$W$9),IF('Rischio netto'!I33=tabelle!$V$10,('calcolo mitigazione del rischio'!T$11*tabelle!$W$10),IF('Rischio netto'!I33=tabelle!$V$11,('calcolo mitigazione del rischio'!T$11*tabelle!$W$11),IF('Rischio netto'!I33=tabelle!$V$12,('calcolo mitigazione del rischio'!T$11*tabelle!$W$12),"-"))))))))))</f>
        <v>-</v>
      </c>
      <c r="U26" s="26" t="str">
        <f>IF('Rischio netto'!J33=tabelle!$V$3,('calcolo mitigazione del rischio'!U$11*tabelle!$W$3),IF('Rischio netto'!J33=tabelle!$V$4,('calcolo mitigazione del rischio'!U$11*tabelle!$W$4),IF('Rischio netto'!J33=tabelle!$V$5,('calcolo mitigazione del rischio'!U$11*tabelle!$W$5),IF('Rischio netto'!J33=tabelle!$V$6,('calcolo mitigazione del rischio'!U$11*tabelle!$W$6),IF('Rischio netto'!J33=tabelle!$V$7,('calcolo mitigazione del rischio'!U$11*tabelle!$W$7),IF('Rischio netto'!J33=tabelle!$V$8,('calcolo mitigazione del rischio'!U$11*tabelle!$W$8),IF('Rischio netto'!J33=tabelle!$V$9,('calcolo mitigazione del rischio'!U$11*tabelle!$W$9),IF('Rischio netto'!J33=tabelle!$V$10,('calcolo mitigazione del rischio'!U$11*tabelle!$W$10),IF('Rischio netto'!J33=tabelle!$V$11,('calcolo mitigazione del rischio'!U$11*tabelle!$W$11),IF('Rischio netto'!J33=tabelle!$V$12,('calcolo mitigazione del rischio'!U$11*tabelle!$W$12),"-"))))))))))</f>
        <v>-</v>
      </c>
      <c r="V26" s="26" t="str">
        <f>IF('Rischio netto'!K33=tabelle!$V$3,('calcolo mitigazione del rischio'!V$11*tabelle!$W$3),IF('Rischio netto'!K33=tabelle!$V$4,('calcolo mitigazione del rischio'!V$11*tabelle!$W$4),IF('Rischio netto'!K33=tabelle!$V$5,('calcolo mitigazione del rischio'!V$11*tabelle!$W$5),IF('Rischio netto'!K33=tabelle!$V$6,('calcolo mitigazione del rischio'!V$11*tabelle!$W$6),IF('Rischio netto'!K33=tabelle!$V$7,('calcolo mitigazione del rischio'!V$11*tabelle!$W$7),IF('Rischio netto'!K33=tabelle!$V$8,('calcolo mitigazione del rischio'!V$11*tabelle!$W$8),IF('Rischio netto'!K33=tabelle!$V$9,('calcolo mitigazione del rischio'!V$11*tabelle!$W$9),IF('Rischio netto'!K33=tabelle!$V$10,('calcolo mitigazione del rischio'!V$11*tabelle!$W$10),IF('Rischio netto'!K33=tabelle!$V$11,('calcolo mitigazione del rischio'!V$11*tabelle!$W$11),IF('Rischio netto'!K33=tabelle!$V$12,('calcolo mitigazione del rischio'!V$11*tabelle!$W$12),"-"))))))))))</f>
        <v>-</v>
      </c>
      <c r="W26" s="26" t="str">
        <f>IF('Rischio netto'!L33=tabelle!$V$3,('calcolo mitigazione del rischio'!W$11*tabelle!$W$3),IF('Rischio netto'!L33=tabelle!$V$4,('calcolo mitigazione del rischio'!W$11*tabelle!$W$4),IF('Rischio netto'!L33=tabelle!$V$5,('calcolo mitigazione del rischio'!W$11*tabelle!$W$5),IF('Rischio netto'!L33=tabelle!$V$6,('calcolo mitigazione del rischio'!W$11*tabelle!$W$6),IF('Rischio netto'!L33=tabelle!$V$7,('calcolo mitigazione del rischio'!W$11*tabelle!$W$7),IF('Rischio netto'!L33=tabelle!$V$8,('calcolo mitigazione del rischio'!W$11*tabelle!$W$8),IF('Rischio netto'!L33=tabelle!$V$9,('calcolo mitigazione del rischio'!W$11*tabelle!$W$9),IF('Rischio netto'!L33=tabelle!$V$10,('calcolo mitigazione del rischio'!W$11*tabelle!$W$10),IF('Rischio netto'!L33=tabelle!$V$11,('calcolo mitigazione del rischio'!W$11*tabelle!$W$11),IF('Rischio netto'!L33=tabelle!$V$12,('calcolo mitigazione del rischio'!W$11*tabelle!$W$12),"-"))))))))))</f>
        <v>-</v>
      </c>
      <c r="X26" s="26" t="str">
        <f>IF('Rischio netto'!O33=tabelle!$V$3,('calcolo mitigazione del rischio'!X$11*tabelle!$W$3),IF('Rischio netto'!O33=tabelle!$V$4,('calcolo mitigazione del rischio'!X$11*tabelle!$W$4),IF('Rischio netto'!O33=tabelle!$V$5,('calcolo mitigazione del rischio'!X$11*tabelle!$W$5),IF('Rischio netto'!O33=tabelle!$V$6,('calcolo mitigazione del rischio'!X$11*tabelle!$W$6),IF('Rischio netto'!O33=tabelle!$V$7,('calcolo mitigazione del rischio'!X$11*tabelle!$W$7),IF('Rischio netto'!O33=tabelle!$V$8,('calcolo mitigazione del rischio'!X$11*tabelle!$W$8),IF('Rischio netto'!O33=tabelle!$V$9,('calcolo mitigazione del rischio'!X$11*tabelle!$W$9),IF('Rischio netto'!O33=tabelle!$V$10,('calcolo mitigazione del rischio'!X$11*tabelle!$W$10),IF('Rischio netto'!O33=tabelle!$V$11,('calcolo mitigazione del rischio'!X$11*tabelle!$W$11),IF('Rischio netto'!O33=tabelle!$V$12,('calcolo mitigazione del rischio'!X$11*tabelle!$W$12),"-"))))))))))</f>
        <v>-</v>
      </c>
      <c r="Y26" s="26" t="str">
        <f>IF('Rischio netto'!P33=tabelle!$V$3,('calcolo mitigazione del rischio'!Y$11*tabelle!$W$3),IF('Rischio netto'!P33=tabelle!$V$4,('calcolo mitigazione del rischio'!Y$11*tabelle!$W$4),IF('Rischio netto'!P33=tabelle!$V$5,('calcolo mitigazione del rischio'!Y$11*tabelle!$W$5),IF('Rischio netto'!P33=tabelle!$V$6,('calcolo mitigazione del rischio'!Y$11*tabelle!$W$6),IF('Rischio netto'!P33=tabelle!$V$7,('calcolo mitigazione del rischio'!Y$11*tabelle!$W$7),IF('Rischio netto'!P33=tabelle!$V$8,('calcolo mitigazione del rischio'!Y$11*tabelle!$W$8),IF('Rischio netto'!P33=tabelle!$V$9,('calcolo mitigazione del rischio'!Y$11*tabelle!$W$9),IF('Rischio netto'!P33=tabelle!$V$10,('calcolo mitigazione del rischio'!Y$11*tabelle!$W$10),IF('Rischio netto'!P33=tabelle!$V$11,('calcolo mitigazione del rischio'!Y$11*tabelle!$W$11),IF('Rischio netto'!P33=tabelle!$V$12,('calcolo mitigazione del rischio'!Y$11*tabelle!$W$12),"-"))))))))))</f>
        <v>-</v>
      </c>
      <c r="Z2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6" s="26" t="str">
        <f>IF('Rischio netto'!Q33=tabelle!$V$3,('calcolo mitigazione del rischio'!AA$11*tabelle!$W$3),IF('Rischio netto'!Q33=tabelle!$V$4,('calcolo mitigazione del rischio'!AA$11*tabelle!$W$4),IF('Rischio netto'!Q33=tabelle!$V$5,('calcolo mitigazione del rischio'!AA$11*tabelle!$W$5),IF('Rischio netto'!Q33=tabelle!$V$6,('calcolo mitigazione del rischio'!AA$11*tabelle!$W$6),IF('Rischio netto'!Q33=tabelle!$V$7,('calcolo mitigazione del rischio'!AA$11*tabelle!$W$7),IF('Rischio netto'!Q33=tabelle!$V$8,('calcolo mitigazione del rischio'!AA$11*tabelle!$W$8),IF('Rischio netto'!Q33=tabelle!$V$9,('calcolo mitigazione del rischio'!AA$11*tabelle!$W$9),IF('Rischio netto'!Q33=tabelle!$V$10,('calcolo mitigazione del rischio'!AA$11*tabelle!$W$10),IF('Rischio netto'!Q33=tabelle!$V$11,('calcolo mitigazione del rischio'!AA$11*tabelle!$W$11),IF('Rischio netto'!Q33=tabelle!$V$12,('calcolo mitigazione del rischio'!AA$11*tabelle!$W$12),"-"))))))))))</f>
        <v>-</v>
      </c>
      <c r="AB26" s="26" t="str">
        <f>IF('Rischio netto'!R33=tabelle!$V$3,('calcolo mitigazione del rischio'!AB$11*tabelle!$W$3),IF('Rischio netto'!R33=tabelle!$V$4,('calcolo mitigazione del rischio'!AB$11*tabelle!$W$4),IF('Rischio netto'!R33=tabelle!$V$5,('calcolo mitigazione del rischio'!AB$11*tabelle!$W$5),IF('Rischio netto'!R33=tabelle!$V$6,('calcolo mitigazione del rischio'!AB$11*tabelle!$W$6),IF('Rischio netto'!R33=tabelle!$V$7,('calcolo mitigazione del rischio'!AB$11*tabelle!$W$7),IF('Rischio netto'!R33=tabelle!$V$8,('calcolo mitigazione del rischio'!AB$11*tabelle!$W$8),IF('Rischio netto'!R33=tabelle!$V$9,('calcolo mitigazione del rischio'!AB$11*tabelle!$W$9),IF('Rischio netto'!R33=tabelle!$V$10,('calcolo mitigazione del rischio'!AB$11*tabelle!$W$10),IF('Rischio netto'!R33=tabelle!$V$11,('calcolo mitigazione del rischio'!AB$11*tabelle!$W$11),IF('Rischio netto'!R33=tabelle!$V$12,('calcolo mitigazione del rischio'!AB$11*tabelle!$W$12),"-"))))))))))</f>
        <v>-</v>
      </c>
      <c r="AC26" s="405" t="str">
        <f>IF('Rischio netto'!T33=tabelle!$V$3,('calcolo mitigazione del rischio'!AC$11*tabelle!$W$3),IF('Rischio netto'!T33=tabelle!$V$4,('calcolo mitigazione del rischio'!AC$11*tabelle!$W$4),IF('Rischio netto'!T33=tabelle!$V$5,('calcolo mitigazione del rischio'!AC$11*tabelle!$W$5),IF('Rischio netto'!T33=tabelle!$V$6,('calcolo mitigazione del rischio'!AC$11*tabelle!$W$6),IF('Rischio netto'!T33=tabelle!$V$7,('calcolo mitigazione del rischio'!AC$11*tabelle!$W$7),IF('Rischio netto'!T33=tabelle!$V$8,('calcolo mitigazione del rischio'!AC$11*tabelle!$W$8),IF('Rischio netto'!T33=tabelle!$V$9,('calcolo mitigazione del rischio'!AC$11*tabelle!$W$9),IF('Rischio netto'!T33=tabelle!$V$10,('calcolo mitigazione del rischio'!AC$11*tabelle!$W$10),IF('Rischio netto'!T33=tabelle!$V$11,('calcolo mitigazione del rischio'!AC$11*tabelle!$W$11),IF('Rischio netto'!T33=tabelle!$V$12,('calcolo mitigazione del rischio'!AC$11*tabelle!$W$12),"-"))))))))))</f>
        <v>-</v>
      </c>
      <c r="AD26" s="26" t="str">
        <f>IF('Rischio netto'!T33=tabelle!$V$3,('calcolo mitigazione del rischio'!AD$11*tabelle!$W$3),IF('Rischio netto'!T33=tabelle!$V$4,('calcolo mitigazione del rischio'!AD$11*tabelle!$W$4),IF('Rischio netto'!T33=tabelle!$V$5,('calcolo mitigazione del rischio'!AD$11*tabelle!$W$5),IF('Rischio netto'!T33=tabelle!$V$6,('calcolo mitigazione del rischio'!AD$11*tabelle!$W$6),IF('Rischio netto'!T33=tabelle!$V$7,('calcolo mitigazione del rischio'!AD$11*tabelle!$W$7),IF('Rischio netto'!T33=tabelle!$V$8,('calcolo mitigazione del rischio'!AD$11*tabelle!$W$8),IF('Rischio netto'!T33=tabelle!$V$9,('calcolo mitigazione del rischio'!AD$11*tabelle!$W$9),IF('Rischio netto'!T33=tabelle!$V$10,('calcolo mitigazione del rischio'!AD$11*tabelle!$W$10),IF('Rischio netto'!T33=tabelle!$V$11,('calcolo mitigazione del rischio'!AD$11*tabelle!$W$11),IF('Rischio netto'!T33=tabelle!$V$12,('calcolo mitigazione del rischio'!AD$11*tabelle!$W$12),"-"))))))))))</f>
        <v>-</v>
      </c>
      <c r="AE26" s="26"/>
      <c r="AF26" s="405" t="str">
        <f>IF('Rischio netto'!T33=tabelle!$V$3,('calcolo mitigazione del rischio'!AF$11*tabelle!$W$3),IF('Rischio netto'!T33=tabelle!$V$4,('calcolo mitigazione del rischio'!AF$11*tabelle!$W$4),IF('Rischio netto'!T33=tabelle!$V$5,('calcolo mitigazione del rischio'!AF$11*tabelle!$W$5),IF('Rischio netto'!T33=tabelle!$V$6,('calcolo mitigazione del rischio'!AF$11*tabelle!$W$6),IF('Rischio netto'!T33=tabelle!$V$7,('calcolo mitigazione del rischio'!AF$11*tabelle!$W$7),IF('Rischio netto'!T33=tabelle!$V$8,('calcolo mitigazione del rischio'!AF$11*tabelle!$W$8),IF('Rischio netto'!T33=tabelle!$V$9,('calcolo mitigazione del rischio'!AF$11*tabelle!$W$9),IF('Rischio netto'!T33=tabelle!$V$10,('calcolo mitigazione del rischio'!AF$11*tabelle!$W$10),IF('Rischio netto'!T33=tabelle!$V$11,('calcolo mitigazione del rischio'!AF$11*tabelle!$W$11),IF('Rischio netto'!T33=tabelle!$V$12,('calcolo mitigazione del rischio'!AF$11*tabelle!$W$12),"-"))))))))))</f>
        <v>-</v>
      </c>
      <c r="AG26" s="405" t="str">
        <f>IF('Rischio netto'!U33=tabelle!$V$3,('calcolo mitigazione del rischio'!AG$11*tabelle!$W$3),IF('Rischio netto'!U33=tabelle!$V$4,('calcolo mitigazione del rischio'!AG$11*tabelle!$W$4),IF('Rischio netto'!U33=tabelle!$V$5,('calcolo mitigazione del rischio'!AG$11*tabelle!$W$5),IF('Rischio netto'!U33=tabelle!$V$6,('calcolo mitigazione del rischio'!AG$11*tabelle!$W$6),IF('Rischio netto'!U33=tabelle!$V$7,('calcolo mitigazione del rischio'!AG$11*tabelle!$W$7),IF('Rischio netto'!U33=tabelle!$V$8,('calcolo mitigazione del rischio'!AG$11*tabelle!$W$8),IF('Rischio netto'!U33=tabelle!$V$9,('calcolo mitigazione del rischio'!AG$11*tabelle!$W$9),IF('Rischio netto'!U33=tabelle!$V$10,('calcolo mitigazione del rischio'!AG$11*tabelle!$W$10),IF('Rischio netto'!U33=tabelle!$V$11,('calcolo mitigazione del rischio'!AG$11*tabelle!$W$11),IF('Rischio netto'!U33=tabelle!$V$12,('calcolo mitigazione del rischio'!AG$11*tabelle!$W$12),"-"))))))))))</f>
        <v>-</v>
      </c>
      <c r="AH26" s="26" t="str">
        <f>IF('Rischio netto'!V33=tabelle!$V$3,('calcolo mitigazione del rischio'!AH$11*tabelle!$W$3),IF('Rischio netto'!V33=tabelle!$V$4,('calcolo mitigazione del rischio'!AH$11*tabelle!$W$4),IF('Rischio netto'!V33=tabelle!$V$5,('calcolo mitigazione del rischio'!AH$11*tabelle!$W$5),IF('Rischio netto'!V33=tabelle!$V$6,('calcolo mitigazione del rischio'!AH$11*tabelle!$W$6),IF('Rischio netto'!V33=tabelle!$V$7,('calcolo mitigazione del rischio'!AH$11*tabelle!$W$7),IF('Rischio netto'!V33=tabelle!$V$8,('calcolo mitigazione del rischio'!AH$11*tabelle!$W$8),IF('Rischio netto'!V33=tabelle!$V$9,('calcolo mitigazione del rischio'!AH$11*tabelle!$W$9),IF('Rischio netto'!V33=tabelle!$V$10,('calcolo mitigazione del rischio'!AH$11*tabelle!$W$10),IF('Rischio netto'!V33=tabelle!$V$11,('calcolo mitigazione del rischio'!AH$11*tabelle!$W$11),IF('Rischio netto'!V33=tabelle!$V$12,('calcolo mitigazione del rischio'!AH$11*tabelle!$W$12),"-"))))))))))</f>
        <v>-</v>
      </c>
      <c r="AI26" s="410" t="str">
        <f>IF('Rischio netto'!W33=tabelle!$V$3,('calcolo mitigazione del rischio'!AI$11*tabelle!$W$3),IF('Rischio netto'!W33=tabelle!$V$4,('calcolo mitigazione del rischio'!AI$11*tabelle!$W$4),IF('Rischio netto'!W33=tabelle!$V$5,('calcolo mitigazione del rischio'!AI$11*tabelle!$W$5),IF('Rischio netto'!W33=tabelle!$V$6,('calcolo mitigazione del rischio'!AI$11*tabelle!$W$6),IF('Rischio netto'!W33=tabelle!$V$7,('calcolo mitigazione del rischio'!AI$11*tabelle!$W$7),IF('Rischio netto'!W33=tabelle!$V$8,('calcolo mitigazione del rischio'!AI$11*tabelle!$W$8),IF('Rischio netto'!W33=tabelle!$V$9,('calcolo mitigazione del rischio'!AI$11*tabelle!$W$9),IF('Rischio netto'!W33=tabelle!$V$10,('calcolo mitigazione del rischio'!AI$11*tabelle!$W$10),IF('Rischio netto'!W33=tabelle!$V$11,('calcolo mitigazione del rischio'!AI$11*tabelle!$W$11),IF('Rischio netto'!W33=tabelle!$V$12,('calcolo mitigazione del rischio'!AI$11*tabelle!$W$12),"-"))))))))))</f>
        <v>-</v>
      </c>
      <c r="AJ26" s="428" t="e">
        <f t="shared" si="0"/>
        <v>#REF!</v>
      </c>
      <c r="AK26" s="429" t="e">
        <f t="shared" si="3"/>
        <v>#REF!</v>
      </c>
      <c r="AL26" s="418" t="e">
        <f>IF('calcolo mitigazione del rischio'!$AJ26="-","-",'calcolo mitigazione del rischio'!$AK26)</f>
        <v>#REF!</v>
      </c>
      <c r="AM26" s="412" t="str">
        <f>IF('Rischio netto'!X33="-","-",IF('calcolo mitigazione del rischio'!S26="-","-",IF('calcolo mitigazione del rischio'!AL26="-","-",ROUND(('calcolo mitigazione del rischio'!S26*(1-'calcolo mitigazione del rischio'!AL26)),0))))</f>
        <v>-</v>
      </c>
      <c r="AN26" s="404"/>
      <c r="AO26" s="26">
        <f>IF('Rischio Lordo'!L33="X",tabelle!$I$2,0)</f>
        <v>0</v>
      </c>
      <c r="AP26" s="26">
        <f>IF('Rischio Lordo'!M33="X",tabelle!$I$3,0)</f>
        <v>0</v>
      </c>
      <c r="AQ26" s="26">
        <f>IF('Rischio Lordo'!N33="X",tabelle!$I$4,0)</f>
        <v>0</v>
      </c>
      <c r="AR26" s="26">
        <f>IF('Rischio Lordo'!O33="X",tabelle!$I$5,0)</f>
        <v>0</v>
      </c>
      <c r="AS26" s="26">
        <f>IF('Rischio Lordo'!P33="X",tabelle!$I$6,0)</f>
        <v>0</v>
      </c>
      <c r="AT26" s="26">
        <f>IF('Rischio Lordo'!Q33="X",tabelle!$I$7,0)</f>
        <v>0</v>
      </c>
      <c r="AU26" s="26">
        <f>IF('Rischio Lordo'!R33="X",tabelle!$I$8,0)</f>
        <v>0</v>
      </c>
      <c r="AV26" s="26">
        <f>IF('Rischio Lordo'!S33="X",tabelle!$I$9,0)</f>
        <v>0</v>
      </c>
      <c r="AW26" s="26">
        <f>IF('Rischio Lordo'!T33="X",tabelle!$I$10,0)</f>
        <v>0</v>
      </c>
      <c r="AX26" s="26">
        <f>IF('Rischio Lordo'!U33="X",tabelle!$I$11,0)</f>
        <v>0</v>
      </c>
      <c r="AY26" s="26">
        <f>IF('Rischio Lordo'!V33="X",tabelle!$I$12,0)</f>
        <v>0</v>
      </c>
      <c r="AZ26" s="26">
        <f>IF('Rischio Lordo'!W33="X",tabelle!$I$13,0)</f>
        <v>0</v>
      </c>
      <c r="BA26" s="26">
        <f>IF('Rischio Lordo'!X33="X",tabelle!$I$14,0)</f>
        <v>0</v>
      </c>
      <c r="BB26" s="26">
        <f>IF('Rischio Lordo'!Y33="X",tabelle!$I$15,0)</f>
        <v>0</v>
      </c>
      <c r="BC26" s="26">
        <f>IF('Rischio Lordo'!Z33="X",tabelle!$I$16,0)</f>
        <v>0</v>
      </c>
      <c r="BD26" s="26">
        <f>IF('Rischio Lordo'!AA33="X",tabelle!$I$17,0)</f>
        <v>0</v>
      </c>
      <c r="BE26" s="26">
        <f>IF('Rischio Lordo'!AB33="X",tabelle!$I$18,0)</f>
        <v>0</v>
      </c>
      <c r="BF26" s="26">
        <f>IF('Rischio Lordo'!AC33="X",tabelle!$I$18,0)</f>
        <v>0</v>
      </c>
      <c r="BG26" s="26">
        <f>IF('Rischio Lordo'!AC33="X",tabelle!$I$19,0)</f>
        <v>0</v>
      </c>
      <c r="BH26" s="212">
        <f t="shared" si="4"/>
        <v>0</v>
      </c>
    </row>
    <row r="27" spans="1:60" x14ac:dyDescent="0.75">
      <c r="A27" s="754">
        <f>Schema!A31</f>
        <v>0</v>
      </c>
      <c r="B27" s="757">
        <f>Schema!B31</f>
        <v>0</v>
      </c>
      <c r="C27" s="1114" t="str">
        <f>Schema!C31</f>
        <v xml:space="preserve">B.3. Procedimenti disciplinari 
</v>
      </c>
      <c r="D27" s="261" t="str">
        <f>Schema!D31</f>
        <v>B.3.1. Acquisizione notizia</v>
      </c>
      <c r="E27" s="284" t="str">
        <f>Schema!E31</f>
        <v>GRU</v>
      </c>
      <c r="F27" s="46" t="str">
        <f>Schema!F31</f>
        <v>B</v>
      </c>
      <c r="G27" s="46" t="str">
        <f>Schema!G31</f>
        <v>03</v>
      </c>
      <c r="H27" s="285" t="str">
        <f>Schema!H31</f>
        <v>01</v>
      </c>
      <c r="I27" s="181" t="str">
        <f>IF('Rischio Lordo'!AF34=tabelle!$M$7,tabelle!$N$7,IF('Rischio Lordo'!AF34=tabelle!$M$6,tabelle!$N$6,IF('Rischio Lordo'!AF34=tabelle!$M$5,tabelle!$N$5,IF('Rischio Lordo'!AF34=tabelle!$M$4,tabelle!$N$4,IF('Rischio Lordo'!AF34=tabelle!$M$3,tabelle!$N$3,"-")))))</f>
        <v>-</v>
      </c>
      <c r="J27" s="34" t="str">
        <f>IF('Rischio Lordo'!AG34=tabelle!$M$7,tabelle!$N$7,IF('Rischio Lordo'!AG34=tabelle!$M$6,tabelle!$N$6,IF('Rischio Lordo'!AG34=tabelle!$M$5,tabelle!$N$5,IF('Rischio Lordo'!AG34=tabelle!$M$4,tabelle!$N$4,IF('Rischio Lordo'!AG34=tabelle!$M$3,tabelle!$N$3,"-")))))</f>
        <v>-</v>
      </c>
      <c r="K27" s="34" t="str">
        <f>IF('Rischio Lordo'!AH34=tabelle!$M$7,tabelle!$N$7,IF('Rischio Lordo'!AH34=tabelle!$M$6,tabelle!$N$6,IF('Rischio Lordo'!AH34=tabelle!$M$5,tabelle!$N$5,IF('Rischio Lordo'!AH34=tabelle!$M$4,tabelle!$N$4,IF('Rischio Lordo'!AH34=tabelle!$M$3,tabelle!$N$3,"-")))))</f>
        <v>-</v>
      </c>
      <c r="L27" s="394" t="str">
        <f t="shared" si="1"/>
        <v>-</v>
      </c>
      <c r="M27" s="34" t="str">
        <f>IF('Rischio Lordo'!AI34=tabelle!$M$7,tabelle!$N$7,IF('Rischio Lordo'!AI34=tabelle!$M$6,tabelle!$N$6,IF('Rischio Lordo'!AI34=tabelle!$M$5,tabelle!$N$5,IF('Rischio Lordo'!AI34=tabelle!$M$4,tabelle!$N$4,IF('Rischio Lordo'!AI34=tabelle!$M$3,tabelle!$N$3,"-")))))</f>
        <v>-</v>
      </c>
      <c r="N27" s="165" t="str">
        <f>IF(M27="-","-",IF('calcolo mitigazione del rischio'!L27="-","-",IF(AND((M27*'calcolo mitigazione del rischio'!L27)&gt;=tabelle!$P$3, (M27*'calcolo mitigazione del rischio'!L27)&lt;tabelle!$Q$3),tabelle!$R$3,IF(AND((M27*'calcolo mitigazione del rischio'!L27)&gt;=tabelle!$P$4, (M27*'calcolo mitigazione del rischio'!L27)&lt;tabelle!$Q$4),tabelle!$R$4,IF(AND((M27*'calcolo mitigazione del rischio'!L27)&gt;=tabelle!$P$5, (M27*'calcolo mitigazione del rischio'!L27)&lt;tabelle!$Q$5),tabelle!$R$5,IF(AND((M27*'calcolo mitigazione del rischio'!L27)&gt;=tabelle!$P$6, (M27*'calcolo mitigazione del rischio'!L27)&lt;tabelle!$Q$6),tabelle!$R$6,IF(AND((M27*'calcolo mitigazione del rischio'!L27)&gt;=tabelle!$P$7, (M27*'calcolo mitigazione del rischio'!L27)&lt;=tabelle!$Q$7),tabelle!$R$7,"-")))))))</f>
        <v>-</v>
      </c>
      <c r="O27" s="35" t="str">
        <f>IF('Rischio Lordo'!AK34=tabelle!$M$7,tabelle!$N$7,IF('Rischio Lordo'!AK34=tabelle!$M$6,tabelle!$N$6,IF('Rischio Lordo'!AK34=tabelle!$M$5,tabelle!$N$5,IF('Rischio Lordo'!AK34=tabelle!$M$4,tabelle!$N$4,IF('Rischio Lordo'!AK34=tabelle!$M$3,tabelle!$N$3,"-")))))</f>
        <v>-</v>
      </c>
      <c r="P27" s="35" t="str">
        <f>IF('Rischio Lordo'!AL34=tabelle!$M$7,tabelle!$N$7,IF('Rischio Lordo'!AL34=tabelle!$M$6,tabelle!$N$6,IF('Rischio Lordo'!AL34=tabelle!$M$5,tabelle!$N$5,IF('Rischio Lordo'!AL34=tabelle!$M$4,tabelle!$N$4,IF('Rischio Lordo'!AL34=tabelle!$M$3,tabelle!$N$3,"-")))))</f>
        <v>-</v>
      </c>
      <c r="Q27" s="35" t="str">
        <f>IF('Rischio Lordo'!AM34=tabelle!$M$7,tabelle!$N$7,IF('Rischio Lordo'!AM34=tabelle!$M$6,tabelle!$N$6,IF('Rischio Lordo'!AM34=tabelle!$M$5,tabelle!$N$5,IF('Rischio Lordo'!AM34=tabelle!$M$4,tabelle!$N$4,IF('Rischio Lordo'!AM34=tabelle!$M$3,tabelle!$N$3,"-")))))</f>
        <v>-</v>
      </c>
      <c r="R27" s="166" t="str">
        <f t="shared" si="2"/>
        <v>-</v>
      </c>
      <c r="S27" s="228" t="str">
        <f>IF(R27="-","-",(R27*'calcolo mitigazione del rischio'!N27))</f>
        <v>-</v>
      </c>
      <c r="T27" s="26" t="str">
        <f>IF('Rischio netto'!I34=tabelle!$V$3,('calcolo mitigazione del rischio'!T$11*tabelle!$W$3),IF('Rischio netto'!I34=tabelle!$V$4,('calcolo mitigazione del rischio'!T$11*tabelle!$W$4),IF('Rischio netto'!I34=tabelle!$V$5,('calcolo mitigazione del rischio'!T$11*tabelle!$W$5),IF('Rischio netto'!I34=tabelle!$V$6,('calcolo mitigazione del rischio'!T$11*tabelle!$W$6),IF('Rischio netto'!I34=tabelle!$V$7,('calcolo mitigazione del rischio'!T$11*tabelle!$W$7),IF('Rischio netto'!I34=tabelle!$V$8,('calcolo mitigazione del rischio'!T$11*tabelle!$W$8),IF('Rischio netto'!I34=tabelle!$V$9,('calcolo mitigazione del rischio'!T$11*tabelle!$W$9),IF('Rischio netto'!I34=tabelle!$V$10,('calcolo mitigazione del rischio'!T$11*tabelle!$W$10),IF('Rischio netto'!I34=tabelle!$V$11,('calcolo mitigazione del rischio'!T$11*tabelle!$W$11),IF('Rischio netto'!I34=tabelle!$V$12,('calcolo mitigazione del rischio'!T$11*tabelle!$W$12),"-"))))))))))</f>
        <v>-</v>
      </c>
      <c r="U27" s="26" t="str">
        <f>IF('Rischio netto'!J34=tabelle!$V$3,('calcolo mitigazione del rischio'!U$11*tabelle!$W$3),IF('Rischio netto'!J34=tabelle!$V$4,('calcolo mitigazione del rischio'!U$11*tabelle!$W$4),IF('Rischio netto'!J34=tabelle!$V$5,('calcolo mitigazione del rischio'!U$11*tabelle!$W$5),IF('Rischio netto'!J34=tabelle!$V$6,('calcolo mitigazione del rischio'!U$11*tabelle!$W$6),IF('Rischio netto'!J34=tabelle!$V$7,('calcolo mitigazione del rischio'!U$11*tabelle!$W$7),IF('Rischio netto'!J34=tabelle!$V$8,('calcolo mitigazione del rischio'!U$11*tabelle!$W$8),IF('Rischio netto'!J34=tabelle!$V$9,('calcolo mitigazione del rischio'!U$11*tabelle!$W$9),IF('Rischio netto'!J34=tabelle!$V$10,('calcolo mitigazione del rischio'!U$11*tabelle!$W$10),IF('Rischio netto'!J34=tabelle!$V$11,('calcolo mitigazione del rischio'!U$11*tabelle!$W$11),IF('Rischio netto'!J34=tabelle!$V$12,('calcolo mitigazione del rischio'!U$11*tabelle!$W$12),"-"))))))))))</f>
        <v>-</v>
      </c>
      <c r="V27" s="26" t="str">
        <f>IF('Rischio netto'!K34=tabelle!$V$3,('calcolo mitigazione del rischio'!V$11*tabelle!$W$3),IF('Rischio netto'!K34=tabelle!$V$4,('calcolo mitigazione del rischio'!V$11*tabelle!$W$4),IF('Rischio netto'!K34=tabelle!$V$5,('calcolo mitigazione del rischio'!V$11*tabelle!$W$5),IF('Rischio netto'!K34=tabelle!$V$6,('calcolo mitigazione del rischio'!V$11*tabelle!$W$6),IF('Rischio netto'!K34=tabelle!$V$7,('calcolo mitigazione del rischio'!V$11*tabelle!$W$7),IF('Rischio netto'!K34=tabelle!$V$8,('calcolo mitigazione del rischio'!V$11*tabelle!$W$8),IF('Rischio netto'!K34=tabelle!$V$9,('calcolo mitigazione del rischio'!V$11*tabelle!$W$9),IF('Rischio netto'!K34=tabelle!$V$10,('calcolo mitigazione del rischio'!V$11*tabelle!$W$10),IF('Rischio netto'!K34=tabelle!$V$11,('calcolo mitigazione del rischio'!V$11*tabelle!$W$11),IF('Rischio netto'!K34=tabelle!$V$12,('calcolo mitigazione del rischio'!V$11*tabelle!$W$12),"-"))))))))))</f>
        <v>-</v>
      </c>
      <c r="W27" s="26" t="str">
        <f>IF('Rischio netto'!L34=tabelle!$V$3,('calcolo mitigazione del rischio'!W$11*tabelle!$W$3),IF('Rischio netto'!L34=tabelle!$V$4,('calcolo mitigazione del rischio'!W$11*tabelle!$W$4),IF('Rischio netto'!L34=tabelle!$V$5,('calcolo mitigazione del rischio'!W$11*tabelle!$W$5),IF('Rischio netto'!L34=tabelle!$V$6,('calcolo mitigazione del rischio'!W$11*tabelle!$W$6),IF('Rischio netto'!L34=tabelle!$V$7,('calcolo mitigazione del rischio'!W$11*tabelle!$W$7),IF('Rischio netto'!L34=tabelle!$V$8,('calcolo mitigazione del rischio'!W$11*tabelle!$W$8),IF('Rischio netto'!L34=tabelle!$V$9,('calcolo mitigazione del rischio'!W$11*tabelle!$W$9),IF('Rischio netto'!L34=tabelle!$V$10,('calcolo mitigazione del rischio'!W$11*tabelle!$W$10),IF('Rischio netto'!L34=tabelle!$V$11,('calcolo mitigazione del rischio'!W$11*tabelle!$W$11),IF('Rischio netto'!L34=tabelle!$V$12,('calcolo mitigazione del rischio'!W$11*tabelle!$W$12),"-"))))))))))</f>
        <v>-</v>
      </c>
      <c r="X27" s="26" t="str">
        <f>IF('Rischio netto'!O34=tabelle!$V$3,('calcolo mitigazione del rischio'!X$11*tabelle!$W$3),IF('Rischio netto'!O34=tabelle!$V$4,('calcolo mitigazione del rischio'!X$11*tabelle!$W$4),IF('Rischio netto'!O34=tabelle!$V$5,('calcolo mitigazione del rischio'!X$11*tabelle!$W$5),IF('Rischio netto'!O34=tabelle!$V$6,('calcolo mitigazione del rischio'!X$11*tabelle!$W$6),IF('Rischio netto'!O34=tabelle!$V$7,('calcolo mitigazione del rischio'!X$11*tabelle!$W$7),IF('Rischio netto'!O34=tabelle!$V$8,('calcolo mitigazione del rischio'!X$11*tabelle!$W$8),IF('Rischio netto'!O34=tabelle!$V$9,('calcolo mitigazione del rischio'!X$11*tabelle!$W$9),IF('Rischio netto'!O34=tabelle!$V$10,('calcolo mitigazione del rischio'!X$11*tabelle!$W$10),IF('Rischio netto'!O34=tabelle!$V$11,('calcolo mitigazione del rischio'!X$11*tabelle!$W$11),IF('Rischio netto'!O34=tabelle!$V$12,('calcolo mitigazione del rischio'!X$11*tabelle!$W$12),"-"))))))))))</f>
        <v>-</v>
      </c>
      <c r="Y27" s="26" t="str">
        <f>IF('Rischio netto'!P34=tabelle!$V$3,('calcolo mitigazione del rischio'!Y$11*tabelle!$W$3),IF('Rischio netto'!P34=tabelle!$V$4,('calcolo mitigazione del rischio'!Y$11*tabelle!$W$4),IF('Rischio netto'!P34=tabelle!$V$5,('calcolo mitigazione del rischio'!Y$11*tabelle!$W$5),IF('Rischio netto'!P34=tabelle!$V$6,('calcolo mitigazione del rischio'!Y$11*tabelle!$W$6),IF('Rischio netto'!P34=tabelle!$V$7,('calcolo mitigazione del rischio'!Y$11*tabelle!$W$7),IF('Rischio netto'!P34=tabelle!$V$8,('calcolo mitigazione del rischio'!Y$11*tabelle!$W$8),IF('Rischio netto'!P34=tabelle!$V$9,('calcolo mitigazione del rischio'!Y$11*tabelle!$W$9),IF('Rischio netto'!P34=tabelle!$V$10,('calcolo mitigazione del rischio'!Y$11*tabelle!$W$10),IF('Rischio netto'!P34=tabelle!$V$11,('calcolo mitigazione del rischio'!Y$11*tabelle!$W$11),IF('Rischio netto'!P34=tabelle!$V$12,('calcolo mitigazione del rischio'!Y$11*tabelle!$W$12),"-"))))))))))</f>
        <v>-</v>
      </c>
      <c r="Z2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7" s="26" t="str">
        <f>IF('Rischio netto'!Q34=tabelle!$V$3,('calcolo mitigazione del rischio'!AA$11*tabelle!$W$3),IF('Rischio netto'!Q34=tabelle!$V$4,('calcolo mitigazione del rischio'!AA$11*tabelle!$W$4),IF('Rischio netto'!Q34=tabelle!$V$5,('calcolo mitigazione del rischio'!AA$11*tabelle!$W$5),IF('Rischio netto'!Q34=tabelle!$V$6,('calcolo mitigazione del rischio'!AA$11*tabelle!$W$6),IF('Rischio netto'!Q34=tabelle!$V$7,('calcolo mitigazione del rischio'!AA$11*tabelle!$W$7),IF('Rischio netto'!Q34=tabelle!$V$8,('calcolo mitigazione del rischio'!AA$11*tabelle!$W$8),IF('Rischio netto'!Q34=tabelle!$V$9,('calcolo mitigazione del rischio'!AA$11*tabelle!$W$9),IF('Rischio netto'!Q34=tabelle!$V$10,('calcolo mitigazione del rischio'!AA$11*tabelle!$W$10),IF('Rischio netto'!Q34=tabelle!$V$11,('calcolo mitigazione del rischio'!AA$11*tabelle!$W$11),IF('Rischio netto'!Q34=tabelle!$V$12,('calcolo mitigazione del rischio'!AA$11*tabelle!$W$12),"-"))))))))))</f>
        <v>-</v>
      </c>
      <c r="AB27" s="26" t="str">
        <f>IF('Rischio netto'!R34=tabelle!$V$3,('calcolo mitigazione del rischio'!AB$11*tabelle!$W$3),IF('Rischio netto'!R34=tabelle!$V$4,('calcolo mitigazione del rischio'!AB$11*tabelle!$W$4),IF('Rischio netto'!R34=tabelle!$V$5,('calcolo mitigazione del rischio'!AB$11*tabelle!$W$5),IF('Rischio netto'!R34=tabelle!$V$6,('calcolo mitigazione del rischio'!AB$11*tabelle!$W$6),IF('Rischio netto'!R34=tabelle!$V$7,('calcolo mitigazione del rischio'!AB$11*tabelle!$W$7),IF('Rischio netto'!R34=tabelle!$V$8,('calcolo mitigazione del rischio'!AB$11*tabelle!$W$8),IF('Rischio netto'!R34=tabelle!$V$9,('calcolo mitigazione del rischio'!AB$11*tabelle!$W$9),IF('Rischio netto'!R34=tabelle!$V$10,('calcolo mitigazione del rischio'!AB$11*tabelle!$W$10),IF('Rischio netto'!R34=tabelle!$V$11,('calcolo mitigazione del rischio'!AB$11*tabelle!$W$11),IF('Rischio netto'!R34=tabelle!$V$12,('calcolo mitigazione del rischio'!AB$11*tabelle!$W$12),"-"))))))))))</f>
        <v>-</v>
      </c>
      <c r="AC27" s="405" t="str">
        <f>IF('Rischio netto'!T34=tabelle!$V$3,('calcolo mitigazione del rischio'!AC$11*tabelle!$W$3),IF('Rischio netto'!T34=tabelle!$V$4,('calcolo mitigazione del rischio'!AC$11*tabelle!$W$4),IF('Rischio netto'!T34=tabelle!$V$5,('calcolo mitigazione del rischio'!AC$11*tabelle!$W$5),IF('Rischio netto'!T34=tabelle!$V$6,('calcolo mitigazione del rischio'!AC$11*tabelle!$W$6),IF('Rischio netto'!T34=tabelle!$V$7,('calcolo mitigazione del rischio'!AC$11*tabelle!$W$7),IF('Rischio netto'!T34=tabelle!$V$8,('calcolo mitigazione del rischio'!AC$11*tabelle!$W$8),IF('Rischio netto'!T34=tabelle!$V$9,('calcolo mitigazione del rischio'!AC$11*tabelle!$W$9),IF('Rischio netto'!T34=tabelle!$V$10,('calcolo mitigazione del rischio'!AC$11*tabelle!$W$10),IF('Rischio netto'!T34=tabelle!$V$11,('calcolo mitigazione del rischio'!AC$11*tabelle!$W$11),IF('Rischio netto'!T34=tabelle!$V$12,('calcolo mitigazione del rischio'!AC$11*tabelle!$W$12),"-"))))))))))</f>
        <v>-</v>
      </c>
      <c r="AD27" s="26" t="str">
        <f>IF('Rischio netto'!T34=tabelle!$V$3,('calcolo mitigazione del rischio'!AD$11*tabelle!$W$3),IF('Rischio netto'!T34=tabelle!$V$4,('calcolo mitigazione del rischio'!AD$11*tabelle!$W$4),IF('Rischio netto'!T34=tabelle!$V$5,('calcolo mitigazione del rischio'!AD$11*tabelle!$W$5),IF('Rischio netto'!T34=tabelle!$V$6,('calcolo mitigazione del rischio'!AD$11*tabelle!$W$6),IF('Rischio netto'!T34=tabelle!$V$7,('calcolo mitigazione del rischio'!AD$11*tabelle!$W$7),IF('Rischio netto'!T34=tabelle!$V$8,('calcolo mitigazione del rischio'!AD$11*tabelle!$W$8),IF('Rischio netto'!T34=tabelle!$V$9,('calcolo mitigazione del rischio'!AD$11*tabelle!$W$9),IF('Rischio netto'!T34=tabelle!$V$10,('calcolo mitigazione del rischio'!AD$11*tabelle!$W$10),IF('Rischio netto'!T34=tabelle!$V$11,('calcolo mitigazione del rischio'!AD$11*tabelle!$W$11),IF('Rischio netto'!T34=tabelle!$V$12,('calcolo mitigazione del rischio'!AD$11*tabelle!$W$12),"-"))))))))))</f>
        <v>-</v>
      </c>
      <c r="AE27" s="26"/>
      <c r="AF27" s="405" t="str">
        <f>IF('Rischio netto'!T34=tabelle!$V$3,('calcolo mitigazione del rischio'!AF$11*tabelle!$W$3),IF('Rischio netto'!T34=tabelle!$V$4,('calcolo mitigazione del rischio'!AF$11*tabelle!$W$4),IF('Rischio netto'!T34=tabelle!$V$5,('calcolo mitigazione del rischio'!AF$11*tabelle!$W$5),IF('Rischio netto'!T34=tabelle!$V$6,('calcolo mitigazione del rischio'!AF$11*tabelle!$W$6),IF('Rischio netto'!T34=tabelle!$V$7,('calcolo mitigazione del rischio'!AF$11*tabelle!$W$7),IF('Rischio netto'!T34=tabelle!$V$8,('calcolo mitigazione del rischio'!AF$11*tabelle!$W$8),IF('Rischio netto'!T34=tabelle!$V$9,('calcolo mitigazione del rischio'!AF$11*tabelle!$W$9),IF('Rischio netto'!T34=tabelle!$V$10,('calcolo mitigazione del rischio'!AF$11*tabelle!$W$10),IF('Rischio netto'!T34=tabelle!$V$11,('calcolo mitigazione del rischio'!AF$11*tabelle!$W$11),IF('Rischio netto'!T34=tabelle!$V$12,('calcolo mitigazione del rischio'!AF$11*tabelle!$W$12),"-"))))))))))</f>
        <v>-</v>
      </c>
      <c r="AG27" s="405" t="str">
        <f>IF('Rischio netto'!U34=tabelle!$V$3,('calcolo mitigazione del rischio'!AG$11*tabelle!$W$3),IF('Rischio netto'!U34=tabelle!$V$4,('calcolo mitigazione del rischio'!AG$11*tabelle!$W$4),IF('Rischio netto'!U34=tabelle!$V$5,('calcolo mitigazione del rischio'!AG$11*tabelle!$W$5),IF('Rischio netto'!U34=tabelle!$V$6,('calcolo mitigazione del rischio'!AG$11*tabelle!$W$6),IF('Rischio netto'!U34=tabelle!$V$7,('calcolo mitigazione del rischio'!AG$11*tabelle!$W$7),IF('Rischio netto'!U34=tabelle!$V$8,('calcolo mitigazione del rischio'!AG$11*tabelle!$W$8),IF('Rischio netto'!U34=tabelle!$V$9,('calcolo mitigazione del rischio'!AG$11*tabelle!$W$9),IF('Rischio netto'!U34=tabelle!$V$10,('calcolo mitigazione del rischio'!AG$11*tabelle!$W$10),IF('Rischio netto'!U34=tabelle!$V$11,('calcolo mitigazione del rischio'!AG$11*tabelle!$W$11),IF('Rischio netto'!U34=tabelle!$V$12,('calcolo mitigazione del rischio'!AG$11*tabelle!$W$12),"-"))))))))))</f>
        <v>-</v>
      </c>
      <c r="AH27" s="26" t="str">
        <f>IF('Rischio netto'!V34=tabelle!$V$3,('calcolo mitigazione del rischio'!AH$11*tabelle!$W$3),IF('Rischio netto'!V34=tabelle!$V$4,('calcolo mitigazione del rischio'!AH$11*tabelle!$W$4),IF('Rischio netto'!V34=tabelle!$V$5,('calcolo mitigazione del rischio'!AH$11*tabelle!$W$5),IF('Rischio netto'!V34=tabelle!$V$6,('calcolo mitigazione del rischio'!AH$11*tabelle!$W$6),IF('Rischio netto'!V34=tabelle!$V$7,('calcolo mitigazione del rischio'!AH$11*tabelle!$W$7),IF('Rischio netto'!V34=tabelle!$V$8,('calcolo mitigazione del rischio'!AH$11*tabelle!$W$8),IF('Rischio netto'!V34=tabelle!$V$9,('calcolo mitigazione del rischio'!AH$11*tabelle!$W$9),IF('Rischio netto'!V34=tabelle!$V$10,('calcolo mitigazione del rischio'!AH$11*tabelle!$W$10),IF('Rischio netto'!V34=tabelle!$V$11,('calcolo mitigazione del rischio'!AH$11*tabelle!$W$11),IF('Rischio netto'!V34=tabelle!$V$12,('calcolo mitigazione del rischio'!AH$11*tabelle!$W$12),"-"))))))))))</f>
        <v>-</v>
      </c>
      <c r="AI27" s="410" t="str">
        <f>IF('Rischio netto'!W34=tabelle!$V$3,('calcolo mitigazione del rischio'!AI$11*tabelle!$W$3),IF('Rischio netto'!W34=tabelle!$V$4,('calcolo mitigazione del rischio'!AI$11*tabelle!$W$4),IF('Rischio netto'!W34=tabelle!$V$5,('calcolo mitigazione del rischio'!AI$11*tabelle!$W$5),IF('Rischio netto'!W34=tabelle!$V$6,('calcolo mitigazione del rischio'!AI$11*tabelle!$W$6),IF('Rischio netto'!W34=tabelle!$V$7,('calcolo mitigazione del rischio'!AI$11*tabelle!$W$7),IF('Rischio netto'!W34=tabelle!$V$8,('calcolo mitigazione del rischio'!AI$11*tabelle!$W$8),IF('Rischio netto'!W34=tabelle!$V$9,('calcolo mitigazione del rischio'!AI$11*tabelle!$W$9),IF('Rischio netto'!W34=tabelle!$V$10,('calcolo mitigazione del rischio'!AI$11*tabelle!$W$10),IF('Rischio netto'!W34=tabelle!$V$11,('calcolo mitigazione del rischio'!AI$11*tabelle!$W$11),IF('Rischio netto'!W34=tabelle!$V$12,('calcolo mitigazione del rischio'!AI$11*tabelle!$W$12),"-"))))))))))</f>
        <v>-</v>
      </c>
      <c r="AJ27" s="428" t="e">
        <f t="shared" si="0"/>
        <v>#REF!</v>
      </c>
      <c r="AK27" s="429" t="e">
        <f t="shared" si="3"/>
        <v>#REF!</v>
      </c>
      <c r="AL27" s="418" t="e">
        <f>IF('calcolo mitigazione del rischio'!$AJ27="-","-",'calcolo mitigazione del rischio'!$AK27)</f>
        <v>#REF!</v>
      </c>
      <c r="AM27" s="412" t="str">
        <f>IF('Rischio netto'!X34="-","-",IF('calcolo mitigazione del rischio'!S27="-","-",IF('calcolo mitigazione del rischio'!AL27="-","-",ROUND(('calcolo mitigazione del rischio'!S27*(1-'calcolo mitigazione del rischio'!AL27)),0))))</f>
        <v>-</v>
      </c>
      <c r="AN27" s="404"/>
      <c r="AO27" s="26">
        <f>IF('Rischio Lordo'!L34="X",tabelle!$I$2,0)</f>
        <v>0</v>
      </c>
      <c r="AP27" s="26">
        <f>IF('Rischio Lordo'!M34="X",tabelle!$I$3,0)</f>
        <v>0</v>
      </c>
      <c r="AQ27" s="26">
        <f>IF('Rischio Lordo'!N34="X",tabelle!$I$4,0)</f>
        <v>0</v>
      </c>
      <c r="AR27" s="26">
        <f>IF('Rischio Lordo'!O34="X",tabelle!$I$5,0)</f>
        <v>0</v>
      </c>
      <c r="AS27" s="26">
        <f>IF('Rischio Lordo'!P34="X",tabelle!$I$6,0)</f>
        <v>0</v>
      </c>
      <c r="AT27" s="26">
        <f>IF('Rischio Lordo'!Q34="X",tabelle!$I$7,0)</f>
        <v>0</v>
      </c>
      <c r="AU27" s="26">
        <f>IF('Rischio Lordo'!R34="X",tabelle!$I$8,0)</f>
        <v>0</v>
      </c>
      <c r="AV27" s="26">
        <f>IF('Rischio Lordo'!S34="X",tabelle!$I$9,0)</f>
        <v>0</v>
      </c>
      <c r="AW27" s="26">
        <f>IF('Rischio Lordo'!T34="X",tabelle!$I$10,0)</f>
        <v>0</v>
      </c>
      <c r="AX27" s="26">
        <f>IF('Rischio Lordo'!U34="X",tabelle!$I$11,0)</f>
        <v>0</v>
      </c>
      <c r="AY27" s="26">
        <f>IF('Rischio Lordo'!V34="X",tabelle!$I$12,0)</f>
        <v>0</v>
      </c>
      <c r="AZ27" s="26">
        <f>IF('Rischio Lordo'!W34="X",tabelle!$I$13,0)</f>
        <v>0</v>
      </c>
      <c r="BA27" s="26">
        <f>IF('Rischio Lordo'!X34="X",tabelle!$I$14,0)</f>
        <v>0</v>
      </c>
      <c r="BB27" s="26">
        <f>IF('Rischio Lordo'!Y34="X",tabelle!$I$15,0)</f>
        <v>0</v>
      </c>
      <c r="BC27" s="26">
        <f>IF('Rischio Lordo'!Z34="X",tabelle!$I$16,0)</f>
        <v>0</v>
      </c>
      <c r="BD27" s="26">
        <f>IF('Rischio Lordo'!AA34="X",tabelle!$I$17,0)</f>
        <v>0</v>
      </c>
      <c r="BE27" s="26">
        <f>IF('Rischio Lordo'!AB34="X",tabelle!$I$18,0)</f>
        <v>0</v>
      </c>
      <c r="BF27" s="26">
        <f>IF('Rischio Lordo'!AC34="X",tabelle!$I$18,0)</f>
        <v>0</v>
      </c>
      <c r="BG27" s="26">
        <f>IF('Rischio Lordo'!AC34="X",tabelle!$I$19,0)</f>
        <v>0</v>
      </c>
      <c r="BH27" s="212">
        <f t="shared" si="4"/>
        <v>0</v>
      </c>
    </row>
    <row r="28" spans="1:60" x14ac:dyDescent="0.75">
      <c r="A28" s="754">
        <f>Schema!A32</f>
        <v>0</v>
      </c>
      <c r="B28" s="757">
        <f>Schema!B32</f>
        <v>0</v>
      </c>
      <c r="C28" s="1114">
        <f>Schema!C32</f>
        <v>0</v>
      </c>
      <c r="D28" s="261" t="str">
        <f>Schema!D32</f>
        <v>B.3.2. Contestazione addebiti</v>
      </c>
      <c r="E28" s="284" t="str">
        <f>Schema!E32</f>
        <v>GRU</v>
      </c>
      <c r="F28" s="46" t="str">
        <f>Schema!F32</f>
        <v>B</v>
      </c>
      <c r="G28" s="46" t="str">
        <f>Schema!G32</f>
        <v>03</v>
      </c>
      <c r="H28" s="285" t="str">
        <f>Schema!H32</f>
        <v>02</v>
      </c>
      <c r="I28" s="181" t="str">
        <f>IF('Rischio Lordo'!AF35=tabelle!$M$7,tabelle!$N$7,IF('Rischio Lordo'!AF35=tabelle!$M$6,tabelle!$N$6,IF('Rischio Lordo'!AF35=tabelle!$M$5,tabelle!$N$5,IF('Rischio Lordo'!AF35=tabelle!$M$4,tabelle!$N$4,IF('Rischio Lordo'!AF35=tabelle!$M$3,tabelle!$N$3,"-")))))</f>
        <v>-</v>
      </c>
      <c r="J28" s="34" t="str">
        <f>IF('Rischio Lordo'!AG35=tabelle!$M$7,tabelle!$N$7,IF('Rischio Lordo'!AG35=tabelle!$M$6,tabelle!$N$6,IF('Rischio Lordo'!AG35=tabelle!$M$5,tabelle!$N$5,IF('Rischio Lordo'!AG35=tabelle!$M$4,tabelle!$N$4,IF('Rischio Lordo'!AG35=tabelle!$M$3,tabelle!$N$3,"-")))))</f>
        <v>-</v>
      </c>
      <c r="K28" s="34" t="str">
        <f>IF('Rischio Lordo'!AH35=tabelle!$M$7,tabelle!$N$7,IF('Rischio Lordo'!AH35=tabelle!$M$6,tabelle!$N$6,IF('Rischio Lordo'!AH35=tabelle!$M$5,tabelle!$N$5,IF('Rischio Lordo'!AH35=tabelle!$M$4,tabelle!$N$4,IF('Rischio Lordo'!AH35=tabelle!$M$3,tabelle!$N$3,"-")))))</f>
        <v>-</v>
      </c>
      <c r="L28" s="394" t="str">
        <f t="shared" si="1"/>
        <v>-</v>
      </c>
      <c r="M28" s="34" t="str">
        <f>IF('Rischio Lordo'!AI35=tabelle!$M$7,tabelle!$N$7,IF('Rischio Lordo'!AI35=tabelle!$M$6,tabelle!$N$6,IF('Rischio Lordo'!AI35=tabelle!$M$5,tabelle!$N$5,IF('Rischio Lordo'!AI35=tabelle!$M$4,tabelle!$N$4,IF('Rischio Lordo'!AI35=tabelle!$M$3,tabelle!$N$3,"-")))))</f>
        <v>-</v>
      </c>
      <c r="N28" s="165" t="str">
        <f>IF(M28="-","-",IF('calcolo mitigazione del rischio'!L28="-","-",IF(AND((M28*'calcolo mitigazione del rischio'!L28)&gt;=tabelle!$P$3, (M28*'calcolo mitigazione del rischio'!L28)&lt;tabelle!$Q$3),tabelle!$R$3,IF(AND((M28*'calcolo mitigazione del rischio'!L28)&gt;=tabelle!$P$4, (M28*'calcolo mitigazione del rischio'!L28)&lt;tabelle!$Q$4),tabelle!$R$4,IF(AND((M28*'calcolo mitigazione del rischio'!L28)&gt;=tabelle!$P$5, (M28*'calcolo mitigazione del rischio'!L28)&lt;tabelle!$Q$5),tabelle!$R$5,IF(AND((M28*'calcolo mitigazione del rischio'!L28)&gt;=tabelle!$P$6, (M28*'calcolo mitigazione del rischio'!L28)&lt;tabelle!$Q$6),tabelle!$R$6,IF(AND((M28*'calcolo mitigazione del rischio'!L28)&gt;=tabelle!$P$7, (M28*'calcolo mitigazione del rischio'!L28)&lt;=tabelle!$Q$7),tabelle!$R$7,"-")))))))</f>
        <v>-</v>
      </c>
      <c r="O28" s="35" t="str">
        <f>IF('Rischio Lordo'!AK35=tabelle!$M$7,tabelle!$N$7,IF('Rischio Lordo'!AK35=tabelle!$M$6,tabelle!$N$6,IF('Rischio Lordo'!AK35=tabelle!$M$5,tabelle!$N$5,IF('Rischio Lordo'!AK35=tabelle!$M$4,tabelle!$N$4,IF('Rischio Lordo'!AK35=tabelle!$M$3,tabelle!$N$3,"-")))))</f>
        <v>-</v>
      </c>
      <c r="P28" s="35" t="str">
        <f>IF('Rischio Lordo'!AL35=tabelle!$M$7,tabelle!$N$7,IF('Rischio Lordo'!AL35=tabelle!$M$6,tabelle!$N$6,IF('Rischio Lordo'!AL35=tabelle!$M$5,tabelle!$N$5,IF('Rischio Lordo'!AL35=tabelle!$M$4,tabelle!$N$4,IF('Rischio Lordo'!AL35=tabelle!$M$3,tabelle!$N$3,"-")))))</f>
        <v>-</v>
      </c>
      <c r="Q28" s="35" t="str">
        <f>IF('Rischio Lordo'!AM35=tabelle!$M$7,tabelle!$N$7,IF('Rischio Lordo'!AM35=tabelle!$M$6,tabelle!$N$6,IF('Rischio Lordo'!AM35=tabelle!$M$5,tabelle!$N$5,IF('Rischio Lordo'!AM35=tabelle!$M$4,tabelle!$N$4,IF('Rischio Lordo'!AM35=tabelle!$M$3,tabelle!$N$3,"-")))))</f>
        <v>-</v>
      </c>
      <c r="R28" s="166" t="str">
        <f t="shared" si="2"/>
        <v>-</v>
      </c>
      <c r="S28" s="228" t="str">
        <f>IF(R28="-","-",(R28*'calcolo mitigazione del rischio'!N28))</f>
        <v>-</v>
      </c>
      <c r="T28" s="26" t="str">
        <f>IF('Rischio netto'!I35=tabelle!$V$3,('calcolo mitigazione del rischio'!T$11*tabelle!$W$3),IF('Rischio netto'!I35=tabelle!$V$4,('calcolo mitigazione del rischio'!T$11*tabelle!$W$4),IF('Rischio netto'!I35=tabelle!$V$5,('calcolo mitigazione del rischio'!T$11*tabelle!$W$5),IF('Rischio netto'!I35=tabelle!$V$6,('calcolo mitigazione del rischio'!T$11*tabelle!$W$6),IF('Rischio netto'!I35=tabelle!$V$7,('calcolo mitigazione del rischio'!T$11*tabelle!$W$7),IF('Rischio netto'!I35=tabelle!$V$8,('calcolo mitigazione del rischio'!T$11*tabelle!$W$8),IF('Rischio netto'!I35=tabelle!$V$9,('calcolo mitigazione del rischio'!T$11*tabelle!$W$9),IF('Rischio netto'!I35=tabelle!$V$10,('calcolo mitigazione del rischio'!T$11*tabelle!$W$10),IF('Rischio netto'!I35=tabelle!$V$11,('calcolo mitigazione del rischio'!T$11*tabelle!$W$11),IF('Rischio netto'!I35=tabelle!$V$12,('calcolo mitigazione del rischio'!T$11*tabelle!$W$12),"-"))))))))))</f>
        <v>-</v>
      </c>
      <c r="U28" s="26" t="str">
        <f>IF('Rischio netto'!J35=tabelle!$V$3,('calcolo mitigazione del rischio'!U$11*tabelle!$W$3),IF('Rischio netto'!J35=tabelle!$V$4,('calcolo mitigazione del rischio'!U$11*tabelle!$W$4),IF('Rischio netto'!J35=tabelle!$V$5,('calcolo mitigazione del rischio'!U$11*tabelle!$W$5),IF('Rischio netto'!J35=tabelle!$V$6,('calcolo mitigazione del rischio'!U$11*tabelle!$W$6),IF('Rischio netto'!J35=tabelle!$V$7,('calcolo mitigazione del rischio'!U$11*tabelle!$W$7),IF('Rischio netto'!J35=tabelle!$V$8,('calcolo mitigazione del rischio'!U$11*tabelle!$W$8),IF('Rischio netto'!J35=tabelle!$V$9,('calcolo mitigazione del rischio'!U$11*tabelle!$W$9),IF('Rischio netto'!J35=tabelle!$V$10,('calcolo mitigazione del rischio'!U$11*tabelle!$W$10),IF('Rischio netto'!J35=tabelle!$V$11,('calcolo mitigazione del rischio'!U$11*tabelle!$W$11),IF('Rischio netto'!J35=tabelle!$V$12,('calcolo mitigazione del rischio'!U$11*tabelle!$W$12),"-"))))))))))</f>
        <v>-</v>
      </c>
      <c r="V28" s="26" t="str">
        <f>IF('Rischio netto'!K35=tabelle!$V$3,('calcolo mitigazione del rischio'!V$11*tabelle!$W$3),IF('Rischio netto'!K35=tabelle!$V$4,('calcolo mitigazione del rischio'!V$11*tabelle!$W$4),IF('Rischio netto'!K35=tabelle!$V$5,('calcolo mitigazione del rischio'!V$11*tabelle!$W$5),IF('Rischio netto'!K35=tabelle!$V$6,('calcolo mitigazione del rischio'!V$11*tabelle!$W$6),IF('Rischio netto'!K35=tabelle!$V$7,('calcolo mitigazione del rischio'!V$11*tabelle!$W$7),IF('Rischio netto'!K35=tabelle!$V$8,('calcolo mitigazione del rischio'!V$11*tabelle!$W$8),IF('Rischio netto'!K35=tabelle!$V$9,('calcolo mitigazione del rischio'!V$11*tabelle!$W$9),IF('Rischio netto'!K35=tabelle!$V$10,('calcolo mitigazione del rischio'!V$11*tabelle!$W$10),IF('Rischio netto'!K35=tabelle!$V$11,('calcolo mitigazione del rischio'!V$11*tabelle!$W$11),IF('Rischio netto'!K35=tabelle!$V$12,('calcolo mitigazione del rischio'!V$11*tabelle!$W$12),"-"))))))))))</f>
        <v>-</v>
      </c>
      <c r="W28" s="26" t="str">
        <f>IF('Rischio netto'!L35=tabelle!$V$3,('calcolo mitigazione del rischio'!W$11*tabelle!$W$3),IF('Rischio netto'!L35=tabelle!$V$4,('calcolo mitigazione del rischio'!W$11*tabelle!$W$4),IF('Rischio netto'!L35=tabelle!$V$5,('calcolo mitigazione del rischio'!W$11*tabelle!$W$5),IF('Rischio netto'!L35=tabelle!$V$6,('calcolo mitigazione del rischio'!W$11*tabelle!$W$6),IF('Rischio netto'!L35=tabelle!$V$7,('calcolo mitigazione del rischio'!W$11*tabelle!$W$7),IF('Rischio netto'!L35=tabelle!$V$8,('calcolo mitigazione del rischio'!W$11*tabelle!$W$8),IF('Rischio netto'!L35=tabelle!$V$9,('calcolo mitigazione del rischio'!W$11*tabelle!$W$9),IF('Rischio netto'!L35=tabelle!$V$10,('calcolo mitigazione del rischio'!W$11*tabelle!$W$10),IF('Rischio netto'!L35=tabelle!$V$11,('calcolo mitigazione del rischio'!W$11*tabelle!$W$11),IF('Rischio netto'!L35=tabelle!$V$12,('calcolo mitigazione del rischio'!W$11*tabelle!$W$12),"-"))))))))))</f>
        <v>-</v>
      </c>
      <c r="X28" s="26" t="str">
        <f>IF('Rischio netto'!O35=tabelle!$V$3,('calcolo mitigazione del rischio'!X$11*tabelle!$W$3),IF('Rischio netto'!O35=tabelle!$V$4,('calcolo mitigazione del rischio'!X$11*tabelle!$W$4),IF('Rischio netto'!O35=tabelle!$V$5,('calcolo mitigazione del rischio'!X$11*tabelle!$W$5),IF('Rischio netto'!O35=tabelle!$V$6,('calcolo mitigazione del rischio'!X$11*tabelle!$W$6),IF('Rischio netto'!O35=tabelle!$V$7,('calcolo mitigazione del rischio'!X$11*tabelle!$W$7),IF('Rischio netto'!O35=tabelle!$V$8,('calcolo mitigazione del rischio'!X$11*tabelle!$W$8),IF('Rischio netto'!O35=tabelle!$V$9,('calcolo mitigazione del rischio'!X$11*tabelle!$W$9),IF('Rischio netto'!O35=tabelle!$V$10,('calcolo mitigazione del rischio'!X$11*tabelle!$W$10),IF('Rischio netto'!O35=tabelle!$V$11,('calcolo mitigazione del rischio'!X$11*tabelle!$W$11),IF('Rischio netto'!O35=tabelle!$V$12,('calcolo mitigazione del rischio'!X$11*tabelle!$W$12),"-"))))))))))</f>
        <v>-</v>
      </c>
      <c r="Y28" s="26" t="str">
        <f>IF('Rischio netto'!P35=tabelle!$V$3,('calcolo mitigazione del rischio'!Y$11*tabelle!$W$3),IF('Rischio netto'!P35=tabelle!$V$4,('calcolo mitigazione del rischio'!Y$11*tabelle!$W$4),IF('Rischio netto'!P35=tabelle!$V$5,('calcolo mitigazione del rischio'!Y$11*tabelle!$W$5),IF('Rischio netto'!P35=tabelle!$V$6,('calcolo mitigazione del rischio'!Y$11*tabelle!$W$6),IF('Rischio netto'!P35=tabelle!$V$7,('calcolo mitigazione del rischio'!Y$11*tabelle!$W$7),IF('Rischio netto'!P35=tabelle!$V$8,('calcolo mitigazione del rischio'!Y$11*tabelle!$W$8),IF('Rischio netto'!P35=tabelle!$V$9,('calcolo mitigazione del rischio'!Y$11*tabelle!$W$9),IF('Rischio netto'!P35=tabelle!$V$10,('calcolo mitigazione del rischio'!Y$11*tabelle!$W$10),IF('Rischio netto'!P35=tabelle!$V$11,('calcolo mitigazione del rischio'!Y$11*tabelle!$W$11),IF('Rischio netto'!P35=tabelle!$V$12,('calcolo mitigazione del rischio'!Y$11*tabelle!$W$12),"-"))))))))))</f>
        <v>-</v>
      </c>
      <c r="Z2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8" s="26" t="str">
        <f>IF('Rischio netto'!Q35=tabelle!$V$3,('calcolo mitigazione del rischio'!AA$11*tabelle!$W$3),IF('Rischio netto'!Q35=tabelle!$V$4,('calcolo mitigazione del rischio'!AA$11*tabelle!$W$4),IF('Rischio netto'!Q35=tabelle!$V$5,('calcolo mitigazione del rischio'!AA$11*tabelle!$W$5),IF('Rischio netto'!Q35=tabelle!$V$6,('calcolo mitigazione del rischio'!AA$11*tabelle!$W$6),IF('Rischio netto'!Q35=tabelle!$V$7,('calcolo mitigazione del rischio'!AA$11*tabelle!$W$7),IF('Rischio netto'!Q35=tabelle!$V$8,('calcolo mitigazione del rischio'!AA$11*tabelle!$W$8),IF('Rischio netto'!Q35=tabelle!$V$9,('calcolo mitigazione del rischio'!AA$11*tabelle!$W$9),IF('Rischio netto'!Q35=tabelle!$V$10,('calcolo mitigazione del rischio'!AA$11*tabelle!$W$10),IF('Rischio netto'!Q35=tabelle!$V$11,('calcolo mitigazione del rischio'!AA$11*tabelle!$W$11),IF('Rischio netto'!Q35=tabelle!$V$12,('calcolo mitigazione del rischio'!AA$11*tabelle!$W$12),"-"))))))))))</f>
        <v>-</v>
      </c>
      <c r="AB28" s="26" t="str">
        <f>IF('Rischio netto'!R35=tabelle!$V$3,('calcolo mitigazione del rischio'!AB$11*tabelle!$W$3),IF('Rischio netto'!R35=tabelle!$V$4,('calcolo mitigazione del rischio'!AB$11*tabelle!$W$4),IF('Rischio netto'!R35=tabelle!$V$5,('calcolo mitigazione del rischio'!AB$11*tabelle!$W$5),IF('Rischio netto'!R35=tabelle!$V$6,('calcolo mitigazione del rischio'!AB$11*tabelle!$W$6),IF('Rischio netto'!R35=tabelle!$V$7,('calcolo mitigazione del rischio'!AB$11*tabelle!$W$7),IF('Rischio netto'!R35=tabelle!$V$8,('calcolo mitigazione del rischio'!AB$11*tabelle!$W$8),IF('Rischio netto'!R35=tabelle!$V$9,('calcolo mitigazione del rischio'!AB$11*tabelle!$W$9),IF('Rischio netto'!R35=tabelle!$V$10,('calcolo mitigazione del rischio'!AB$11*tabelle!$W$10),IF('Rischio netto'!R35=tabelle!$V$11,('calcolo mitigazione del rischio'!AB$11*tabelle!$W$11),IF('Rischio netto'!R35=tabelle!$V$12,('calcolo mitigazione del rischio'!AB$11*tabelle!$W$12),"-"))))))))))</f>
        <v>-</v>
      </c>
      <c r="AC28" s="405" t="str">
        <f>IF('Rischio netto'!T35=tabelle!$V$3,('calcolo mitigazione del rischio'!AC$11*tabelle!$W$3),IF('Rischio netto'!T35=tabelle!$V$4,('calcolo mitigazione del rischio'!AC$11*tabelle!$W$4),IF('Rischio netto'!T35=tabelle!$V$5,('calcolo mitigazione del rischio'!AC$11*tabelle!$W$5),IF('Rischio netto'!T35=tabelle!$V$6,('calcolo mitigazione del rischio'!AC$11*tabelle!$W$6),IF('Rischio netto'!T35=tabelle!$V$7,('calcolo mitigazione del rischio'!AC$11*tabelle!$W$7),IF('Rischio netto'!T35=tabelle!$V$8,('calcolo mitigazione del rischio'!AC$11*tabelle!$W$8),IF('Rischio netto'!T35=tabelle!$V$9,('calcolo mitigazione del rischio'!AC$11*tabelle!$W$9),IF('Rischio netto'!T35=tabelle!$V$10,('calcolo mitigazione del rischio'!AC$11*tabelle!$W$10),IF('Rischio netto'!T35=tabelle!$V$11,('calcolo mitigazione del rischio'!AC$11*tabelle!$W$11),IF('Rischio netto'!T35=tabelle!$V$12,('calcolo mitigazione del rischio'!AC$11*tabelle!$W$12),"-"))))))))))</f>
        <v>-</v>
      </c>
      <c r="AD28" s="26" t="str">
        <f>IF('Rischio netto'!T35=tabelle!$V$3,('calcolo mitigazione del rischio'!AD$11*tabelle!$W$3),IF('Rischio netto'!T35=tabelle!$V$4,('calcolo mitigazione del rischio'!AD$11*tabelle!$W$4),IF('Rischio netto'!T35=tabelle!$V$5,('calcolo mitigazione del rischio'!AD$11*tabelle!$W$5),IF('Rischio netto'!T35=tabelle!$V$6,('calcolo mitigazione del rischio'!AD$11*tabelle!$W$6),IF('Rischio netto'!T35=tabelle!$V$7,('calcolo mitigazione del rischio'!AD$11*tabelle!$W$7),IF('Rischio netto'!T35=tabelle!$V$8,('calcolo mitigazione del rischio'!AD$11*tabelle!$W$8),IF('Rischio netto'!T35=tabelle!$V$9,('calcolo mitigazione del rischio'!AD$11*tabelle!$W$9),IF('Rischio netto'!T35=tabelle!$V$10,('calcolo mitigazione del rischio'!AD$11*tabelle!$W$10),IF('Rischio netto'!T35=tabelle!$V$11,('calcolo mitigazione del rischio'!AD$11*tabelle!$W$11),IF('Rischio netto'!T35=tabelle!$V$12,('calcolo mitigazione del rischio'!AD$11*tabelle!$W$12),"-"))))))))))</f>
        <v>-</v>
      </c>
      <c r="AE28" s="26"/>
      <c r="AF28" s="405" t="str">
        <f>IF('Rischio netto'!T35=tabelle!$V$3,('calcolo mitigazione del rischio'!AF$11*tabelle!$W$3),IF('Rischio netto'!T35=tabelle!$V$4,('calcolo mitigazione del rischio'!AF$11*tabelle!$W$4),IF('Rischio netto'!T35=tabelle!$V$5,('calcolo mitigazione del rischio'!AF$11*tabelle!$W$5),IF('Rischio netto'!T35=tabelle!$V$6,('calcolo mitigazione del rischio'!AF$11*tabelle!$W$6),IF('Rischio netto'!T35=tabelle!$V$7,('calcolo mitigazione del rischio'!AF$11*tabelle!$W$7),IF('Rischio netto'!T35=tabelle!$V$8,('calcolo mitigazione del rischio'!AF$11*tabelle!$W$8),IF('Rischio netto'!T35=tabelle!$V$9,('calcolo mitigazione del rischio'!AF$11*tabelle!$W$9),IF('Rischio netto'!T35=tabelle!$V$10,('calcolo mitigazione del rischio'!AF$11*tabelle!$W$10),IF('Rischio netto'!T35=tabelle!$V$11,('calcolo mitigazione del rischio'!AF$11*tabelle!$W$11),IF('Rischio netto'!T35=tabelle!$V$12,('calcolo mitigazione del rischio'!AF$11*tabelle!$W$12),"-"))))))))))</f>
        <v>-</v>
      </c>
      <c r="AG28" s="405" t="str">
        <f>IF('Rischio netto'!U35=tabelle!$V$3,('calcolo mitigazione del rischio'!AG$11*tabelle!$W$3),IF('Rischio netto'!U35=tabelle!$V$4,('calcolo mitigazione del rischio'!AG$11*tabelle!$W$4),IF('Rischio netto'!U35=tabelle!$V$5,('calcolo mitigazione del rischio'!AG$11*tabelle!$W$5),IF('Rischio netto'!U35=tabelle!$V$6,('calcolo mitigazione del rischio'!AG$11*tabelle!$W$6),IF('Rischio netto'!U35=tabelle!$V$7,('calcolo mitigazione del rischio'!AG$11*tabelle!$W$7),IF('Rischio netto'!U35=tabelle!$V$8,('calcolo mitigazione del rischio'!AG$11*tabelle!$W$8),IF('Rischio netto'!U35=tabelle!$V$9,('calcolo mitigazione del rischio'!AG$11*tabelle!$W$9),IF('Rischio netto'!U35=tabelle!$V$10,('calcolo mitigazione del rischio'!AG$11*tabelle!$W$10),IF('Rischio netto'!U35=tabelle!$V$11,('calcolo mitigazione del rischio'!AG$11*tabelle!$W$11),IF('Rischio netto'!U35=tabelle!$V$12,('calcolo mitigazione del rischio'!AG$11*tabelle!$W$12),"-"))))))))))</f>
        <v>-</v>
      </c>
      <c r="AH28" s="26" t="str">
        <f>IF('Rischio netto'!V35=tabelle!$V$3,('calcolo mitigazione del rischio'!AH$11*tabelle!$W$3),IF('Rischio netto'!V35=tabelle!$V$4,('calcolo mitigazione del rischio'!AH$11*tabelle!$W$4),IF('Rischio netto'!V35=tabelle!$V$5,('calcolo mitigazione del rischio'!AH$11*tabelle!$W$5),IF('Rischio netto'!V35=tabelle!$V$6,('calcolo mitigazione del rischio'!AH$11*tabelle!$W$6),IF('Rischio netto'!V35=tabelle!$V$7,('calcolo mitigazione del rischio'!AH$11*tabelle!$W$7),IF('Rischio netto'!V35=tabelle!$V$8,('calcolo mitigazione del rischio'!AH$11*tabelle!$W$8),IF('Rischio netto'!V35=tabelle!$V$9,('calcolo mitigazione del rischio'!AH$11*tabelle!$W$9),IF('Rischio netto'!V35=tabelle!$V$10,('calcolo mitigazione del rischio'!AH$11*tabelle!$W$10),IF('Rischio netto'!V35=tabelle!$V$11,('calcolo mitigazione del rischio'!AH$11*tabelle!$W$11),IF('Rischio netto'!V35=tabelle!$V$12,('calcolo mitigazione del rischio'!AH$11*tabelle!$W$12),"-"))))))))))</f>
        <v>-</v>
      </c>
      <c r="AI28" s="410" t="str">
        <f>IF('Rischio netto'!W35=tabelle!$V$3,('calcolo mitigazione del rischio'!AI$11*tabelle!$W$3),IF('Rischio netto'!W35=tabelle!$V$4,('calcolo mitigazione del rischio'!AI$11*tabelle!$W$4),IF('Rischio netto'!W35=tabelle!$V$5,('calcolo mitigazione del rischio'!AI$11*tabelle!$W$5),IF('Rischio netto'!W35=tabelle!$V$6,('calcolo mitigazione del rischio'!AI$11*tabelle!$W$6),IF('Rischio netto'!W35=tabelle!$V$7,('calcolo mitigazione del rischio'!AI$11*tabelle!$W$7),IF('Rischio netto'!W35=tabelle!$V$8,('calcolo mitigazione del rischio'!AI$11*tabelle!$W$8),IF('Rischio netto'!W35=tabelle!$V$9,('calcolo mitigazione del rischio'!AI$11*tabelle!$W$9),IF('Rischio netto'!W35=tabelle!$V$10,('calcolo mitigazione del rischio'!AI$11*tabelle!$W$10),IF('Rischio netto'!W35=tabelle!$V$11,('calcolo mitigazione del rischio'!AI$11*tabelle!$W$11),IF('Rischio netto'!W35=tabelle!$V$12,('calcolo mitigazione del rischio'!AI$11*tabelle!$W$12),"-"))))))))))</f>
        <v>-</v>
      </c>
      <c r="AJ28" s="428" t="e">
        <f t="shared" si="0"/>
        <v>#REF!</v>
      </c>
      <c r="AK28" s="429" t="e">
        <f t="shared" si="3"/>
        <v>#REF!</v>
      </c>
      <c r="AL28" s="418" t="e">
        <f>IF('calcolo mitigazione del rischio'!$AJ28="-","-",'calcolo mitigazione del rischio'!$AK28)</f>
        <v>#REF!</v>
      </c>
      <c r="AM28" s="412" t="str">
        <f>IF('Rischio netto'!X35="-","-",IF('calcolo mitigazione del rischio'!S28="-","-",IF('calcolo mitigazione del rischio'!AL28="-","-",ROUND(('calcolo mitigazione del rischio'!S28*(1-'calcolo mitigazione del rischio'!AL28)),0))))</f>
        <v>-</v>
      </c>
      <c r="AN28" s="404"/>
      <c r="AO28" s="26">
        <f>IF('Rischio Lordo'!L35="X",tabelle!$I$2,0)</f>
        <v>0</v>
      </c>
      <c r="AP28" s="26">
        <f>IF('Rischio Lordo'!M35="X",tabelle!$I$3,0)</f>
        <v>0</v>
      </c>
      <c r="AQ28" s="26">
        <f>IF('Rischio Lordo'!N35="X",tabelle!$I$4,0)</f>
        <v>0</v>
      </c>
      <c r="AR28" s="26">
        <f>IF('Rischio Lordo'!O35="X",tabelle!$I$5,0)</f>
        <v>0</v>
      </c>
      <c r="AS28" s="26">
        <f>IF('Rischio Lordo'!P35="X",tabelle!$I$6,0)</f>
        <v>0</v>
      </c>
      <c r="AT28" s="26">
        <f>IF('Rischio Lordo'!Q35="X",tabelle!$I$7,0)</f>
        <v>0</v>
      </c>
      <c r="AU28" s="26">
        <f>IF('Rischio Lordo'!R35="X",tabelle!$I$8,0)</f>
        <v>0</v>
      </c>
      <c r="AV28" s="26">
        <f>IF('Rischio Lordo'!S35="X",tabelle!$I$9,0)</f>
        <v>0</v>
      </c>
      <c r="AW28" s="26">
        <f>IF('Rischio Lordo'!T35="X",tabelle!$I$10,0)</f>
        <v>0</v>
      </c>
      <c r="AX28" s="26">
        <f>IF('Rischio Lordo'!U35="X",tabelle!$I$11,0)</f>
        <v>0</v>
      </c>
      <c r="AY28" s="26">
        <f>IF('Rischio Lordo'!V35="X",tabelle!$I$12,0)</f>
        <v>0</v>
      </c>
      <c r="AZ28" s="26">
        <f>IF('Rischio Lordo'!W35="X",tabelle!$I$13,0)</f>
        <v>0</v>
      </c>
      <c r="BA28" s="26">
        <f>IF('Rischio Lordo'!X35="X",tabelle!$I$14,0)</f>
        <v>0</v>
      </c>
      <c r="BB28" s="26">
        <f>IF('Rischio Lordo'!Y35="X",tabelle!$I$15,0)</f>
        <v>0</v>
      </c>
      <c r="BC28" s="26">
        <f>IF('Rischio Lordo'!Z35="X",tabelle!$I$16,0)</f>
        <v>0</v>
      </c>
      <c r="BD28" s="26">
        <f>IF('Rischio Lordo'!AA35="X",tabelle!$I$17,0)</f>
        <v>0</v>
      </c>
      <c r="BE28" s="26">
        <f>IF('Rischio Lordo'!AB35="X",tabelle!$I$18,0)</f>
        <v>0</v>
      </c>
      <c r="BF28" s="26">
        <f>IF('Rischio Lordo'!AC35="X",tabelle!$I$18,0)</f>
        <v>0</v>
      </c>
      <c r="BG28" s="26">
        <f>IF('Rischio Lordo'!AC35="X",tabelle!$I$19,0)</f>
        <v>0</v>
      </c>
      <c r="BH28" s="212">
        <f t="shared" si="4"/>
        <v>0</v>
      </c>
    </row>
    <row r="29" spans="1:60" x14ac:dyDescent="0.75">
      <c r="A29" s="754">
        <f>Schema!A33</f>
        <v>0</v>
      </c>
      <c r="B29" s="757">
        <f>Schema!B33</f>
        <v>0</v>
      </c>
      <c r="C29" s="1114">
        <f>Schema!C33</f>
        <v>0</v>
      </c>
      <c r="D29" s="261" t="str">
        <f>Schema!D33</f>
        <v>B.3.3. Audizione del dipendente</v>
      </c>
      <c r="E29" s="284" t="str">
        <f>Schema!E33</f>
        <v>GRU</v>
      </c>
      <c r="F29" s="46" t="str">
        <f>Schema!F33</f>
        <v>B</v>
      </c>
      <c r="G29" s="46" t="str">
        <f>Schema!G33</f>
        <v>03</v>
      </c>
      <c r="H29" s="285" t="str">
        <f>Schema!H33</f>
        <v>03</v>
      </c>
      <c r="I29" s="181" t="str">
        <f>IF('Rischio Lordo'!AF36=tabelle!$M$7,tabelle!$N$7,IF('Rischio Lordo'!AF36=tabelle!$M$6,tabelle!$N$6,IF('Rischio Lordo'!AF36=tabelle!$M$5,tabelle!$N$5,IF('Rischio Lordo'!AF36=tabelle!$M$4,tabelle!$N$4,IF('Rischio Lordo'!AF36=tabelle!$M$3,tabelle!$N$3,"-")))))</f>
        <v>-</v>
      </c>
      <c r="J29" s="34" t="str">
        <f>IF('Rischio Lordo'!AG36=tabelle!$M$7,tabelle!$N$7,IF('Rischio Lordo'!AG36=tabelle!$M$6,tabelle!$N$6,IF('Rischio Lordo'!AG36=tabelle!$M$5,tabelle!$N$5,IF('Rischio Lordo'!AG36=tabelle!$M$4,tabelle!$N$4,IF('Rischio Lordo'!AG36=tabelle!$M$3,tabelle!$N$3,"-")))))</f>
        <v>-</v>
      </c>
      <c r="K29" s="34" t="str">
        <f>IF('Rischio Lordo'!AH36=tabelle!$M$7,tabelle!$N$7,IF('Rischio Lordo'!AH36=tabelle!$M$6,tabelle!$N$6,IF('Rischio Lordo'!AH36=tabelle!$M$5,tabelle!$N$5,IF('Rischio Lordo'!AH36=tabelle!$M$4,tabelle!$N$4,IF('Rischio Lordo'!AH36=tabelle!$M$3,tabelle!$N$3,"-")))))</f>
        <v>-</v>
      </c>
      <c r="L29" s="394" t="str">
        <f t="shared" si="1"/>
        <v>-</v>
      </c>
      <c r="M29" s="34" t="str">
        <f>IF('Rischio Lordo'!AI36=tabelle!$M$7,tabelle!$N$7,IF('Rischio Lordo'!AI36=tabelle!$M$6,tabelle!$N$6,IF('Rischio Lordo'!AI36=tabelle!$M$5,tabelle!$N$5,IF('Rischio Lordo'!AI36=tabelle!$M$4,tabelle!$N$4,IF('Rischio Lordo'!AI36=tabelle!$M$3,tabelle!$N$3,"-")))))</f>
        <v>-</v>
      </c>
      <c r="N29" s="165" t="str">
        <f>IF(M29="-","-",IF('calcolo mitigazione del rischio'!L29="-","-",IF(AND((M29*'calcolo mitigazione del rischio'!L29)&gt;=tabelle!$P$3, (M29*'calcolo mitigazione del rischio'!L29)&lt;tabelle!$Q$3),tabelle!$R$3,IF(AND((M29*'calcolo mitigazione del rischio'!L29)&gt;=tabelle!$P$4, (M29*'calcolo mitigazione del rischio'!L29)&lt;tabelle!$Q$4),tabelle!$R$4,IF(AND((M29*'calcolo mitigazione del rischio'!L29)&gt;=tabelle!$P$5, (M29*'calcolo mitigazione del rischio'!L29)&lt;tabelle!$Q$5),tabelle!$R$5,IF(AND((M29*'calcolo mitigazione del rischio'!L29)&gt;=tabelle!$P$6, (M29*'calcolo mitigazione del rischio'!L29)&lt;tabelle!$Q$6),tabelle!$R$6,IF(AND((M29*'calcolo mitigazione del rischio'!L29)&gt;=tabelle!$P$7, (M29*'calcolo mitigazione del rischio'!L29)&lt;=tabelle!$Q$7),tabelle!$R$7,"-")))))))</f>
        <v>-</v>
      </c>
      <c r="O29" s="35" t="str">
        <f>IF('Rischio Lordo'!AK36=tabelle!$M$7,tabelle!$N$7,IF('Rischio Lordo'!AK36=tabelle!$M$6,tabelle!$N$6,IF('Rischio Lordo'!AK36=tabelle!$M$5,tabelle!$N$5,IF('Rischio Lordo'!AK36=tabelle!$M$4,tabelle!$N$4,IF('Rischio Lordo'!AK36=tabelle!$M$3,tabelle!$N$3,"-")))))</f>
        <v>-</v>
      </c>
      <c r="P29" s="35" t="str">
        <f>IF('Rischio Lordo'!AL36=tabelle!$M$7,tabelle!$N$7,IF('Rischio Lordo'!AL36=tabelle!$M$6,tabelle!$N$6,IF('Rischio Lordo'!AL36=tabelle!$M$5,tabelle!$N$5,IF('Rischio Lordo'!AL36=tabelle!$M$4,tabelle!$N$4,IF('Rischio Lordo'!AL36=tabelle!$M$3,tabelle!$N$3,"-")))))</f>
        <v>-</v>
      </c>
      <c r="Q29" s="35" t="str">
        <f>IF('Rischio Lordo'!AM36=tabelle!$M$7,tabelle!$N$7,IF('Rischio Lordo'!AM36=tabelle!$M$6,tabelle!$N$6,IF('Rischio Lordo'!AM36=tabelle!$M$5,tabelle!$N$5,IF('Rischio Lordo'!AM36=tabelle!$M$4,tabelle!$N$4,IF('Rischio Lordo'!AM36=tabelle!$M$3,tabelle!$N$3,"-")))))</f>
        <v>-</v>
      </c>
      <c r="R29" s="166" t="str">
        <f t="shared" si="2"/>
        <v>-</v>
      </c>
      <c r="S29" s="228" t="str">
        <f>IF(R29="-","-",(R29*'calcolo mitigazione del rischio'!N29))</f>
        <v>-</v>
      </c>
      <c r="T29" s="26" t="str">
        <f>IF('Rischio netto'!I36=tabelle!$V$3,('calcolo mitigazione del rischio'!T$11*tabelle!$W$3),IF('Rischio netto'!I36=tabelle!$V$4,('calcolo mitigazione del rischio'!T$11*tabelle!$W$4),IF('Rischio netto'!I36=tabelle!$V$5,('calcolo mitigazione del rischio'!T$11*tabelle!$W$5),IF('Rischio netto'!I36=tabelle!$V$6,('calcolo mitigazione del rischio'!T$11*tabelle!$W$6),IF('Rischio netto'!I36=tabelle!$V$7,('calcolo mitigazione del rischio'!T$11*tabelle!$W$7),IF('Rischio netto'!I36=tabelle!$V$8,('calcolo mitigazione del rischio'!T$11*tabelle!$W$8),IF('Rischio netto'!I36=tabelle!$V$9,('calcolo mitigazione del rischio'!T$11*tabelle!$W$9),IF('Rischio netto'!I36=tabelle!$V$10,('calcolo mitigazione del rischio'!T$11*tabelle!$W$10),IF('Rischio netto'!I36=tabelle!$V$11,('calcolo mitigazione del rischio'!T$11*tabelle!$W$11),IF('Rischio netto'!I36=tabelle!$V$12,('calcolo mitigazione del rischio'!T$11*tabelle!$W$12),"-"))))))))))</f>
        <v>-</v>
      </c>
      <c r="U29" s="26" t="str">
        <f>IF('Rischio netto'!J36=tabelle!$V$3,('calcolo mitigazione del rischio'!U$11*tabelle!$W$3),IF('Rischio netto'!J36=tabelle!$V$4,('calcolo mitigazione del rischio'!U$11*tabelle!$W$4),IF('Rischio netto'!J36=tabelle!$V$5,('calcolo mitigazione del rischio'!U$11*tabelle!$W$5),IF('Rischio netto'!J36=tabelle!$V$6,('calcolo mitigazione del rischio'!U$11*tabelle!$W$6),IF('Rischio netto'!J36=tabelle!$V$7,('calcolo mitigazione del rischio'!U$11*tabelle!$W$7),IF('Rischio netto'!J36=tabelle!$V$8,('calcolo mitigazione del rischio'!U$11*tabelle!$W$8),IF('Rischio netto'!J36=tabelle!$V$9,('calcolo mitigazione del rischio'!U$11*tabelle!$W$9),IF('Rischio netto'!J36=tabelle!$V$10,('calcolo mitigazione del rischio'!U$11*tabelle!$W$10),IF('Rischio netto'!J36=tabelle!$V$11,('calcolo mitigazione del rischio'!U$11*tabelle!$W$11),IF('Rischio netto'!J36=tabelle!$V$12,('calcolo mitigazione del rischio'!U$11*tabelle!$W$12),"-"))))))))))</f>
        <v>-</v>
      </c>
      <c r="V29" s="26" t="str">
        <f>IF('Rischio netto'!K36=tabelle!$V$3,('calcolo mitigazione del rischio'!V$11*tabelle!$W$3),IF('Rischio netto'!K36=tabelle!$V$4,('calcolo mitigazione del rischio'!V$11*tabelle!$W$4),IF('Rischio netto'!K36=tabelle!$V$5,('calcolo mitigazione del rischio'!V$11*tabelle!$W$5),IF('Rischio netto'!K36=tabelle!$V$6,('calcolo mitigazione del rischio'!V$11*tabelle!$W$6),IF('Rischio netto'!K36=tabelle!$V$7,('calcolo mitigazione del rischio'!V$11*tabelle!$W$7),IF('Rischio netto'!K36=tabelle!$V$8,('calcolo mitigazione del rischio'!V$11*tabelle!$W$8),IF('Rischio netto'!K36=tabelle!$V$9,('calcolo mitigazione del rischio'!V$11*tabelle!$W$9),IF('Rischio netto'!K36=tabelle!$V$10,('calcolo mitigazione del rischio'!V$11*tabelle!$W$10),IF('Rischio netto'!K36=tabelle!$V$11,('calcolo mitigazione del rischio'!V$11*tabelle!$W$11),IF('Rischio netto'!K36=tabelle!$V$12,('calcolo mitigazione del rischio'!V$11*tabelle!$W$12),"-"))))))))))</f>
        <v>-</v>
      </c>
      <c r="W29" s="26" t="str">
        <f>IF('Rischio netto'!L36=tabelle!$V$3,('calcolo mitigazione del rischio'!W$11*tabelle!$W$3),IF('Rischio netto'!L36=tabelle!$V$4,('calcolo mitigazione del rischio'!W$11*tabelle!$W$4),IF('Rischio netto'!L36=tabelle!$V$5,('calcolo mitigazione del rischio'!W$11*tabelle!$W$5),IF('Rischio netto'!L36=tabelle!$V$6,('calcolo mitigazione del rischio'!W$11*tabelle!$W$6),IF('Rischio netto'!L36=tabelle!$V$7,('calcolo mitigazione del rischio'!W$11*tabelle!$W$7),IF('Rischio netto'!L36=tabelle!$V$8,('calcolo mitigazione del rischio'!W$11*tabelle!$W$8),IF('Rischio netto'!L36=tabelle!$V$9,('calcolo mitigazione del rischio'!W$11*tabelle!$W$9),IF('Rischio netto'!L36=tabelle!$V$10,('calcolo mitigazione del rischio'!W$11*tabelle!$W$10),IF('Rischio netto'!L36=tabelle!$V$11,('calcolo mitigazione del rischio'!W$11*tabelle!$W$11),IF('Rischio netto'!L36=tabelle!$V$12,('calcolo mitigazione del rischio'!W$11*tabelle!$W$12),"-"))))))))))</f>
        <v>-</v>
      </c>
      <c r="X29" s="26" t="str">
        <f>IF('Rischio netto'!O36=tabelle!$V$3,('calcolo mitigazione del rischio'!X$11*tabelle!$W$3),IF('Rischio netto'!O36=tabelle!$V$4,('calcolo mitigazione del rischio'!X$11*tabelle!$W$4),IF('Rischio netto'!O36=tabelle!$V$5,('calcolo mitigazione del rischio'!X$11*tabelle!$W$5),IF('Rischio netto'!O36=tabelle!$V$6,('calcolo mitigazione del rischio'!X$11*tabelle!$W$6),IF('Rischio netto'!O36=tabelle!$V$7,('calcolo mitigazione del rischio'!X$11*tabelle!$W$7),IF('Rischio netto'!O36=tabelle!$V$8,('calcolo mitigazione del rischio'!X$11*tabelle!$W$8),IF('Rischio netto'!O36=tabelle!$V$9,('calcolo mitigazione del rischio'!X$11*tabelle!$W$9),IF('Rischio netto'!O36=tabelle!$V$10,('calcolo mitigazione del rischio'!X$11*tabelle!$W$10),IF('Rischio netto'!O36=tabelle!$V$11,('calcolo mitigazione del rischio'!X$11*tabelle!$W$11),IF('Rischio netto'!O36=tabelle!$V$12,('calcolo mitigazione del rischio'!X$11*tabelle!$W$12),"-"))))))))))</f>
        <v>-</v>
      </c>
      <c r="Y29" s="26" t="str">
        <f>IF('Rischio netto'!P36=tabelle!$V$3,('calcolo mitigazione del rischio'!Y$11*tabelle!$W$3),IF('Rischio netto'!P36=tabelle!$V$4,('calcolo mitigazione del rischio'!Y$11*tabelle!$W$4),IF('Rischio netto'!P36=tabelle!$V$5,('calcolo mitigazione del rischio'!Y$11*tabelle!$W$5),IF('Rischio netto'!P36=tabelle!$V$6,('calcolo mitigazione del rischio'!Y$11*tabelle!$W$6),IF('Rischio netto'!P36=tabelle!$V$7,('calcolo mitigazione del rischio'!Y$11*tabelle!$W$7),IF('Rischio netto'!P36=tabelle!$V$8,('calcolo mitigazione del rischio'!Y$11*tabelle!$W$8),IF('Rischio netto'!P36=tabelle!$V$9,('calcolo mitigazione del rischio'!Y$11*tabelle!$W$9),IF('Rischio netto'!P36=tabelle!$V$10,('calcolo mitigazione del rischio'!Y$11*tabelle!$W$10),IF('Rischio netto'!P36=tabelle!$V$11,('calcolo mitigazione del rischio'!Y$11*tabelle!$W$11),IF('Rischio netto'!P36=tabelle!$V$12,('calcolo mitigazione del rischio'!Y$11*tabelle!$W$12),"-"))))))))))</f>
        <v>-</v>
      </c>
      <c r="Z2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29" s="26" t="str">
        <f>IF('Rischio netto'!Q36=tabelle!$V$3,('calcolo mitigazione del rischio'!AA$11*tabelle!$W$3),IF('Rischio netto'!Q36=tabelle!$V$4,('calcolo mitigazione del rischio'!AA$11*tabelle!$W$4),IF('Rischio netto'!Q36=tabelle!$V$5,('calcolo mitigazione del rischio'!AA$11*tabelle!$W$5),IF('Rischio netto'!Q36=tabelle!$V$6,('calcolo mitigazione del rischio'!AA$11*tabelle!$W$6),IF('Rischio netto'!Q36=tabelle!$V$7,('calcolo mitigazione del rischio'!AA$11*tabelle!$W$7),IF('Rischio netto'!Q36=tabelle!$V$8,('calcolo mitigazione del rischio'!AA$11*tabelle!$W$8),IF('Rischio netto'!Q36=tabelle!$V$9,('calcolo mitigazione del rischio'!AA$11*tabelle!$W$9),IF('Rischio netto'!Q36=tabelle!$V$10,('calcolo mitigazione del rischio'!AA$11*tabelle!$W$10),IF('Rischio netto'!Q36=tabelle!$V$11,('calcolo mitigazione del rischio'!AA$11*tabelle!$W$11),IF('Rischio netto'!Q36=tabelle!$V$12,('calcolo mitigazione del rischio'!AA$11*tabelle!$W$12),"-"))))))))))</f>
        <v>-</v>
      </c>
      <c r="AB29" s="26" t="str">
        <f>IF('Rischio netto'!R36=tabelle!$V$3,('calcolo mitigazione del rischio'!AB$11*tabelle!$W$3),IF('Rischio netto'!R36=tabelle!$V$4,('calcolo mitigazione del rischio'!AB$11*tabelle!$W$4),IF('Rischio netto'!R36=tabelle!$V$5,('calcolo mitigazione del rischio'!AB$11*tabelle!$W$5),IF('Rischio netto'!R36=tabelle!$V$6,('calcolo mitigazione del rischio'!AB$11*tabelle!$W$6),IF('Rischio netto'!R36=tabelle!$V$7,('calcolo mitigazione del rischio'!AB$11*tabelle!$W$7),IF('Rischio netto'!R36=tabelle!$V$8,('calcolo mitigazione del rischio'!AB$11*tabelle!$W$8),IF('Rischio netto'!R36=tabelle!$V$9,('calcolo mitigazione del rischio'!AB$11*tabelle!$W$9),IF('Rischio netto'!R36=tabelle!$V$10,('calcolo mitigazione del rischio'!AB$11*tabelle!$W$10),IF('Rischio netto'!R36=tabelle!$V$11,('calcolo mitigazione del rischio'!AB$11*tabelle!$W$11),IF('Rischio netto'!R36=tabelle!$V$12,('calcolo mitigazione del rischio'!AB$11*tabelle!$W$12),"-"))))))))))</f>
        <v>-</v>
      </c>
      <c r="AC29" s="405" t="str">
        <f>IF('Rischio netto'!T36=tabelle!$V$3,('calcolo mitigazione del rischio'!AC$11*tabelle!$W$3),IF('Rischio netto'!T36=tabelle!$V$4,('calcolo mitigazione del rischio'!AC$11*tabelle!$W$4),IF('Rischio netto'!T36=tabelle!$V$5,('calcolo mitigazione del rischio'!AC$11*tabelle!$W$5),IF('Rischio netto'!T36=tabelle!$V$6,('calcolo mitigazione del rischio'!AC$11*tabelle!$W$6),IF('Rischio netto'!T36=tabelle!$V$7,('calcolo mitigazione del rischio'!AC$11*tabelle!$W$7),IF('Rischio netto'!T36=tabelle!$V$8,('calcolo mitigazione del rischio'!AC$11*tabelle!$W$8),IF('Rischio netto'!T36=tabelle!$V$9,('calcolo mitigazione del rischio'!AC$11*tabelle!$W$9),IF('Rischio netto'!T36=tabelle!$V$10,('calcolo mitigazione del rischio'!AC$11*tabelle!$W$10),IF('Rischio netto'!T36=tabelle!$V$11,('calcolo mitigazione del rischio'!AC$11*tabelle!$W$11),IF('Rischio netto'!T36=tabelle!$V$12,('calcolo mitigazione del rischio'!AC$11*tabelle!$W$12),"-"))))))))))</f>
        <v>-</v>
      </c>
      <c r="AD29" s="26" t="str">
        <f>IF('Rischio netto'!T36=tabelle!$V$3,('calcolo mitigazione del rischio'!AD$11*tabelle!$W$3),IF('Rischio netto'!T36=tabelle!$V$4,('calcolo mitigazione del rischio'!AD$11*tabelle!$W$4),IF('Rischio netto'!T36=tabelle!$V$5,('calcolo mitigazione del rischio'!AD$11*tabelle!$W$5),IF('Rischio netto'!T36=tabelle!$V$6,('calcolo mitigazione del rischio'!AD$11*tabelle!$W$6),IF('Rischio netto'!T36=tabelle!$V$7,('calcolo mitigazione del rischio'!AD$11*tabelle!$W$7),IF('Rischio netto'!T36=tabelle!$V$8,('calcolo mitigazione del rischio'!AD$11*tabelle!$W$8),IF('Rischio netto'!T36=tabelle!$V$9,('calcolo mitigazione del rischio'!AD$11*tabelle!$W$9),IF('Rischio netto'!T36=tabelle!$V$10,('calcolo mitigazione del rischio'!AD$11*tabelle!$W$10),IF('Rischio netto'!T36=tabelle!$V$11,('calcolo mitigazione del rischio'!AD$11*tabelle!$W$11),IF('Rischio netto'!T36=tabelle!$V$12,('calcolo mitigazione del rischio'!AD$11*tabelle!$W$12),"-"))))))))))</f>
        <v>-</v>
      </c>
      <c r="AE29" s="26"/>
      <c r="AF29" s="405" t="str">
        <f>IF('Rischio netto'!T36=tabelle!$V$3,('calcolo mitigazione del rischio'!AF$11*tabelle!$W$3),IF('Rischio netto'!T36=tabelle!$V$4,('calcolo mitigazione del rischio'!AF$11*tabelle!$W$4),IF('Rischio netto'!T36=tabelle!$V$5,('calcolo mitigazione del rischio'!AF$11*tabelle!$W$5),IF('Rischio netto'!T36=tabelle!$V$6,('calcolo mitigazione del rischio'!AF$11*tabelle!$W$6),IF('Rischio netto'!T36=tabelle!$V$7,('calcolo mitigazione del rischio'!AF$11*tabelle!$W$7),IF('Rischio netto'!T36=tabelle!$V$8,('calcolo mitigazione del rischio'!AF$11*tabelle!$W$8),IF('Rischio netto'!T36=tabelle!$V$9,('calcolo mitigazione del rischio'!AF$11*tabelle!$W$9),IF('Rischio netto'!T36=tabelle!$V$10,('calcolo mitigazione del rischio'!AF$11*tabelle!$W$10),IF('Rischio netto'!T36=tabelle!$V$11,('calcolo mitigazione del rischio'!AF$11*tabelle!$W$11),IF('Rischio netto'!T36=tabelle!$V$12,('calcolo mitigazione del rischio'!AF$11*tabelle!$W$12),"-"))))))))))</f>
        <v>-</v>
      </c>
      <c r="AG29" s="405" t="str">
        <f>IF('Rischio netto'!U36=tabelle!$V$3,('calcolo mitigazione del rischio'!AG$11*tabelle!$W$3),IF('Rischio netto'!U36=tabelle!$V$4,('calcolo mitigazione del rischio'!AG$11*tabelle!$W$4),IF('Rischio netto'!U36=tabelle!$V$5,('calcolo mitigazione del rischio'!AG$11*tabelle!$W$5),IF('Rischio netto'!U36=tabelle!$V$6,('calcolo mitigazione del rischio'!AG$11*tabelle!$W$6),IF('Rischio netto'!U36=tabelle!$V$7,('calcolo mitigazione del rischio'!AG$11*tabelle!$W$7),IF('Rischio netto'!U36=tabelle!$V$8,('calcolo mitigazione del rischio'!AG$11*tabelle!$W$8),IF('Rischio netto'!U36=tabelle!$V$9,('calcolo mitigazione del rischio'!AG$11*tabelle!$W$9),IF('Rischio netto'!U36=tabelle!$V$10,('calcolo mitigazione del rischio'!AG$11*tabelle!$W$10),IF('Rischio netto'!U36=tabelle!$V$11,('calcolo mitigazione del rischio'!AG$11*tabelle!$W$11),IF('Rischio netto'!U36=tabelle!$V$12,('calcolo mitigazione del rischio'!AG$11*tabelle!$W$12),"-"))))))))))</f>
        <v>-</v>
      </c>
      <c r="AH29" s="26" t="str">
        <f>IF('Rischio netto'!V36=tabelle!$V$3,('calcolo mitigazione del rischio'!AH$11*tabelle!$W$3),IF('Rischio netto'!V36=tabelle!$V$4,('calcolo mitigazione del rischio'!AH$11*tabelle!$W$4),IF('Rischio netto'!V36=tabelle!$V$5,('calcolo mitigazione del rischio'!AH$11*tabelle!$W$5),IF('Rischio netto'!V36=tabelle!$V$6,('calcolo mitigazione del rischio'!AH$11*tabelle!$W$6),IF('Rischio netto'!V36=tabelle!$V$7,('calcolo mitigazione del rischio'!AH$11*tabelle!$W$7),IF('Rischio netto'!V36=tabelle!$V$8,('calcolo mitigazione del rischio'!AH$11*tabelle!$W$8),IF('Rischio netto'!V36=tabelle!$V$9,('calcolo mitigazione del rischio'!AH$11*tabelle!$W$9),IF('Rischio netto'!V36=tabelle!$V$10,('calcolo mitigazione del rischio'!AH$11*tabelle!$W$10),IF('Rischio netto'!V36=tabelle!$V$11,('calcolo mitigazione del rischio'!AH$11*tabelle!$W$11),IF('Rischio netto'!V36=tabelle!$V$12,('calcolo mitigazione del rischio'!AH$11*tabelle!$W$12),"-"))))))))))</f>
        <v>-</v>
      </c>
      <c r="AI29" s="410" t="str">
        <f>IF('Rischio netto'!W36=tabelle!$V$3,('calcolo mitigazione del rischio'!AI$11*tabelle!$W$3),IF('Rischio netto'!W36=tabelle!$V$4,('calcolo mitigazione del rischio'!AI$11*tabelle!$W$4),IF('Rischio netto'!W36=tabelle!$V$5,('calcolo mitigazione del rischio'!AI$11*tabelle!$W$5),IF('Rischio netto'!W36=tabelle!$V$6,('calcolo mitigazione del rischio'!AI$11*tabelle!$W$6),IF('Rischio netto'!W36=tabelle!$V$7,('calcolo mitigazione del rischio'!AI$11*tabelle!$W$7),IF('Rischio netto'!W36=tabelle!$V$8,('calcolo mitigazione del rischio'!AI$11*tabelle!$W$8),IF('Rischio netto'!W36=tabelle!$V$9,('calcolo mitigazione del rischio'!AI$11*tabelle!$W$9),IF('Rischio netto'!W36=tabelle!$V$10,('calcolo mitigazione del rischio'!AI$11*tabelle!$W$10),IF('Rischio netto'!W36=tabelle!$V$11,('calcolo mitigazione del rischio'!AI$11*tabelle!$W$11),IF('Rischio netto'!W36=tabelle!$V$12,('calcolo mitigazione del rischio'!AI$11*tabelle!$W$12),"-"))))))))))</f>
        <v>-</v>
      </c>
      <c r="AJ29" s="428" t="e">
        <f t="shared" si="0"/>
        <v>#REF!</v>
      </c>
      <c r="AK29" s="429" t="e">
        <f t="shared" si="3"/>
        <v>#REF!</v>
      </c>
      <c r="AL29" s="418" t="e">
        <f>IF('calcolo mitigazione del rischio'!$AJ29="-","-",'calcolo mitigazione del rischio'!$AK29)</f>
        <v>#REF!</v>
      </c>
      <c r="AM29" s="412" t="str">
        <f>IF('Rischio netto'!X36="-","-",IF('calcolo mitigazione del rischio'!S29="-","-",IF('calcolo mitigazione del rischio'!AL29="-","-",ROUND(('calcolo mitigazione del rischio'!S29*(1-'calcolo mitigazione del rischio'!AL29)),0))))</f>
        <v>-</v>
      </c>
      <c r="AN29" s="404"/>
      <c r="AO29" s="26">
        <f>IF('Rischio Lordo'!L36="X",tabelle!$I$2,0)</f>
        <v>0</v>
      </c>
      <c r="AP29" s="26">
        <f>IF('Rischio Lordo'!M36="X",tabelle!$I$3,0)</f>
        <v>0</v>
      </c>
      <c r="AQ29" s="26">
        <f>IF('Rischio Lordo'!N36="X",tabelle!$I$4,0)</f>
        <v>0</v>
      </c>
      <c r="AR29" s="26">
        <f>IF('Rischio Lordo'!O36="X",tabelle!$I$5,0)</f>
        <v>0</v>
      </c>
      <c r="AS29" s="26">
        <f>IF('Rischio Lordo'!P36="X",tabelle!$I$6,0)</f>
        <v>0</v>
      </c>
      <c r="AT29" s="26">
        <f>IF('Rischio Lordo'!Q36="X",tabelle!$I$7,0)</f>
        <v>0</v>
      </c>
      <c r="AU29" s="26">
        <f>IF('Rischio Lordo'!R36="X",tabelle!$I$8,0)</f>
        <v>0</v>
      </c>
      <c r="AV29" s="26">
        <f>IF('Rischio Lordo'!S36="X",tabelle!$I$9,0)</f>
        <v>0</v>
      </c>
      <c r="AW29" s="26">
        <f>IF('Rischio Lordo'!T36="X",tabelle!$I$10,0)</f>
        <v>0</v>
      </c>
      <c r="AX29" s="26">
        <f>IF('Rischio Lordo'!U36="X",tabelle!$I$11,0)</f>
        <v>0</v>
      </c>
      <c r="AY29" s="26">
        <f>IF('Rischio Lordo'!V36="X",tabelle!$I$12,0)</f>
        <v>0</v>
      </c>
      <c r="AZ29" s="26">
        <f>IF('Rischio Lordo'!W36="X",tabelle!$I$13,0)</f>
        <v>0</v>
      </c>
      <c r="BA29" s="26">
        <f>IF('Rischio Lordo'!X36="X",tabelle!$I$14,0)</f>
        <v>0</v>
      </c>
      <c r="BB29" s="26">
        <f>IF('Rischio Lordo'!Y36="X",tabelle!$I$15,0)</f>
        <v>0</v>
      </c>
      <c r="BC29" s="26">
        <f>IF('Rischio Lordo'!Z36="X",tabelle!$I$16,0)</f>
        <v>0</v>
      </c>
      <c r="BD29" s="26">
        <f>IF('Rischio Lordo'!AA36="X",tabelle!$I$17,0)</f>
        <v>0</v>
      </c>
      <c r="BE29" s="26">
        <f>IF('Rischio Lordo'!AB36="X",tabelle!$I$18,0)</f>
        <v>0</v>
      </c>
      <c r="BF29" s="26">
        <f>IF('Rischio Lordo'!AC36="X",tabelle!$I$18,0)</f>
        <v>0</v>
      </c>
      <c r="BG29" s="26">
        <f>IF('Rischio Lordo'!AC36="X",tabelle!$I$19,0)</f>
        <v>0</v>
      </c>
      <c r="BH29" s="212">
        <f t="shared" si="4"/>
        <v>0</v>
      </c>
    </row>
    <row r="30" spans="1:60" x14ac:dyDescent="0.75">
      <c r="A30" s="754">
        <f>Schema!A34</f>
        <v>0</v>
      </c>
      <c r="B30" s="757">
        <f>Schema!B34</f>
        <v>0</v>
      </c>
      <c r="C30" s="1114">
        <f>Schema!C34</f>
        <v>0</v>
      </c>
      <c r="D30" s="261" t="str">
        <f>Schema!D34</f>
        <v>B.3.4. Eventuale ulteriore attività istruttoria</v>
      </c>
      <c r="E30" s="284" t="str">
        <f>Schema!E34</f>
        <v>GRU</v>
      </c>
      <c r="F30" s="46" t="str">
        <f>Schema!F34</f>
        <v>B</v>
      </c>
      <c r="G30" s="46" t="str">
        <f>Schema!G34</f>
        <v>03</v>
      </c>
      <c r="H30" s="285" t="str">
        <f>Schema!H34</f>
        <v>04</v>
      </c>
      <c r="I30" s="181" t="str">
        <f>IF('Rischio Lordo'!AF37=tabelle!$M$7,tabelle!$N$7,IF('Rischio Lordo'!AF37=tabelle!$M$6,tabelle!$N$6,IF('Rischio Lordo'!AF37=tabelle!$M$5,tabelle!$N$5,IF('Rischio Lordo'!AF37=tabelle!$M$4,tabelle!$N$4,IF('Rischio Lordo'!AF37=tabelle!$M$3,tabelle!$N$3,"-")))))</f>
        <v>-</v>
      </c>
      <c r="J30" s="34" t="str">
        <f>IF('Rischio Lordo'!AG37=tabelle!$M$7,tabelle!$N$7,IF('Rischio Lordo'!AG37=tabelle!$M$6,tabelle!$N$6,IF('Rischio Lordo'!AG37=tabelle!$M$5,tabelle!$N$5,IF('Rischio Lordo'!AG37=tabelle!$M$4,tabelle!$N$4,IF('Rischio Lordo'!AG37=tabelle!$M$3,tabelle!$N$3,"-")))))</f>
        <v>-</v>
      </c>
      <c r="K30" s="34" t="str">
        <f>IF('Rischio Lordo'!AH37=tabelle!$M$7,tabelle!$N$7,IF('Rischio Lordo'!AH37=tabelle!$M$6,tabelle!$N$6,IF('Rischio Lordo'!AH37=tabelle!$M$5,tabelle!$N$5,IF('Rischio Lordo'!AH37=tabelle!$M$4,tabelle!$N$4,IF('Rischio Lordo'!AH37=tabelle!$M$3,tabelle!$N$3,"-")))))</f>
        <v>-</v>
      </c>
      <c r="L30" s="394" t="str">
        <f t="shared" si="1"/>
        <v>-</v>
      </c>
      <c r="M30" s="34" t="str">
        <f>IF('Rischio Lordo'!AI37=tabelle!$M$7,tabelle!$N$7,IF('Rischio Lordo'!AI37=tabelle!$M$6,tabelle!$N$6,IF('Rischio Lordo'!AI37=tabelle!$M$5,tabelle!$N$5,IF('Rischio Lordo'!AI37=tabelle!$M$4,tabelle!$N$4,IF('Rischio Lordo'!AI37=tabelle!$M$3,tabelle!$N$3,"-")))))</f>
        <v>-</v>
      </c>
      <c r="N30" s="165" t="str">
        <f>IF(M30="-","-",IF('calcolo mitigazione del rischio'!L30="-","-",IF(AND((M30*'calcolo mitigazione del rischio'!L30)&gt;=tabelle!$P$3, (M30*'calcolo mitigazione del rischio'!L30)&lt;tabelle!$Q$3),tabelle!$R$3,IF(AND((M30*'calcolo mitigazione del rischio'!L30)&gt;=tabelle!$P$4, (M30*'calcolo mitigazione del rischio'!L30)&lt;tabelle!$Q$4),tabelle!$R$4,IF(AND((M30*'calcolo mitigazione del rischio'!L30)&gt;=tabelle!$P$5, (M30*'calcolo mitigazione del rischio'!L30)&lt;tabelle!$Q$5),tabelle!$R$5,IF(AND((M30*'calcolo mitigazione del rischio'!L30)&gt;=tabelle!$P$6, (M30*'calcolo mitigazione del rischio'!L30)&lt;tabelle!$Q$6),tabelle!$R$6,IF(AND((M30*'calcolo mitigazione del rischio'!L30)&gt;=tabelle!$P$7, (M30*'calcolo mitigazione del rischio'!L30)&lt;=tabelle!$Q$7),tabelle!$R$7,"-")))))))</f>
        <v>-</v>
      </c>
      <c r="O30" s="35" t="str">
        <f>IF('Rischio Lordo'!AK37=tabelle!$M$7,tabelle!$N$7,IF('Rischio Lordo'!AK37=tabelle!$M$6,tabelle!$N$6,IF('Rischio Lordo'!AK37=tabelle!$M$5,tabelle!$N$5,IF('Rischio Lordo'!AK37=tabelle!$M$4,tabelle!$N$4,IF('Rischio Lordo'!AK37=tabelle!$M$3,tabelle!$N$3,"-")))))</f>
        <v>-</v>
      </c>
      <c r="P30" s="35" t="str">
        <f>IF('Rischio Lordo'!AL37=tabelle!$M$7,tabelle!$N$7,IF('Rischio Lordo'!AL37=tabelle!$M$6,tabelle!$N$6,IF('Rischio Lordo'!AL37=tabelle!$M$5,tabelle!$N$5,IF('Rischio Lordo'!AL37=tabelle!$M$4,tabelle!$N$4,IF('Rischio Lordo'!AL37=tabelle!$M$3,tabelle!$N$3,"-")))))</f>
        <v>-</v>
      </c>
      <c r="Q30" s="35" t="str">
        <f>IF('Rischio Lordo'!AM37=tabelle!$M$7,tabelle!$N$7,IF('Rischio Lordo'!AM37=tabelle!$M$6,tabelle!$N$6,IF('Rischio Lordo'!AM37=tabelle!$M$5,tabelle!$N$5,IF('Rischio Lordo'!AM37=tabelle!$M$4,tabelle!$N$4,IF('Rischio Lordo'!AM37=tabelle!$M$3,tabelle!$N$3,"-")))))</f>
        <v>-</v>
      </c>
      <c r="R30" s="166" t="str">
        <f t="shared" si="2"/>
        <v>-</v>
      </c>
      <c r="S30" s="228" t="str">
        <f>IF(R30="-","-",(R30*'calcolo mitigazione del rischio'!N30))</f>
        <v>-</v>
      </c>
      <c r="T30" s="26" t="str">
        <f>IF('Rischio netto'!I37=tabelle!$V$3,('calcolo mitigazione del rischio'!T$11*tabelle!$W$3),IF('Rischio netto'!I37=tabelle!$V$4,('calcolo mitigazione del rischio'!T$11*tabelle!$W$4),IF('Rischio netto'!I37=tabelle!$V$5,('calcolo mitigazione del rischio'!T$11*tabelle!$W$5),IF('Rischio netto'!I37=tabelle!$V$6,('calcolo mitigazione del rischio'!T$11*tabelle!$W$6),IF('Rischio netto'!I37=tabelle!$V$7,('calcolo mitigazione del rischio'!T$11*tabelle!$W$7),IF('Rischio netto'!I37=tabelle!$V$8,('calcolo mitigazione del rischio'!T$11*tabelle!$W$8),IF('Rischio netto'!I37=tabelle!$V$9,('calcolo mitigazione del rischio'!T$11*tabelle!$W$9),IF('Rischio netto'!I37=tabelle!$V$10,('calcolo mitigazione del rischio'!T$11*tabelle!$W$10),IF('Rischio netto'!I37=tabelle!$V$11,('calcolo mitigazione del rischio'!T$11*tabelle!$W$11),IF('Rischio netto'!I37=tabelle!$V$12,('calcolo mitigazione del rischio'!T$11*tabelle!$W$12),"-"))))))))))</f>
        <v>-</v>
      </c>
      <c r="U30" s="26" t="str">
        <f>IF('Rischio netto'!J37=tabelle!$V$3,('calcolo mitigazione del rischio'!U$11*tabelle!$W$3),IF('Rischio netto'!J37=tabelle!$V$4,('calcolo mitigazione del rischio'!U$11*tabelle!$W$4),IF('Rischio netto'!J37=tabelle!$V$5,('calcolo mitigazione del rischio'!U$11*tabelle!$W$5),IF('Rischio netto'!J37=tabelle!$V$6,('calcolo mitigazione del rischio'!U$11*tabelle!$W$6),IF('Rischio netto'!J37=tabelle!$V$7,('calcolo mitigazione del rischio'!U$11*tabelle!$W$7),IF('Rischio netto'!J37=tabelle!$V$8,('calcolo mitigazione del rischio'!U$11*tabelle!$W$8),IF('Rischio netto'!J37=tabelle!$V$9,('calcolo mitigazione del rischio'!U$11*tabelle!$W$9),IF('Rischio netto'!J37=tabelle!$V$10,('calcolo mitigazione del rischio'!U$11*tabelle!$W$10),IF('Rischio netto'!J37=tabelle!$V$11,('calcolo mitigazione del rischio'!U$11*tabelle!$W$11),IF('Rischio netto'!J37=tabelle!$V$12,('calcolo mitigazione del rischio'!U$11*tabelle!$W$12),"-"))))))))))</f>
        <v>-</v>
      </c>
      <c r="V30" s="26" t="str">
        <f>IF('Rischio netto'!K37=tabelle!$V$3,('calcolo mitigazione del rischio'!V$11*tabelle!$W$3),IF('Rischio netto'!K37=tabelle!$V$4,('calcolo mitigazione del rischio'!V$11*tabelle!$W$4),IF('Rischio netto'!K37=tabelle!$V$5,('calcolo mitigazione del rischio'!V$11*tabelle!$W$5),IF('Rischio netto'!K37=tabelle!$V$6,('calcolo mitigazione del rischio'!V$11*tabelle!$W$6),IF('Rischio netto'!K37=tabelle!$V$7,('calcolo mitigazione del rischio'!V$11*tabelle!$W$7),IF('Rischio netto'!K37=tabelle!$V$8,('calcolo mitigazione del rischio'!V$11*tabelle!$W$8),IF('Rischio netto'!K37=tabelle!$V$9,('calcolo mitigazione del rischio'!V$11*tabelle!$W$9),IF('Rischio netto'!K37=tabelle!$V$10,('calcolo mitigazione del rischio'!V$11*tabelle!$W$10),IF('Rischio netto'!K37=tabelle!$V$11,('calcolo mitigazione del rischio'!V$11*tabelle!$W$11),IF('Rischio netto'!K37=tabelle!$V$12,('calcolo mitigazione del rischio'!V$11*tabelle!$W$12),"-"))))))))))</f>
        <v>-</v>
      </c>
      <c r="W30" s="26" t="str">
        <f>IF('Rischio netto'!L37=tabelle!$V$3,('calcolo mitigazione del rischio'!W$11*tabelle!$W$3),IF('Rischio netto'!L37=tabelle!$V$4,('calcolo mitigazione del rischio'!W$11*tabelle!$W$4),IF('Rischio netto'!L37=tabelle!$V$5,('calcolo mitigazione del rischio'!W$11*tabelle!$W$5),IF('Rischio netto'!L37=tabelle!$V$6,('calcolo mitigazione del rischio'!W$11*tabelle!$W$6),IF('Rischio netto'!L37=tabelle!$V$7,('calcolo mitigazione del rischio'!W$11*tabelle!$W$7),IF('Rischio netto'!L37=tabelle!$V$8,('calcolo mitigazione del rischio'!W$11*tabelle!$W$8),IF('Rischio netto'!L37=tabelle!$V$9,('calcolo mitigazione del rischio'!W$11*tabelle!$W$9),IF('Rischio netto'!L37=tabelle!$V$10,('calcolo mitigazione del rischio'!W$11*tabelle!$W$10),IF('Rischio netto'!L37=tabelle!$V$11,('calcolo mitigazione del rischio'!W$11*tabelle!$W$11),IF('Rischio netto'!L37=tabelle!$V$12,('calcolo mitigazione del rischio'!W$11*tabelle!$W$12),"-"))))))))))</f>
        <v>-</v>
      </c>
      <c r="X30" s="26" t="str">
        <f>IF('Rischio netto'!O37=tabelle!$V$3,('calcolo mitigazione del rischio'!X$11*tabelle!$W$3),IF('Rischio netto'!O37=tabelle!$V$4,('calcolo mitigazione del rischio'!X$11*tabelle!$W$4),IF('Rischio netto'!O37=tabelle!$V$5,('calcolo mitigazione del rischio'!X$11*tabelle!$W$5),IF('Rischio netto'!O37=tabelle!$V$6,('calcolo mitigazione del rischio'!X$11*tabelle!$W$6),IF('Rischio netto'!O37=tabelle!$V$7,('calcolo mitigazione del rischio'!X$11*tabelle!$W$7),IF('Rischio netto'!O37=tabelle!$V$8,('calcolo mitigazione del rischio'!X$11*tabelle!$W$8),IF('Rischio netto'!O37=tabelle!$V$9,('calcolo mitigazione del rischio'!X$11*tabelle!$W$9),IF('Rischio netto'!O37=tabelle!$V$10,('calcolo mitigazione del rischio'!X$11*tabelle!$W$10),IF('Rischio netto'!O37=tabelle!$V$11,('calcolo mitigazione del rischio'!X$11*tabelle!$W$11),IF('Rischio netto'!O37=tabelle!$V$12,('calcolo mitigazione del rischio'!X$11*tabelle!$W$12),"-"))))))))))</f>
        <v>-</v>
      </c>
      <c r="Y30" s="26" t="str">
        <f>IF('Rischio netto'!P37=tabelle!$V$3,('calcolo mitigazione del rischio'!Y$11*tabelle!$W$3),IF('Rischio netto'!P37=tabelle!$V$4,('calcolo mitigazione del rischio'!Y$11*tabelle!$W$4),IF('Rischio netto'!P37=tabelle!$V$5,('calcolo mitigazione del rischio'!Y$11*tabelle!$W$5),IF('Rischio netto'!P37=tabelle!$V$6,('calcolo mitigazione del rischio'!Y$11*tabelle!$W$6),IF('Rischio netto'!P37=tabelle!$V$7,('calcolo mitigazione del rischio'!Y$11*tabelle!$W$7),IF('Rischio netto'!P37=tabelle!$V$8,('calcolo mitigazione del rischio'!Y$11*tabelle!$W$8),IF('Rischio netto'!P37=tabelle!$V$9,('calcolo mitigazione del rischio'!Y$11*tabelle!$W$9),IF('Rischio netto'!P37=tabelle!$V$10,('calcolo mitigazione del rischio'!Y$11*tabelle!$W$10),IF('Rischio netto'!P37=tabelle!$V$11,('calcolo mitigazione del rischio'!Y$11*tabelle!$W$11),IF('Rischio netto'!P37=tabelle!$V$12,('calcolo mitigazione del rischio'!Y$11*tabelle!$W$12),"-"))))))))))</f>
        <v>-</v>
      </c>
      <c r="Z3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0" s="26" t="str">
        <f>IF('Rischio netto'!Q37=tabelle!$V$3,('calcolo mitigazione del rischio'!AA$11*tabelle!$W$3),IF('Rischio netto'!Q37=tabelle!$V$4,('calcolo mitigazione del rischio'!AA$11*tabelle!$W$4),IF('Rischio netto'!Q37=tabelle!$V$5,('calcolo mitigazione del rischio'!AA$11*tabelle!$W$5),IF('Rischio netto'!Q37=tabelle!$V$6,('calcolo mitigazione del rischio'!AA$11*tabelle!$W$6),IF('Rischio netto'!Q37=tabelle!$V$7,('calcolo mitigazione del rischio'!AA$11*tabelle!$W$7),IF('Rischio netto'!Q37=tabelle!$V$8,('calcolo mitigazione del rischio'!AA$11*tabelle!$W$8),IF('Rischio netto'!Q37=tabelle!$V$9,('calcolo mitigazione del rischio'!AA$11*tabelle!$W$9),IF('Rischio netto'!Q37=tabelle!$V$10,('calcolo mitigazione del rischio'!AA$11*tabelle!$W$10),IF('Rischio netto'!Q37=tabelle!$V$11,('calcolo mitigazione del rischio'!AA$11*tabelle!$W$11),IF('Rischio netto'!Q37=tabelle!$V$12,('calcolo mitigazione del rischio'!AA$11*tabelle!$W$12),"-"))))))))))</f>
        <v>-</v>
      </c>
      <c r="AB30" s="26" t="str">
        <f>IF('Rischio netto'!R37=tabelle!$V$3,('calcolo mitigazione del rischio'!AB$11*tabelle!$W$3),IF('Rischio netto'!R37=tabelle!$V$4,('calcolo mitigazione del rischio'!AB$11*tabelle!$W$4),IF('Rischio netto'!R37=tabelle!$V$5,('calcolo mitigazione del rischio'!AB$11*tabelle!$W$5),IF('Rischio netto'!R37=tabelle!$V$6,('calcolo mitigazione del rischio'!AB$11*tabelle!$W$6),IF('Rischio netto'!R37=tabelle!$V$7,('calcolo mitigazione del rischio'!AB$11*tabelle!$W$7),IF('Rischio netto'!R37=tabelle!$V$8,('calcolo mitigazione del rischio'!AB$11*tabelle!$W$8),IF('Rischio netto'!R37=tabelle!$V$9,('calcolo mitigazione del rischio'!AB$11*tabelle!$W$9),IF('Rischio netto'!R37=tabelle!$V$10,('calcolo mitigazione del rischio'!AB$11*tabelle!$W$10),IF('Rischio netto'!R37=tabelle!$V$11,('calcolo mitigazione del rischio'!AB$11*tabelle!$W$11),IF('Rischio netto'!R37=tabelle!$V$12,('calcolo mitigazione del rischio'!AB$11*tabelle!$W$12),"-"))))))))))</f>
        <v>-</v>
      </c>
      <c r="AC30" s="405" t="str">
        <f>IF('Rischio netto'!T37=tabelle!$V$3,('calcolo mitigazione del rischio'!AC$11*tabelle!$W$3),IF('Rischio netto'!T37=tabelle!$V$4,('calcolo mitigazione del rischio'!AC$11*tabelle!$W$4),IF('Rischio netto'!T37=tabelle!$V$5,('calcolo mitigazione del rischio'!AC$11*tabelle!$W$5),IF('Rischio netto'!T37=tabelle!$V$6,('calcolo mitigazione del rischio'!AC$11*tabelle!$W$6),IF('Rischio netto'!T37=tabelle!$V$7,('calcolo mitigazione del rischio'!AC$11*tabelle!$W$7),IF('Rischio netto'!T37=tabelle!$V$8,('calcolo mitigazione del rischio'!AC$11*tabelle!$W$8),IF('Rischio netto'!T37=tabelle!$V$9,('calcolo mitigazione del rischio'!AC$11*tabelle!$W$9),IF('Rischio netto'!T37=tabelle!$V$10,('calcolo mitigazione del rischio'!AC$11*tabelle!$W$10),IF('Rischio netto'!T37=tabelle!$V$11,('calcolo mitigazione del rischio'!AC$11*tabelle!$W$11),IF('Rischio netto'!T37=tabelle!$V$12,('calcolo mitigazione del rischio'!AC$11*tabelle!$W$12),"-"))))))))))</f>
        <v>-</v>
      </c>
      <c r="AD30" s="26" t="str">
        <f>IF('Rischio netto'!T37=tabelle!$V$3,('calcolo mitigazione del rischio'!AD$11*tabelle!$W$3),IF('Rischio netto'!T37=tabelle!$V$4,('calcolo mitigazione del rischio'!AD$11*tabelle!$W$4),IF('Rischio netto'!T37=tabelle!$V$5,('calcolo mitigazione del rischio'!AD$11*tabelle!$W$5),IF('Rischio netto'!T37=tabelle!$V$6,('calcolo mitigazione del rischio'!AD$11*tabelle!$W$6),IF('Rischio netto'!T37=tabelle!$V$7,('calcolo mitigazione del rischio'!AD$11*tabelle!$W$7),IF('Rischio netto'!T37=tabelle!$V$8,('calcolo mitigazione del rischio'!AD$11*tabelle!$W$8),IF('Rischio netto'!T37=tabelle!$V$9,('calcolo mitigazione del rischio'!AD$11*tabelle!$W$9),IF('Rischio netto'!T37=tabelle!$V$10,('calcolo mitigazione del rischio'!AD$11*tabelle!$W$10),IF('Rischio netto'!T37=tabelle!$V$11,('calcolo mitigazione del rischio'!AD$11*tabelle!$W$11),IF('Rischio netto'!T37=tabelle!$V$12,('calcolo mitigazione del rischio'!AD$11*tabelle!$W$12),"-"))))))))))</f>
        <v>-</v>
      </c>
      <c r="AE30" s="26"/>
      <c r="AF30" s="405" t="str">
        <f>IF('Rischio netto'!T37=tabelle!$V$3,('calcolo mitigazione del rischio'!AF$11*tabelle!$W$3),IF('Rischio netto'!T37=tabelle!$V$4,('calcolo mitigazione del rischio'!AF$11*tabelle!$W$4),IF('Rischio netto'!T37=tabelle!$V$5,('calcolo mitigazione del rischio'!AF$11*tabelle!$W$5),IF('Rischio netto'!T37=tabelle!$V$6,('calcolo mitigazione del rischio'!AF$11*tabelle!$W$6),IF('Rischio netto'!T37=tabelle!$V$7,('calcolo mitigazione del rischio'!AF$11*tabelle!$W$7),IF('Rischio netto'!T37=tabelle!$V$8,('calcolo mitigazione del rischio'!AF$11*tabelle!$W$8),IF('Rischio netto'!T37=tabelle!$V$9,('calcolo mitigazione del rischio'!AF$11*tabelle!$W$9),IF('Rischio netto'!T37=tabelle!$V$10,('calcolo mitigazione del rischio'!AF$11*tabelle!$W$10),IF('Rischio netto'!T37=tabelle!$V$11,('calcolo mitigazione del rischio'!AF$11*tabelle!$W$11),IF('Rischio netto'!T37=tabelle!$V$12,('calcolo mitigazione del rischio'!AF$11*tabelle!$W$12),"-"))))))))))</f>
        <v>-</v>
      </c>
      <c r="AG30" s="405" t="str">
        <f>IF('Rischio netto'!U37=tabelle!$V$3,('calcolo mitigazione del rischio'!AG$11*tabelle!$W$3),IF('Rischio netto'!U37=tabelle!$V$4,('calcolo mitigazione del rischio'!AG$11*tabelle!$W$4),IF('Rischio netto'!U37=tabelle!$V$5,('calcolo mitigazione del rischio'!AG$11*tabelle!$W$5),IF('Rischio netto'!U37=tabelle!$V$6,('calcolo mitigazione del rischio'!AG$11*tabelle!$W$6),IF('Rischio netto'!U37=tabelle!$V$7,('calcolo mitigazione del rischio'!AG$11*tabelle!$W$7),IF('Rischio netto'!U37=tabelle!$V$8,('calcolo mitigazione del rischio'!AG$11*tabelle!$W$8),IF('Rischio netto'!U37=tabelle!$V$9,('calcolo mitigazione del rischio'!AG$11*tabelle!$W$9),IF('Rischio netto'!U37=tabelle!$V$10,('calcolo mitigazione del rischio'!AG$11*tabelle!$W$10),IF('Rischio netto'!U37=tabelle!$V$11,('calcolo mitigazione del rischio'!AG$11*tabelle!$W$11),IF('Rischio netto'!U37=tabelle!$V$12,('calcolo mitigazione del rischio'!AG$11*tabelle!$W$12),"-"))))))))))</f>
        <v>-</v>
      </c>
      <c r="AH30" s="26" t="str">
        <f>IF('Rischio netto'!V37=tabelle!$V$3,('calcolo mitigazione del rischio'!AH$11*tabelle!$W$3),IF('Rischio netto'!V37=tabelle!$V$4,('calcolo mitigazione del rischio'!AH$11*tabelle!$W$4),IF('Rischio netto'!V37=tabelle!$V$5,('calcolo mitigazione del rischio'!AH$11*tabelle!$W$5),IF('Rischio netto'!V37=tabelle!$V$6,('calcolo mitigazione del rischio'!AH$11*tabelle!$W$6),IF('Rischio netto'!V37=tabelle!$V$7,('calcolo mitigazione del rischio'!AH$11*tabelle!$W$7),IF('Rischio netto'!V37=tabelle!$V$8,('calcolo mitigazione del rischio'!AH$11*tabelle!$W$8),IF('Rischio netto'!V37=tabelle!$V$9,('calcolo mitigazione del rischio'!AH$11*tabelle!$W$9),IF('Rischio netto'!V37=tabelle!$V$10,('calcolo mitigazione del rischio'!AH$11*tabelle!$W$10),IF('Rischio netto'!V37=tabelle!$V$11,('calcolo mitigazione del rischio'!AH$11*tabelle!$W$11),IF('Rischio netto'!V37=tabelle!$V$12,('calcolo mitigazione del rischio'!AH$11*tabelle!$W$12),"-"))))))))))</f>
        <v>-</v>
      </c>
      <c r="AI30" s="410" t="str">
        <f>IF('Rischio netto'!W37=tabelle!$V$3,('calcolo mitigazione del rischio'!AI$11*tabelle!$W$3),IF('Rischio netto'!W37=tabelle!$V$4,('calcolo mitigazione del rischio'!AI$11*tabelle!$W$4),IF('Rischio netto'!W37=tabelle!$V$5,('calcolo mitigazione del rischio'!AI$11*tabelle!$W$5),IF('Rischio netto'!W37=tabelle!$V$6,('calcolo mitigazione del rischio'!AI$11*tabelle!$W$6),IF('Rischio netto'!W37=tabelle!$V$7,('calcolo mitigazione del rischio'!AI$11*tabelle!$W$7),IF('Rischio netto'!W37=tabelle!$V$8,('calcolo mitigazione del rischio'!AI$11*tabelle!$W$8),IF('Rischio netto'!W37=tabelle!$V$9,('calcolo mitigazione del rischio'!AI$11*tabelle!$W$9),IF('Rischio netto'!W37=tabelle!$V$10,('calcolo mitigazione del rischio'!AI$11*tabelle!$W$10),IF('Rischio netto'!W37=tabelle!$V$11,('calcolo mitigazione del rischio'!AI$11*tabelle!$W$11),IF('Rischio netto'!W37=tabelle!$V$12,('calcolo mitigazione del rischio'!AI$11*tabelle!$W$12),"-"))))))))))</f>
        <v>-</v>
      </c>
      <c r="AJ30" s="428" t="e">
        <f t="shared" si="0"/>
        <v>#REF!</v>
      </c>
      <c r="AK30" s="429" t="e">
        <f t="shared" si="3"/>
        <v>#REF!</v>
      </c>
      <c r="AL30" s="418" t="e">
        <f>IF('calcolo mitigazione del rischio'!$AJ30="-","-",'calcolo mitigazione del rischio'!$AK30)</f>
        <v>#REF!</v>
      </c>
      <c r="AM30" s="412" t="str">
        <f>IF('Rischio netto'!X37="-","-",IF('calcolo mitigazione del rischio'!S30="-","-",IF('calcolo mitigazione del rischio'!AL30="-","-",ROUND(('calcolo mitigazione del rischio'!S30*(1-'calcolo mitigazione del rischio'!AL30)),0))))</f>
        <v>-</v>
      </c>
      <c r="AN30" s="404"/>
      <c r="AO30" s="26">
        <f>IF('Rischio Lordo'!L37="X",tabelle!$I$2,0)</f>
        <v>0</v>
      </c>
      <c r="AP30" s="26">
        <f>IF('Rischio Lordo'!M37="X",tabelle!$I$3,0)</f>
        <v>0</v>
      </c>
      <c r="AQ30" s="26">
        <f>IF('Rischio Lordo'!N37="X",tabelle!$I$4,0)</f>
        <v>0</v>
      </c>
      <c r="AR30" s="26">
        <f>IF('Rischio Lordo'!O37="X",tabelle!$I$5,0)</f>
        <v>0</v>
      </c>
      <c r="AS30" s="26">
        <f>IF('Rischio Lordo'!P37="X",tabelle!$I$6,0)</f>
        <v>0</v>
      </c>
      <c r="AT30" s="26">
        <f>IF('Rischio Lordo'!Q37="X",tabelle!$I$7,0)</f>
        <v>0</v>
      </c>
      <c r="AU30" s="26">
        <f>IF('Rischio Lordo'!R37="X",tabelle!$I$8,0)</f>
        <v>0</v>
      </c>
      <c r="AV30" s="26">
        <f>IF('Rischio Lordo'!S37="X",tabelle!$I$9,0)</f>
        <v>0</v>
      </c>
      <c r="AW30" s="26">
        <f>IF('Rischio Lordo'!T37="X",tabelle!$I$10,0)</f>
        <v>0</v>
      </c>
      <c r="AX30" s="26">
        <f>IF('Rischio Lordo'!U37="X",tabelle!$I$11,0)</f>
        <v>0</v>
      </c>
      <c r="AY30" s="26">
        <f>IF('Rischio Lordo'!V37="X",tabelle!$I$12,0)</f>
        <v>0</v>
      </c>
      <c r="AZ30" s="26">
        <f>IF('Rischio Lordo'!W37="X",tabelle!$I$13,0)</f>
        <v>0</v>
      </c>
      <c r="BA30" s="26">
        <f>IF('Rischio Lordo'!X37="X",tabelle!$I$14,0)</f>
        <v>0</v>
      </c>
      <c r="BB30" s="26">
        <f>IF('Rischio Lordo'!Y37="X",tabelle!$I$15,0)</f>
        <v>0</v>
      </c>
      <c r="BC30" s="26">
        <f>IF('Rischio Lordo'!Z37="X",tabelle!$I$16,0)</f>
        <v>0</v>
      </c>
      <c r="BD30" s="26">
        <f>IF('Rischio Lordo'!AA37="X",tabelle!$I$17,0)</f>
        <v>0</v>
      </c>
      <c r="BE30" s="26">
        <f>IF('Rischio Lordo'!AB37="X",tabelle!$I$18,0)</f>
        <v>0</v>
      </c>
      <c r="BF30" s="26">
        <f>IF('Rischio Lordo'!AC37="X",tabelle!$I$18,0)</f>
        <v>0</v>
      </c>
      <c r="BG30" s="26">
        <f>IF('Rischio Lordo'!AC37="X",tabelle!$I$19,0)</f>
        <v>0</v>
      </c>
      <c r="BH30" s="212">
        <f t="shared" si="4"/>
        <v>0</v>
      </c>
    </row>
    <row r="31" spans="1:60" x14ac:dyDescent="0.75">
      <c r="A31" s="754">
        <f>Schema!A35</f>
        <v>0</v>
      </c>
      <c r="B31" s="757">
        <f>Schema!B35</f>
        <v>0</v>
      </c>
      <c r="C31" s="1114">
        <f>Schema!C35</f>
        <v>0</v>
      </c>
      <c r="D31" s="261" t="str">
        <f>Schema!D35</f>
        <v>B.3.5. Conclusione con irrogazione di sanzione o archiviazione</v>
      </c>
      <c r="E31" s="284" t="str">
        <f>Schema!E35</f>
        <v>GRU</v>
      </c>
      <c r="F31" s="46" t="str">
        <f>Schema!F35</f>
        <v>B</v>
      </c>
      <c r="G31" s="46" t="str">
        <f>Schema!G35</f>
        <v>03</v>
      </c>
      <c r="H31" s="285" t="str">
        <f>Schema!H35</f>
        <v>05</v>
      </c>
      <c r="I31" s="181" t="str">
        <f>IF('Rischio Lordo'!AF38=tabelle!$M$7,tabelle!$N$7,IF('Rischio Lordo'!AF38=tabelle!$M$6,tabelle!$N$6,IF('Rischio Lordo'!AF38=tabelle!$M$5,tabelle!$N$5,IF('Rischio Lordo'!AF38=tabelle!$M$4,tabelle!$N$4,IF('Rischio Lordo'!AF38=tabelle!$M$3,tabelle!$N$3,"-")))))</f>
        <v>-</v>
      </c>
      <c r="J31" s="34" t="str">
        <f>IF('Rischio Lordo'!AG38=tabelle!$M$7,tabelle!$N$7,IF('Rischio Lordo'!AG38=tabelle!$M$6,tabelle!$N$6,IF('Rischio Lordo'!AG38=tabelle!$M$5,tabelle!$N$5,IF('Rischio Lordo'!AG38=tabelle!$M$4,tabelle!$N$4,IF('Rischio Lordo'!AG38=tabelle!$M$3,tabelle!$N$3,"-")))))</f>
        <v>-</v>
      </c>
      <c r="K31" s="34" t="str">
        <f>IF('Rischio Lordo'!AH38=tabelle!$M$7,tabelle!$N$7,IF('Rischio Lordo'!AH38=tabelle!$M$6,tabelle!$N$6,IF('Rischio Lordo'!AH38=tabelle!$M$5,tabelle!$N$5,IF('Rischio Lordo'!AH38=tabelle!$M$4,tabelle!$N$4,IF('Rischio Lordo'!AH38=tabelle!$M$3,tabelle!$N$3,"-")))))</f>
        <v>-</v>
      </c>
      <c r="L31" s="394" t="str">
        <f t="shared" si="1"/>
        <v>-</v>
      </c>
      <c r="M31" s="34" t="str">
        <f>IF('Rischio Lordo'!AI38=tabelle!$M$7,tabelle!$N$7,IF('Rischio Lordo'!AI38=tabelle!$M$6,tabelle!$N$6,IF('Rischio Lordo'!AI38=tabelle!$M$5,tabelle!$N$5,IF('Rischio Lordo'!AI38=tabelle!$M$4,tabelle!$N$4,IF('Rischio Lordo'!AI38=tabelle!$M$3,tabelle!$N$3,"-")))))</f>
        <v>-</v>
      </c>
      <c r="N31" s="165" t="str">
        <f>IF(M31="-","-",IF('calcolo mitigazione del rischio'!L31="-","-",IF(AND((M31*'calcolo mitigazione del rischio'!L31)&gt;=tabelle!$P$3, (M31*'calcolo mitigazione del rischio'!L31)&lt;tabelle!$Q$3),tabelle!$R$3,IF(AND((M31*'calcolo mitigazione del rischio'!L31)&gt;=tabelle!$P$4, (M31*'calcolo mitigazione del rischio'!L31)&lt;tabelle!$Q$4),tabelle!$R$4,IF(AND((M31*'calcolo mitigazione del rischio'!L31)&gt;=tabelle!$P$5, (M31*'calcolo mitigazione del rischio'!L31)&lt;tabelle!$Q$5),tabelle!$R$5,IF(AND((M31*'calcolo mitigazione del rischio'!L31)&gt;=tabelle!$P$6, (M31*'calcolo mitigazione del rischio'!L31)&lt;tabelle!$Q$6),tabelle!$R$6,IF(AND((M31*'calcolo mitigazione del rischio'!L31)&gt;=tabelle!$P$7, (M31*'calcolo mitigazione del rischio'!L31)&lt;=tabelle!$Q$7),tabelle!$R$7,"-")))))))</f>
        <v>-</v>
      </c>
      <c r="O31" s="35" t="str">
        <f>IF('Rischio Lordo'!AK38=tabelle!$M$7,tabelle!$N$7,IF('Rischio Lordo'!AK38=tabelle!$M$6,tabelle!$N$6,IF('Rischio Lordo'!AK38=tabelle!$M$5,tabelle!$N$5,IF('Rischio Lordo'!AK38=tabelle!$M$4,tabelle!$N$4,IF('Rischio Lordo'!AK38=tabelle!$M$3,tabelle!$N$3,"-")))))</f>
        <v>-</v>
      </c>
      <c r="P31" s="35" t="str">
        <f>IF('Rischio Lordo'!AL38=tabelle!$M$7,tabelle!$N$7,IF('Rischio Lordo'!AL38=tabelle!$M$6,tabelle!$N$6,IF('Rischio Lordo'!AL38=tabelle!$M$5,tabelle!$N$5,IF('Rischio Lordo'!AL38=tabelle!$M$4,tabelle!$N$4,IF('Rischio Lordo'!AL38=tabelle!$M$3,tabelle!$N$3,"-")))))</f>
        <v>-</v>
      </c>
      <c r="Q31" s="35" t="str">
        <f>IF('Rischio Lordo'!AM38=tabelle!$M$7,tabelle!$N$7,IF('Rischio Lordo'!AM38=tabelle!$M$6,tabelle!$N$6,IF('Rischio Lordo'!AM38=tabelle!$M$5,tabelle!$N$5,IF('Rischio Lordo'!AM38=tabelle!$M$4,tabelle!$N$4,IF('Rischio Lordo'!AM38=tabelle!$M$3,tabelle!$N$3,"-")))))</f>
        <v>-</v>
      </c>
      <c r="R31" s="166" t="str">
        <f t="shared" si="2"/>
        <v>-</v>
      </c>
      <c r="S31" s="228" t="str">
        <f>IF(R31="-","-",(R31*'calcolo mitigazione del rischio'!N31))</f>
        <v>-</v>
      </c>
      <c r="T31" s="26" t="str">
        <f>IF('Rischio netto'!I38=tabelle!$V$3,('calcolo mitigazione del rischio'!T$11*tabelle!$W$3),IF('Rischio netto'!I38=tabelle!$V$4,('calcolo mitigazione del rischio'!T$11*tabelle!$W$4),IF('Rischio netto'!I38=tabelle!$V$5,('calcolo mitigazione del rischio'!T$11*tabelle!$W$5),IF('Rischio netto'!I38=tabelle!$V$6,('calcolo mitigazione del rischio'!T$11*tabelle!$W$6),IF('Rischio netto'!I38=tabelle!$V$7,('calcolo mitigazione del rischio'!T$11*tabelle!$W$7),IF('Rischio netto'!I38=tabelle!$V$8,('calcolo mitigazione del rischio'!T$11*tabelle!$W$8),IF('Rischio netto'!I38=tabelle!$V$9,('calcolo mitigazione del rischio'!T$11*tabelle!$W$9),IF('Rischio netto'!I38=tabelle!$V$10,('calcolo mitigazione del rischio'!T$11*tabelle!$W$10),IF('Rischio netto'!I38=tabelle!$V$11,('calcolo mitigazione del rischio'!T$11*tabelle!$W$11),IF('Rischio netto'!I38=tabelle!$V$12,('calcolo mitigazione del rischio'!T$11*tabelle!$W$12),"-"))))))))))</f>
        <v>-</v>
      </c>
      <c r="U31" s="26" t="str">
        <f>IF('Rischio netto'!J38=tabelle!$V$3,('calcolo mitigazione del rischio'!U$11*tabelle!$W$3),IF('Rischio netto'!J38=tabelle!$V$4,('calcolo mitigazione del rischio'!U$11*tabelle!$W$4),IF('Rischio netto'!J38=tabelle!$V$5,('calcolo mitigazione del rischio'!U$11*tabelle!$W$5),IF('Rischio netto'!J38=tabelle!$V$6,('calcolo mitigazione del rischio'!U$11*tabelle!$W$6),IF('Rischio netto'!J38=tabelle!$V$7,('calcolo mitigazione del rischio'!U$11*tabelle!$W$7),IF('Rischio netto'!J38=tabelle!$V$8,('calcolo mitigazione del rischio'!U$11*tabelle!$W$8),IF('Rischio netto'!J38=tabelle!$V$9,('calcolo mitigazione del rischio'!U$11*tabelle!$W$9),IF('Rischio netto'!J38=tabelle!$V$10,('calcolo mitigazione del rischio'!U$11*tabelle!$W$10),IF('Rischio netto'!J38=tabelle!$V$11,('calcolo mitigazione del rischio'!U$11*tabelle!$W$11),IF('Rischio netto'!J38=tabelle!$V$12,('calcolo mitigazione del rischio'!U$11*tabelle!$W$12),"-"))))))))))</f>
        <v>-</v>
      </c>
      <c r="V31" s="26" t="str">
        <f>IF('Rischio netto'!K38=tabelle!$V$3,('calcolo mitigazione del rischio'!V$11*tabelle!$W$3),IF('Rischio netto'!K38=tabelle!$V$4,('calcolo mitigazione del rischio'!V$11*tabelle!$W$4),IF('Rischio netto'!K38=tabelle!$V$5,('calcolo mitigazione del rischio'!V$11*tabelle!$W$5),IF('Rischio netto'!K38=tabelle!$V$6,('calcolo mitigazione del rischio'!V$11*tabelle!$W$6),IF('Rischio netto'!K38=tabelle!$V$7,('calcolo mitigazione del rischio'!V$11*tabelle!$W$7),IF('Rischio netto'!K38=tabelle!$V$8,('calcolo mitigazione del rischio'!V$11*tabelle!$W$8),IF('Rischio netto'!K38=tabelle!$V$9,('calcolo mitigazione del rischio'!V$11*tabelle!$W$9),IF('Rischio netto'!K38=tabelle!$V$10,('calcolo mitigazione del rischio'!V$11*tabelle!$W$10),IF('Rischio netto'!K38=tabelle!$V$11,('calcolo mitigazione del rischio'!V$11*tabelle!$W$11),IF('Rischio netto'!K38=tabelle!$V$12,('calcolo mitigazione del rischio'!V$11*tabelle!$W$12),"-"))))))))))</f>
        <v>-</v>
      </c>
      <c r="W31" s="26" t="str">
        <f>IF('Rischio netto'!L38=tabelle!$V$3,('calcolo mitigazione del rischio'!W$11*tabelle!$W$3),IF('Rischio netto'!L38=tabelle!$V$4,('calcolo mitigazione del rischio'!W$11*tabelle!$W$4),IF('Rischio netto'!L38=tabelle!$V$5,('calcolo mitigazione del rischio'!W$11*tabelle!$W$5),IF('Rischio netto'!L38=tabelle!$V$6,('calcolo mitigazione del rischio'!W$11*tabelle!$W$6),IF('Rischio netto'!L38=tabelle!$V$7,('calcolo mitigazione del rischio'!W$11*tabelle!$W$7),IF('Rischio netto'!L38=tabelle!$V$8,('calcolo mitigazione del rischio'!W$11*tabelle!$W$8),IF('Rischio netto'!L38=tabelle!$V$9,('calcolo mitigazione del rischio'!W$11*tabelle!$W$9),IF('Rischio netto'!L38=tabelle!$V$10,('calcolo mitigazione del rischio'!W$11*tabelle!$W$10),IF('Rischio netto'!L38=tabelle!$V$11,('calcolo mitigazione del rischio'!W$11*tabelle!$W$11),IF('Rischio netto'!L38=tabelle!$V$12,('calcolo mitigazione del rischio'!W$11*tabelle!$W$12),"-"))))))))))</f>
        <v>-</v>
      </c>
      <c r="X31" s="26" t="str">
        <f>IF('Rischio netto'!O38=tabelle!$V$3,('calcolo mitigazione del rischio'!X$11*tabelle!$W$3),IF('Rischio netto'!O38=tabelle!$V$4,('calcolo mitigazione del rischio'!X$11*tabelle!$W$4),IF('Rischio netto'!O38=tabelle!$V$5,('calcolo mitigazione del rischio'!X$11*tabelle!$W$5),IF('Rischio netto'!O38=tabelle!$V$6,('calcolo mitigazione del rischio'!X$11*tabelle!$W$6),IF('Rischio netto'!O38=tabelle!$V$7,('calcolo mitigazione del rischio'!X$11*tabelle!$W$7),IF('Rischio netto'!O38=tabelle!$V$8,('calcolo mitigazione del rischio'!X$11*tabelle!$W$8),IF('Rischio netto'!O38=tabelle!$V$9,('calcolo mitigazione del rischio'!X$11*tabelle!$W$9),IF('Rischio netto'!O38=tabelle!$V$10,('calcolo mitigazione del rischio'!X$11*tabelle!$W$10),IF('Rischio netto'!O38=tabelle!$V$11,('calcolo mitigazione del rischio'!X$11*tabelle!$W$11),IF('Rischio netto'!O38=tabelle!$V$12,('calcolo mitigazione del rischio'!X$11*tabelle!$W$12),"-"))))))))))</f>
        <v>-</v>
      </c>
      <c r="Y31" s="26" t="str">
        <f>IF('Rischio netto'!P38=tabelle!$V$3,('calcolo mitigazione del rischio'!Y$11*tabelle!$W$3),IF('Rischio netto'!P38=tabelle!$V$4,('calcolo mitigazione del rischio'!Y$11*tabelle!$W$4),IF('Rischio netto'!P38=tabelle!$V$5,('calcolo mitigazione del rischio'!Y$11*tabelle!$W$5),IF('Rischio netto'!P38=tabelle!$V$6,('calcolo mitigazione del rischio'!Y$11*tabelle!$W$6),IF('Rischio netto'!P38=tabelle!$V$7,('calcolo mitigazione del rischio'!Y$11*tabelle!$W$7),IF('Rischio netto'!P38=tabelle!$V$8,('calcolo mitigazione del rischio'!Y$11*tabelle!$W$8),IF('Rischio netto'!P38=tabelle!$V$9,('calcolo mitigazione del rischio'!Y$11*tabelle!$W$9),IF('Rischio netto'!P38=tabelle!$V$10,('calcolo mitigazione del rischio'!Y$11*tabelle!$W$10),IF('Rischio netto'!P38=tabelle!$V$11,('calcolo mitigazione del rischio'!Y$11*tabelle!$W$11),IF('Rischio netto'!P38=tabelle!$V$12,('calcolo mitigazione del rischio'!Y$11*tabelle!$W$12),"-"))))))))))</f>
        <v>-</v>
      </c>
      <c r="Z3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1" s="26" t="str">
        <f>IF('Rischio netto'!Q38=tabelle!$V$3,('calcolo mitigazione del rischio'!AA$11*tabelle!$W$3),IF('Rischio netto'!Q38=tabelle!$V$4,('calcolo mitigazione del rischio'!AA$11*tabelle!$W$4),IF('Rischio netto'!Q38=tabelle!$V$5,('calcolo mitigazione del rischio'!AA$11*tabelle!$W$5),IF('Rischio netto'!Q38=tabelle!$V$6,('calcolo mitigazione del rischio'!AA$11*tabelle!$W$6),IF('Rischio netto'!Q38=tabelle!$V$7,('calcolo mitigazione del rischio'!AA$11*tabelle!$W$7),IF('Rischio netto'!Q38=tabelle!$V$8,('calcolo mitigazione del rischio'!AA$11*tabelle!$W$8),IF('Rischio netto'!Q38=tabelle!$V$9,('calcolo mitigazione del rischio'!AA$11*tabelle!$W$9),IF('Rischio netto'!Q38=tabelle!$V$10,('calcolo mitigazione del rischio'!AA$11*tabelle!$W$10),IF('Rischio netto'!Q38=tabelle!$V$11,('calcolo mitigazione del rischio'!AA$11*tabelle!$W$11),IF('Rischio netto'!Q38=tabelle!$V$12,('calcolo mitigazione del rischio'!AA$11*tabelle!$W$12),"-"))))))))))</f>
        <v>-</v>
      </c>
      <c r="AB31" s="26" t="str">
        <f>IF('Rischio netto'!R38=tabelle!$V$3,('calcolo mitigazione del rischio'!AB$11*tabelle!$W$3),IF('Rischio netto'!R38=tabelle!$V$4,('calcolo mitigazione del rischio'!AB$11*tabelle!$W$4),IF('Rischio netto'!R38=tabelle!$V$5,('calcolo mitigazione del rischio'!AB$11*tabelle!$W$5),IF('Rischio netto'!R38=tabelle!$V$6,('calcolo mitigazione del rischio'!AB$11*tabelle!$W$6),IF('Rischio netto'!R38=tabelle!$V$7,('calcolo mitigazione del rischio'!AB$11*tabelle!$W$7),IF('Rischio netto'!R38=tabelle!$V$8,('calcolo mitigazione del rischio'!AB$11*tabelle!$W$8),IF('Rischio netto'!R38=tabelle!$V$9,('calcolo mitigazione del rischio'!AB$11*tabelle!$W$9),IF('Rischio netto'!R38=tabelle!$V$10,('calcolo mitigazione del rischio'!AB$11*tabelle!$W$10),IF('Rischio netto'!R38=tabelle!$V$11,('calcolo mitigazione del rischio'!AB$11*tabelle!$W$11),IF('Rischio netto'!R38=tabelle!$V$12,('calcolo mitigazione del rischio'!AB$11*tabelle!$W$12),"-"))))))))))</f>
        <v>-</v>
      </c>
      <c r="AC31" s="405" t="str">
        <f>IF('Rischio netto'!T38=tabelle!$V$3,('calcolo mitigazione del rischio'!AC$11*tabelle!$W$3),IF('Rischio netto'!T38=tabelle!$V$4,('calcolo mitigazione del rischio'!AC$11*tabelle!$W$4),IF('Rischio netto'!T38=tabelle!$V$5,('calcolo mitigazione del rischio'!AC$11*tabelle!$W$5),IF('Rischio netto'!T38=tabelle!$V$6,('calcolo mitigazione del rischio'!AC$11*tabelle!$W$6),IF('Rischio netto'!T38=tabelle!$V$7,('calcolo mitigazione del rischio'!AC$11*tabelle!$W$7),IF('Rischio netto'!T38=tabelle!$V$8,('calcolo mitigazione del rischio'!AC$11*tabelle!$W$8),IF('Rischio netto'!T38=tabelle!$V$9,('calcolo mitigazione del rischio'!AC$11*tabelle!$W$9),IF('Rischio netto'!T38=tabelle!$V$10,('calcolo mitigazione del rischio'!AC$11*tabelle!$W$10),IF('Rischio netto'!T38=tabelle!$V$11,('calcolo mitigazione del rischio'!AC$11*tabelle!$W$11),IF('Rischio netto'!T38=tabelle!$V$12,('calcolo mitigazione del rischio'!AC$11*tabelle!$W$12),"-"))))))))))</f>
        <v>-</v>
      </c>
      <c r="AD31" s="26" t="str">
        <f>IF('Rischio netto'!T38=tabelle!$V$3,('calcolo mitigazione del rischio'!AD$11*tabelle!$W$3),IF('Rischio netto'!T38=tabelle!$V$4,('calcolo mitigazione del rischio'!AD$11*tabelle!$W$4),IF('Rischio netto'!T38=tabelle!$V$5,('calcolo mitigazione del rischio'!AD$11*tabelle!$W$5),IF('Rischio netto'!T38=tabelle!$V$6,('calcolo mitigazione del rischio'!AD$11*tabelle!$W$6),IF('Rischio netto'!T38=tabelle!$V$7,('calcolo mitigazione del rischio'!AD$11*tabelle!$W$7),IF('Rischio netto'!T38=tabelle!$V$8,('calcolo mitigazione del rischio'!AD$11*tabelle!$W$8),IF('Rischio netto'!T38=tabelle!$V$9,('calcolo mitigazione del rischio'!AD$11*tabelle!$W$9),IF('Rischio netto'!T38=tabelle!$V$10,('calcolo mitigazione del rischio'!AD$11*tabelle!$W$10),IF('Rischio netto'!T38=tabelle!$V$11,('calcolo mitigazione del rischio'!AD$11*tabelle!$W$11),IF('Rischio netto'!T38=tabelle!$V$12,('calcolo mitigazione del rischio'!AD$11*tabelle!$W$12),"-"))))))))))</f>
        <v>-</v>
      </c>
      <c r="AE31" s="26"/>
      <c r="AF31" s="405" t="str">
        <f>IF('Rischio netto'!T38=tabelle!$V$3,('calcolo mitigazione del rischio'!AF$11*tabelle!$W$3),IF('Rischio netto'!T38=tabelle!$V$4,('calcolo mitigazione del rischio'!AF$11*tabelle!$W$4),IF('Rischio netto'!T38=tabelle!$V$5,('calcolo mitigazione del rischio'!AF$11*tabelle!$W$5),IF('Rischio netto'!T38=tabelle!$V$6,('calcolo mitigazione del rischio'!AF$11*tabelle!$W$6),IF('Rischio netto'!T38=tabelle!$V$7,('calcolo mitigazione del rischio'!AF$11*tabelle!$W$7),IF('Rischio netto'!T38=tabelle!$V$8,('calcolo mitigazione del rischio'!AF$11*tabelle!$W$8),IF('Rischio netto'!T38=tabelle!$V$9,('calcolo mitigazione del rischio'!AF$11*tabelle!$W$9),IF('Rischio netto'!T38=tabelle!$V$10,('calcolo mitigazione del rischio'!AF$11*tabelle!$W$10),IF('Rischio netto'!T38=tabelle!$V$11,('calcolo mitigazione del rischio'!AF$11*tabelle!$W$11),IF('Rischio netto'!T38=tabelle!$V$12,('calcolo mitigazione del rischio'!AF$11*tabelle!$W$12),"-"))))))))))</f>
        <v>-</v>
      </c>
      <c r="AG31" s="405" t="str">
        <f>IF('Rischio netto'!U38=tabelle!$V$3,('calcolo mitigazione del rischio'!AG$11*tabelle!$W$3),IF('Rischio netto'!U38=tabelle!$V$4,('calcolo mitigazione del rischio'!AG$11*tabelle!$W$4),IF('Rischio netto'!U38=tabelle!$V$5,('calcolo mitigazione del rischio'!AG$11*tabelle!$W$5),IF('Rischio netto'!U38=tabelle!$V$6,('calcolo mitigazione del rischio'!AG$11*tabelle!$W$6),IF('Rischio netto'!U38=tabelle!$V$7,('calcolo mitigazione del rischio'!AG$11*tabelle!$W$7),IF('Rischio netto'!U38=tabelle!$V$8,('calcolo mitigazione del rischio'!AG$11*tabelle!$W$8),IF('Rischio netto'!U38=tabelle!$V$9,('calcolo mitigazione del rischio'!AG$11*tabelle!$W$9),IF('Rischio netto'!U38=tabelle!$V$10,('calcolo mitigazione del rischio'!AG$11*tabelle!$W$10),IF('Rischio netto'!U38=tabelle!$V$11,('calcolo mitigazione del rischio'!AG$11*tabelle!$W$11),IF('Rischio netto'!U38=tabelle!$V$12,('calcolo mitigazione del rischio'!AG$11*tabelle!$W$12),"-"))))))))))</f>
        <v>-</v>
      </c>
      <c r="AH31" s="26" t="str">
        <f>IF('Rischio netto'!V38=tabelle!$V$3,('calcolo mitigazione del rischio'!AH$11*tabelle!$W$3),IF('Rischio netto'!V38=tabelle!$V$4,('calcolo mitigazione del rischio'!AH$11*tabelle!$W$4),IF('Rischio netto'!V38=tabelle!$V$5,('calcolo mitigazione del rischio'!AH$11*tabelle!$W$5),IF('Rischio netto'!V38=tabelle!$V$6,('calcolo mitigazione del rischio'!AH$11*tabelle!$W$6),IF('Rischio netto'!V38=tabelle!$V$7,('calcolo mitigazione del rischio'!AH$11*tabelle!$W$7),IF('Rischio netto'!V38=tabelle!$V$8,('calcolo mitigazione del rischio'!AH$11*tabelle!$W$8),IF('Rischio netto'!V38=tabelle!$V$9,('calcolo mitigazione del rischio'!AH$11*tabelle!$W$9),IF('Rischio netto'!V38=tabelle!$V$10,('calcolo mitigazione del rischio'!AH$11*tabelle!$W$10),IF('Rischio netto'!V38=tabelle!$V$11,('calcolo mitigazione del rischio'!AH$11*tabelle!$W$11),IF('Rischio netto'!V38=tabelle!$V$12,('calcolo mitigazione del rischio'!AH$11*tabelle!$W$12),"-"))))))))))</f>
        <v>-</v>
      </c>
      <c r="AI31" s="410" t="str">
        <f>IF('Rischio netto'!W38=tabelle!$V$3,('calcolo mitigazione del rischio'!AI$11*tabelle!$W$3),IF('Rischio netto'!W38=tabelle!$V$4,('calcolo mitigazione del rischio'!AI$11*tabelle!$W$4),IF('Rischio netto'!W38=tabelle!$V$5,('calcolo mitigazione del rischio'!AI$11*tabelle!$W$5),IF('Rischio netto'!W38=tabelle!$V$6,('calcolo mitigazione del rischio'!AI$11*tabelle!$W$6),IF('Rischio netto'!W38=tabelle!$V$7,('calcolo mitigazione del rischio'!AI$11*tabelle!$W$7),IF('Rischio netto'!W38=tabelle!$V$8,('calcolo mitigazione del rischio'!AI$11*tabelle!$W$8),IF('Rischio netto'!W38=tabelle!$V$9,('calcolo mitigazione del rischio'!AI$11*tabelle!$W$9),IF('Rischio netto'!W38=tabelle!$V$10,('calcolo mitigazione del rischio'!AI$11*tabelle!$W$10),IF('Rischio netto'!W38=tabelle!$V$11,('calcolo mitigazione del rischio'!AI$11*tabelle!$W$11),IF('Rischio netto'!W38=tabelle!$V$12,('calcolo mitigazione del rischio'!AI$11*tabelle!$W$12),"-"))))))))))</f>
        <v>-</v>
      </c>
      <c r="AJ31" s="428" t="e">
        <f t="shared" si="0"/>
        <v>#REF!</v>
      </c>
      <c r="AK31" s="429" t="e">
        <f t="shared" si="3"/>
        <v>#REF!</v>
      </c>
      <c r="AL31" s="418" t="e">
        <f>IF('calcolo mitigazione del rischio'!$AJ31="-","-",'calcolo mitigazione del rischio'!$AK31)</f>
        <v>#REF!</v>
      </c>
      <c r="AM31" s="412" t="str">
        <f>IF('Rischio netto'!X38="-","-",IF('calcolo mitigazione del rischio'!S31="-","-",IF('calcolo mitigazione del rischio'!AL31="-","-",ROUND(('calcolo mitigazione del rischio'!S31*(1-'calcolo mitigazione del rischio'!AL31)),0))))</f>
        <v>-</v>
      </c>
      <c r="AN31" s="404"/>
      <c r="AO31" s="26">
        <f>IF('Rischio Lordo'!L38="X",tabelle!$I$2,0)</f>
        <v>0</v>
      </c>
      <c r="AP31" s="26">
        <f>IF('Rischio Lordo'!M38="X",tabelle!$I$3,0)</f>
        <v>0</v>
      </c>
      <c r="AQ31" s="26">
        <f>IF('Rischio Lordo'!N38="X",tabelle!$I$4,0)</f>
        <v>0</v>
      </c>
      <c r="AR31" s="26">
        <f>IF('Rischio Lordo'!O38="X",tabelle!$I$5,0)</f>
        <v>0</v>
      </c>
      <c r="AS31" s="26">
        <f>IF('Rischio Lordo'!P38="X",tabelle!$I$6,0)</f>
        <v>0</v>
      </c>
      <c r="AT31" s="26">
        <f>IF('Rischio Lordo'!Q38="X",tabelle!$I$7,0)</f>
        <v>0</v>
      </c>
      <c r="AU31" s="26">
        <f>IF('Rischio Lordo'!R38="X",tabelle!$I$8,0)</f>
        <v>0</v>
      </c>
      <c r="AV31" s="26">
        <f>IF('Rischio Lordo'!S38="X",tabelle!$I$9,0)</f>
        <v>0</v>
      </c>
      <c r="AW31" s="26">
        <f>IF('Rischio Lordo'!T38="X",tabelle!$I$10,0)</f>
        <v>0</v>
      </c>
      <c r="AX31" s="26">
        <f>IF('Rischio Lordo'!U38="X",tabelle!$I$11,0)</f>
        <v>0</v>
      </c>
      <c r="AY31" s="26">
        <f>IF('Rischio Lordo'!V38="X",tabelle!$I$12,0)</f>
        <v>0</v>
      </c>
      <c r="AZ31" s="26">
        <f>IF('Rischio Lordo'!W38="X",tabelle!$I$13,0)</f>
        <v>0</v>
      </c>
      <c r="BA31" s="26">
        <f>IF('Rischio Lordo'!X38="X",tabelle!$I$14,0)</f>
        <v>0</v>
      </c>
      <c r="BB31" s="26">
        <f>IF('Rischio Lordo'!Y38="X",tabelle!$I$15,0)</f>
        <v>0</v>
      </c>
      <c r="BC31" s="26">
        <f>IF('Rischio Lordo'!Z38="X",tabelle!$I$16,0)</f>
        <v>0</v>
      </c>
      <c r="BD31" s="26">
        <f>IF('Rischio Lordo'!AA38="X",tabelle!$I$17,0)</f>
        <v>0</v>
      </c>
      <c r="BE31" s="26">
        <f>IF('Rischio Lordo'!AB38="X",tabelle!$I$18,0)</f>
        <v>0</v>
      </c>
      <c r="BF31" s="26">
        <f>IF('Rischio Lordo'!AC38="X",tabelle!$I$18,0)</f>
        <v>0</v>
      </c>
      <c r="BG31" s="26">
        <f>IF('Rischio Lordo'!AC38="X",tabelle!$I$19,0)</f>
        <v>0</v>
      </c>
      <c r="BH31" s="212">
        <f t="shared" si="4"/>
        <v>0</v>
      </c>
    </row>
    <row r="32" spans="1:60" x14ac:dyDescent="0.75">
      <c r="A32" s="754">
        <f>Schema!A36</f>
        <v>0</v>
      </c>
      <c r="B32" s="757">
        <f>Schema!B36</f>
        <v>0</v>
      </c>
      <c r="C32" s="1114" t="str">
        <f>Schema!C36</f>
        <v xml:space="preserve">B.4. Gestione giornaliera e mensile delle presenze
</v>
      </c>
      <c r="D32" s="261" t="str">
        <f>Schema!D36</f>
        <v>B.4.1. Gestione giornaliera  delle presenze tramite software dedicato</v>
      </c>
      <c r="E32" s="284" t="str">
        <f>Schema!E36</f>
        <v>GRU</v>
      </c>
      <c r="F32" s="46" t="str">
        <f>Schema!F36</f>
        <v>B</v>
      </c>
      <c r="G32" s="46" t="str">
        <f>Schema!G36</f>
        <v>04</v>
      </c>
      <c r="H32" s="285" t="str">
        <f>Schema!H36</f>
        <v>01</v>
      </c>
      <c r="I32" s="181" t="str">
        <f>IF('Rischio Lordo'!AF39=tabelle!$M$7,tabelle!$N$7,IF('Rischio Lordo'!AF39=tabelle!$M$6,tabelle!$N$6,IF('Rischio Lordo'!AF39=tabelle!$M$5,tabelle!$N$5,IF('Rischio Lordo'!AF39=tabelle!$M$4,tabelle!$N$4,IF('Rischio Lordo'!AF39=tabelle!$M$3,tabelle!$N$3,"-")))))</f>
        <v>-</v>
      </c>
      <c r="J32" s="34" t="str">
        <f>IF('Rischio Lordo'!AG39=tabelle!$M$7,tabelle!$N$7,IF('Rischio Lordo'!AG39=tabelle!$M$6,tabelle!$N$6,IF('Rischio Lordo'!AG39=tabelle!$M$5,tabelle!$N$5,IF('Rischio Lordo'!AG39=tabelle!$M$4,tabelle!$N$4,IF('Rischio Lordo'!AG39=tabelle!$M$3,tabelle!$N$3,"-")))))</f>
        <v>-</v>
      </c>
      <c r="K32" s="34" t="str">
        <f>IF('Rischio Lordo'!AH39=tabelle!$M$7,tabelle!$N$7,IF('Rischio Lordo'!AH39=tabelle!$M$6,tabelle!$N$6,IF('Rischio Lordo'!AH39=tabelle!$M$5,tabelle!$N$5,IF('Rischio Lordo'!AH39=tabelle!$M$4,tabelle!$N$4,IF('Rischio Lordo'!AH39=tabelle!$M$3,tabelle!$N$3,"-")))))</f>
        <v>-</v>
      </c>
      <c r="L32" s="394" t="str">
        <f t="shared" si="1"/>
        <v>-</v>
      </c>
      <c r="M32" s="34" t="str">
        <f>IF('Rischio Lordo'!AI39=tabelle!$M$7,tabelle!$N$7,IF('Rischio Lordo'!AI39=tabelle!$M$6,tabelle!$N$6,IF('Rischio Lordo'!AI39=tabelle!$M$5,tabelle!$N$5,IF('Rischio Lordo'!AI39=tabelle!$M$4,tabelle!$N$4,IF('Rischio Lordo'!AI39=tabelle!$M$3,tabelle!$N$3,"-")))))</f>
        <v>-</v>
      </c>
      <c r="N32" s="165" t="str">
        <f>IF(M32="-","-",IF('calcolo mitigazione del rischio'!L32="-","-",IF(AND((M32*'calcolo mitigazione del rischio'!L32)&gt;=tabelle!$P$3, (M32*'calcolo mitigazione del rischio'!L32)&lt;tabelle!$Q$3),tabelle!$R$3,IF(AND((M32*'calcolo mitigazione del rischio'!L32)&gt;=tabelle!$P$4, (M32*'calcolo mitigazione del rischio'!L32)&lt;tabelle!$Q$4),tabelle!$R$4,IF(AND((M32*'calcolo mitigazione del rischio'!L32)&gt;=tabelle!$P$5, (M32*'calcolo mitigazione del rischio'!L32)&lt;tabelle!$Q$5),tabelle!$R$5,IF(AND((M32*'calcolo mitigazione del rischio'!L32)&gt;=tabelle!$P$6, (M32*'calcolo mitigazione del rischio'!L32)&lt;tabelle!$Q$6),tabelle!$R$6,IF(AND((M32*'calcolo mitigazione del rischio'!L32)&gt;=tabelle!$P$7, (M32*'calcolo mitigazione del rischio'!L32)&lt;=tabelle!$Q$7),tabelle!$R$7,"-")))))))</f>
        <v>-</v>
      </c>
      <c r="O32" s="35" t="str">
        <f>IF('Rischio Lordo'!AK39=tabelle!$M$7,tabelle!$N$7,IF('Rischio Lordo'!AK39=tabelle!$M$6,tabelle!$N$6,IF('Rischio Lordo'!AK39=tabelle!$M$5,tabelle!$N$5,IF('Rischio Lordo'!AK39=tabelle!$M$4,tabelle!$N$4,IF('Rischio Lordo'!AK39=tabelle!$M$3,tabelle!$N$3,"-")))))</f>
        <v>-</v>
      </c>
      <c r="P32" s="35" t="str">
        <f>IF('Rischio Lordo'!AL39=tabelle!$M$7,tabelle!$N$7,IF('Rischio Lordo'!AL39=tabelle!$M$6,tabelle!$N$6,IF('Rischio Lordo'!AL39=tabelle!$M$5,tabelle!$N$5,IF('Rischio Lordo'!AL39=tabelle!$M$4,tabelle!$N$4,IF('Rischio Lordo'!AL39=tabelle!$M$3,tabelle!$N$3,"-")))))</f>
        <v>-</v>
      </c>
      <c r="Q32" s="35" t="str">
        <f>IF('Rischio Lordo'!AM39=tabelle!$M$7,tabelle!$N$7,IF('Rischio Lordo'!AM39=tabelle!$M$6,tabelle!$N$6,IF('Rischio Lordo'!AM39=tabelle!$M$5,tabelle!$N$5,IF('Rischio Lordo'!AM39=tabelle!$M$4,tabelle!$N$4,IF('Rischio Lordo'!AM39=tabelle!$M$3,tabelle!$N$3,"-")))))</f>
        <v>-</v>
      </c>
      <c r="R32" s="166" t="str">
        <f t="shared" si="2"/>
        <v>-</v>
      </c>
      <c r="S32" s="228" t="str">
        <f>IF(R32="-","-",(R32*'calcolo mitigazione del rischio'!N32))</f>
        <v>-</v>
      </c>
      <c r="T32" s="26" t="str">
        <f>IF('Rischio netto'!I39=tabelle!$V$3,('calcolo mitigazione del rischio'!T$11*tabelle!$W$3),IF('Rischio netto'!I39=tabelle!$V$4,('calcolo mitigazione del rischio'!T$11*tabelle!$W$4),IF('Rischio netto'!I39=tabelle!$V$5,('calcolo mitigazione del rischio'!T$11*tabelle!$W$5),IF('Rischio netto'!I39=tabelle!$V$6,('calcolo mitigazione del rischio'!T$11*tabelle!$W$6),IF('Rischio netto'!I39=tabelle!$V$7,('calcolo mitigazione del rischio'!T$11*tabelle!$W$7),IF('Rischio netto'!I39=tabelle!$V$8,('calcolo mitigazione del rischio'!T$11*tabelle!$W$8),IF('Rischio netto'!I39=tabelle!$V$9,('calcolo mitigazione del rischio'!T$11*tabelle!$W$9),IF('Rischio netto'!I39=tabelle!$V$10,('calcolo mitigazione del rischio'!T$11*tabelle!$W$10),IF('Rischio netto'!I39=tabelle!$V$11,('calcolo mitigazione del rischio'!T$11*tabelle!$W$11),IF('Rischio netto'!I39=tabelle!$V$12,('calcolo mitigazione del rischio'!T$11*tabelle!$W$12),"-"))))))))))</f>
        <v>-</v>
      </c>
      <c r="U32" s="26" t="str">
        <f>IF('Rischio netto'!J39=tabelle!$V$3,('calcolo mitigazione del rischio'!U$11*tabelle!$W$3),IF('Rischio netto'!J39=tabelle!$V$4,('calcolo mitigazione del rischio'!U$11*tabelle!$W$4),IF('Rischio netto'!J39=tabelle!$V$5,('calcolo mitigazione del rischio'!U$11*tabelle!$W$5),IF('Rischio netto'!J39=tabelle!$V$6,('calcolo mitigazione del rischio'!U$11*tabelle!$W$6),IF('Rischio netto'!J39=tabelle!$V$7,('calcolo mitigazione del rischio'!U$11*tabelle!$W$7),IF('Rischio netto'!J39=tabelle!$V$8,('calcolo mitigazione del rischio'!U$11*tabelle!$W$8),IF('Rischio netto'!J39=tabelle!$V$9,('calcolo mitigazione del rischio'!U$11*tabelle!$W$9),IF('Rischio netto'!J39=tabelle!$V$10,('calcolo mitigazione del rischio'!U$11*tabelle!$W$10),IF('Rischio netto'!J39=tabelle!$V$11,('calcolo mitigazione del rischio'!U$11*tabelle!$W$11),IF('Rischio netto'!J39=tabelle!$V$12,('calcolo mitigazione del rischio'!U$11*tabelle!$W$12),"-"))))))))))</f>
        <v>-</v>
      </c>
      <c r="V32" s="26" t="str">
        <f>IF('Rischio netto'!K39=tabelle!$V$3,('calcolo mitigazione del rischio'!V$11*tabelle!$W$3),IF('Rischio netto'!K39=tabelle!$V$4,('calcolo mitigazione del rischio'!V$11*tabelle!$W$4),IF('Rischio netto'!K39=tabelle!$V$5,('calcolo mitigazione del rischio'!V$11*tabelle!$W$5),IF('Rischio netto'!K39=tabelle!$V$6,('calcolo mitigazione del rischio'!V$11*tabelle!$W$6),IF('Rischio netto'!K39=tabelle!$V$7,('calcolo mitigazione del rischio'!V$11*tabelle!$W$7),IF('Rischio netto'!K39=tabelle!$V$8,('calcolo mitigazione del rischio'!V$11*tabelle!$W$8),IF('Rischio netto'!K39=tabelle!$V$9,('calcolo mitigazione del rischio'!V$11*tabelle!$W$9),IF('Rischio netto'!K39=tabelle!$V$10,('calcolo mitigazione del rischio'!V$11*tabelle!$W$10),IF('Rischio netto'!K39=tabelle!$V$11,('calcolo mitigazione del rischio'!V$11*tabelle!$W$11),IF('Rischio netto'!K39=tabelle!$V$12,('calcolo mitigazione del rischio'!V$11*tabelle!$W$12),"-"))))))))))</f>
        <v>-</v>
      </c>
      <c r="W32" s="26" t="str">
        <f>IF('Rischio netto'!L39=tabelle!$V$3,('calcolo mitigazione del rischio'!W$11*tabelle!$W$3),IF('Rischio netto'!L39=tabelle!$V$4,('calcolo mitigazione del rischio'!W$11*tabelle!$W$4),IF('Rischio netto'!L39=tabelle!$V$5,('calcolo mitigazione del rischio'!W$11*tabelle!$W$5),IF('Rischio netto'!L39=tabelle!$V$6,('calcolo mitigazione del rischio'!W$11*tabelle!$W$6),IF('Rischio netto'!L39=tabelle!$V$7,('calcolo mitigazione del rischio'!W$11*tabelle!$W$7),IF('Rischio netto'!L39=tabelle!$V$8,('calcolo mitigazione del rischio'!W$11*tabelle!$W$8),IF('Rischio netto'!L39=tabelle!$V$9,('calcolo mitigazione del rischio'!W$11*tabelle!$W$9),IF('Rischio netto'!L39=tabelle!$V$10,('calcolo mitigazione del rischio'!W$11*tabelle!$W$10),IF('Rischio netto'!L39=tabelle!$V$11,('calcolo mitigazione del rischio'!W$11*tabelle!$W$11),IF('Rischio netto'!L39=tabelle!$V$12,('calcolo mitigazione del rischio'!W$11*tabelle!$W$12),"-"))))))))))</f>
        <v>-</v>
      </c>
      <c r="X32" s="26" t="str">
        <f>IF('Rischio netto'!O39=tabelle!$V$3,('calcolo mitigazione del rischio'!X$11*tabelle!$W$3),IF('Rischio netto'!O39=tabelle!$V$4,('calcolo mitigazione del rischio'!X$11*tabelle!$W$4),IF('Rischio netto'!O39=tabelle!$V$5,('calcolo mitigazione del rischio'!X$11*tabelle!$W$5),IF('Rischio netto'!O39=tabelle!$V$6,('calcolo mitigazione del rischio'!X$11*tabelle!$W$6),IF('Rischio netto'!O39=tabelle!$V$7,('calcolo mitigazione del rischio'!X$11*tabelle!$W$7),IF('Rischio netto'!O39=tabelle!$V$8,('calcolo mitigazione del rischio'!X$11*tabelle!$W$8),IF('Rischio netto'!O39=tabelle!$V$9,('calcolo mitigazione del rischio'!X$11*tabelle!$W$9),IF('Rischio netto'!O39=tabelle!$V$10,('calcolo mitigazione del rischio'!X$11*tabelle!$W$10),IF('Rischio netto'!O39=tabelle!$V$11,('calcolo mitigazione del rischio'!X$11*tabelle!$W$11),IF('Rischio netto'!O39=tabelle!$V$12,('calcolo mitigazione del rischio'!X$11*tabelle!$W$12),"-"))))))))))</f>
        <v>-</v>
      </c>
      <c r="Y32" s="26" t="str">
        <f>IF('Rischio netto'!P39=tabelle!$V$3,('calcolo mitigazione del rischio'!Y$11*tabelle!$W$3),IF('Rischio netto'!P39=tabelle!$V$4,('calcolo mitigazione del rischio'!Y$11*tabelle!$W$4),IF('Rischio netto'!P39=tabelle!$V$5,('calcolo mitigazione del rischio'!Y$11*tabelle!$W$5),IF('Rischio netto'!P39=tabelle!$V$6,('calcolo mitigazione del rischio'!Y$11*tabelle!$W$6),IF('Rischio netto'!P39=tabelle!$V$7,('calcolo mitigazione del rischio'!Y$11*tabelle!$W$7),IF('Rischio netto'!P39=tabelle!$V$8,('calcolo mitigazione del rischio'!Y$11*tabelle!$W$8),IF('Rischio netto'!P39=tabelle!$V$9,('calcolo mitigazione del rischio'!Y$11*tabelle!$W$9),IF('Rischio netto'!P39=tabelle!$V$10,('calcolo mitigazione del rischio'!Y$11*tabelle!$W$10),IF('Rischio netto'!P39=tabelle!$V$11,('calcolo mitigazione del rischio'!Y$11*tabelle!$W$11),IF('Rischio netto'!P39=tabelle!$V$12,('calcolo mitigazione del rischio'!Y$11*tabelle!$W$12),"-"))))))))))</f>
        <v>-</v>
      </c>
      <c r="Z3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2" s="26" t="str">
        <f>IF('Rischio netto'!Q39=tabelle!$V$3,('calcolo mitigazione del rischio'!AA$11*tabelle!$W$3),IF('Rischio netto'!Q39=tabelle!$V$4,('calcolo mitigazione del rischio'!AA$11*tabelle!$W$4),IF('Rischio netto'!Q39=tabelle!$V$5,('calcolo mitigazione del rischio'!AA$11*tabelle!$W$5),IF('Rischio netto'!Q39=tabelle!$V$6,('calcolo mitigazione del rischio'!AA$11*tabelle!$W$6),IF('Rischio netto'!Q39=tabelle!$V$7,('calcolo mitigazione del rischio'!AA$11*tabelle!$W$7),IF('Rischio netto'!Q39=tabelle!$V$8,('calcolo mitigazione del rischio'!AA$11*tabelle!$W$8),IF('Rischio netto'!Q39=tabelle!$V$9,('calcolo mitigazione del rischio'!AA$11*tabelle!$W$9),IF('Rischio netto'!Q39=tabelle!$V$10,('calcolo mitigazione del rischio'!AA$11*tabelle!$W$10),IF('Rischio netto'!Q39=tabelle!$V$11,('calcolo mitigazione del rischio'!AA$11*tabelle!$W$11),IF('Rischio netto'!Q39=tabelle!$V$12,('calcolo mitigazione del rischio'!AA$11*tabelle!$W$12),"-"))))))))))</f>
        <v>-</v>
      </c>
      <c r="AB32" s="26" t="str">
        <f>IF('Rischio netto'!R39=tabelle!$V$3,('calcolo mitigazione del rischio'!AB$11*tabelle!$W$3),IF('Rischio netto'!R39=tabelle!$V$4,('calcolo mitigazione del rischio'!AB$11*tabelle!$W$4),IF('Rischio netto'!R39=tabelle!$V$5,('calcolo mitigazione del rischio'!AB$11*tabelle!$W$5),IF('Rischio netto'!R39=tabelle!$V$6,('calcolo mitigazione del rischio'!AB$11*tabelle!$W$6),IF('Rischio netto'!R39=tabelle!$V$7,('calcolo mitigazione del rischio'!AB$11*tabelle!$W$7),IF('Rischio netto'!R39=tabelle!$V$8,('calcolo mitigazione del rischio'!AB$11*tabelle!$W$8),IF('Rischio netto'!R39=tabelle!$V$9,('calcolo mitigazione del rischio'!AB$11*tabelle!$W$9),IF('Rischio netto'!R39=tabelle!$V$10,('calcolo mitigazione del rischio'!AB$11*tabelle!$W$10),IF('Rischio netto'!R39=tabelle!$V$11,('calcolo mitigazione del rischio'!AB$11*tabelle!$W$11),IF('Rischio netto'!R39=tabelle!$V$12,('calcolo mitigazione del rischio'!AB$11*tabelle!$W$12),"-"))))))))))</f>
        <v>-</v>
      </c>
      <c r="AC32" s="405" t="str">
        <f>IF('Rischio netto'!T39=tabelle!$V$3,('calcolo mitigazione del rischio'!AC$11*tabelle!$W$3),IF('Rischio netto'!T39=tabelle!$V$4,('calcolo mitigazione del rischio'!AC$11*tabelle!$W$4),IF('Rischio netto'!T39=tabelle!$V$5,('calcolo mitigazione del rischio'!AC$11*tabelle!$W$5),IF('Rischio netto'!T39=tabelle!$V$6,('calcolo mitigazione del rischio'!AC$11*tabelle!$W$6),IF('Rischio netto'!T39=tabelle!$V$7,('calcolo mitigazione del rischio'!AC$11*tabelle!$W$7),IF('Rischio netto'!T39=tabelle!$V$8,('calcolo mitigazione del rischio'!AC$11*tabelle!$W$8),IF('Rischio netto'!T39=tabelle!$V$9,('calcolo mitigazione del rischio'!AC$11*tabelle!$W$9),IF('Rischio netto'!T39=tabelle!$V$10,('calcolo mitigazione del rischio'!AC$11*tabelle!$W$10),IF('Rischio netto'!T39=tabelle!$V$11,('calcolo mitigazione del rischio'!AC$11*tabelle!$W$11),IF('Rischio netto'!T39=tabelle!$V$12,('calcolo mitigazione del rischio'!AC$11*tabelle!$W$12),"-"))))))))))</f>
        <v>-</v>
      </c>
      <c r="AD32" s="26" t="str">
        <f>IF('Rischio netto'!T39=tabelle!$V$3,('calcolo mitigazione del rischio'!AD$11*tabelle!$W$3),IF('Rischio netto'!T39=tabelle!$V$4,('calcolo mitigazione del rischio'!AD$11*tabelle!$W$4),IF('Rischio netto'!T39=tabelle!$V$5,('calcolo mitigazione del rischio'!AD$11*tabelle!$W$5),IF('Rischio netto'!T39=tabelle!$V$6,('calcolo mitigazione del rischio'!AD$11*tabelle!$W$6),IF('Rischio netto'!T39=tabelle!$V$7,('calcolo mitigazione del rischio'!AD$11*tabelle!$W$7),IF('Rischio netto'!T39=tabelle!$V$8,('calcolo mitigazione del rischio'!AD$11*tabelle!$W$8),IF('Rischio netto'!T39=tabelle!$V$9,('calcolo mitigazione del rischio'!AD$11*tabelle!$W$9),IF('Rischio netto'!T39=tabelle!$V$10,('calcolo mitigazione del rischio'!AD$11*tabelle!$W$10),IF('Rischio netto'!T39=tabelle!$V$11,('calcolo mitigazione del rischio'!AD$11*tabelle!$W$11),IF('Rischio netto'!T39=tabelle!$V$12,('calcolo mitigazione del rischio'!AD$11*tabelle!$W$12),"-"))))))))))</f>
        <v>-</v>
      </c>
      <c r="AE32" s="26"/>
      <c r="AF32" s="405" t="str">
        <f>IF('Rischio netto'!T39=tabelle!$V$3,('calcolo mitigazione del rischio'!AF$11*tabelle!$W$3),IF('Rischio netto'!T39=tabelle!$V$4,('calcolo mitigazione del rischio'!AF$11*tabelle!$W$4),IF('Rischio netto'!T39=tabelle!$V$5,('calcolo mitigazione del rischio'!AF$11*tabelle!$W$5),IF('Rischio netto'!T39=tabelle!$V$6,('calcolo mitigazione del rischio'!AF$11*tabelle!$W$6),IF('Rischio netto'!T39=tabelle!$V$7,('calcolo mitigazione del rischio'!AF$11*tabelle!$W$7),IF('Rischio netto'!T39=tabelle!$V$8,('calcolo mitigazione del rischio'!AF$11*tabelle!$W$8),IF('Rischio netto'!T39=tabelle!$V$9,('calcolo mitigazione del rischio'!AF$11*tabelle!$W$9),IF('Rischio netto'!T39=tabelle!$V$10,('calcolo mitigazione del rischio'!AF$11*tabelle!$W$10),IF('Rischio netto'!T39=tabelle!$V$11,('calcolo mitigazione del rischio'!AF$11*tabelle!$W$11),IF('Rischio netto'!T39=tabelle!$V$12,('calcolo mitigazione del rischio'!AF$11*tabelle!$W$12),"-"))))))))))</f>
        <v>-</v>
      </c>
      <c r="AG32" s="405" t="str">
        <f>IF('Rischio netto'!U39=tabelle!$V$3,('calcolo mitigazione del rischio'!AG$11*tabelle!$W$3),IF('Rischio netto'!U39=tabelle!$V$4,('calcolo mitigazione del rischio'!AG$11*tabelle!$W$4),IF('Rischio netto'!U39=tabelle!$V$5,('calcolo mitigazione del rischio'!AG$11*tabelle!$W$5),IF('Rischio netto'!U39=tabelle!$V$6,('calcolo mitigazione del rischio'!AG$11*tabelle!$W$6),IF('Rischio netto'!U39=tabelle!$V$7,('calcolo mitigazione del rischio'!AG$11*tabelle!$W$7),IF('Rischio netto'!U39=tabelle!$V$8,('calcolo mitigazione del rischio'!AG$11*tabelle!$W$8),IF('Rischio netto'!U39=tabelle!$V$9,('calcolo mitigazione del rischio'!AG$11*tabelle!$W$9),IF('Rischio netto'!U39=tabelle!$V$10,('calcolo mitigazione del rischio'!AG$11*tabelle!$W$10),IF('Rischio netto'!U39=tabelle!$V$11,('calcolo mitigazione del rischio'!AG$11*tabelle!$W$11),IF('Rischio netto'!U39=tabelle!$V$12,('calcolo mitigazione del rischio'!AG$11*tabelle!$W$12),"-"))))))))))</f>
        <v>-</v>
      </c>
      <c r="AH32" s="26" t="str">
        <f>IF('Rischio netto'!V39=tabelle!$V$3,('calcolo mitigazione del rischio'!AH$11*tabelle!$W$3),IF('Rischio netto'!V39=tabelle!$V$4,('calcolo mitigazione del rischio'!AH$11*tabelle!$W$4),IF('Rischio netto'!V39=tabelle!$V$5,('calcolo mitigazione del rischio'!AH$11*tabelle!$W$5),IF('Rischio netto'!V39=tabelle!$V$6,('calcolo mitigazione del rischio'!AH$11*tabelle!$W$6),IF('Rischio netto'!V39=tabelle!$V$7,('calcolo mitigazione del rischio'!AH$11*tabelle!$W$7),IF('Rischio netto'!V39=tabelle!$V$8,('calcolo mitigazione del rischio'!AH$11*tabelle!$W$8),IF('Rischio netto'!V39=tabelle!$V$9,('calcolo mitigazione del rischio'!AH$11*tabelle!$W$9),IF('Rischio netto'!V39=tabelle!$V$10,('calcolo mitigazione del rischio'!AH$11*tabelle!$W$10),IF('Rischio netto'!V39=tabelle!$V$11,('calcolo mitigazione del rischio'!AH$11*tabelle!$W$11),IF('Rischio netto'!V39=tabelle!$V$12,('calcolo mitigazione del rischio'!AH$11*tabelle!$W$12),"-"))))))))))</f>
        <v>-</v>
      </c>
      <c r="AI32" s="410" t="str">
        <f>IF('Rischio netto'!W39=tabelle!$V$3,('calcolo mitigazione del rischio'!AI$11*tabelle!$W$3),IF('Rischio netto'!W39=tabelle!$V$4,('calcolo mitigazione del rischio'!AI$11*tabelle!$W$4),IF('Rischio netto'!W39=tabelle!$V$5,('calcolo mitigazione del rischio'!AI$11*tabelle!$W$5),IF('Rischio netto'!W39=tabelle!$V$6,('calcolo mitigazione del rischio'!AI$11*tabelle!$W$6),IF('Rischio netto'!W39=tabelle!$V$7,('calcolo mitigazione del rischio'!AI$11*tabelle!$W$7),IF('Rischio netto'!W39=tabelle!$V$8,('calcolo mitigazione del rischio'!AI$11*tabelle!$W$8),IF('Rischio netto'!W39=tabelle!$V$9,('calcolo mitigazione del rischio'!AI$11*tabelle!$W$9),IF('Rischio netto'!W39=tabelle!$V$10,('calcolo mitigazione del rischio'!AI$11*tabelle!$W$10),IF('Rischio netto'!W39=tabelle!$V$11,('calcolo mitigazione del rischio'!AI$11*tabelle!$W$11),IF('Rischio netto'!W39=tabelle!$V$12,('calcolo mitigazione del rischio'!AI$11*tabelle!$W$12),"-"))))))))))</f>
        <v>-</v>
      </c>
      <c r="AJ32" s="428" t="e">
        <f t="shared" si="0"/>
        <v>#REF!</v>
      </c>
      <c r="AK32" s="429" t="e">
        <f t="shared" si="3"/>
        <v>#REF!</v>
      </c>
      <c r="AL32" s="418" t="e">
        <f>IF('calcolo mitigazione del rischio'!$AJ32="-","-",'calcolo mitigazione del rischio'!$AK32)</f>
        <v>#REF!</v>
      </c>
      <c r="AM32" s="412" t="str">
        <f>IF('Rischio netto'!X39="-","-",IF('calcolo mitigazione del rischio'!S32="-","-",IF('calcolo mitigazione del rischio'!AL32="-","-",ROUND(('calcolo mitigazione del rischio'!S32*(1-'calcolo mitigazione del rischio'!AL32)),0))))</f>
        <v>-</v>
      </c>
      <c r="AN32" s="404"/>
      <c r="AO32" s="26">
        <f>IF('Rischio Lordo'!L39="X",tabelle!$I$2,0)</f>
        <v>0</v>
      </c>
      <c r="AP32" s="26">
        <f>IF('Rischio Lordo'!M39="X",tabelle!$I$3,0)</f>
        <v>0</v>
      </c>
      <c r="AQ32" s="26">
        <f>IF('Rischio Lordo'!N39="X",tabelle!$I$4,0)</f>
        <v>0</v>
      </c>
      <c r="AR32" s="26">
        <f>IF('Rischio Lordo'!O39="X",tabelle!$I$5,0)</f>
        <v>0</v>
      </c>
      <c r="AS32" s="26">
        <f>IF('Rischio Lordo'!P39="X",tabelle!$I$6,0)</f>
        <v>0</v>
      </c>
      <c r="AT32" s="26">
        <f>IF('Rischio Lordo'!Q39="X",tabelle!$I$7,0)</f>
        <v>0</v>
      </c>
      <c r="AU32" s="26">
        <f>IF('Rischio Lordo'!R39="X",tabelle!$I$8,0)</f>
        <v>0</v>
      </c>
      <c r="AV32" s="26">
        <f>IF('Rischio Lordo'!S39="X",tabelle!$I$9,0)</f>
        <v>0</v>
      </c>
      <c r="AW32" s="26">
        <f>IF('Rischio Lordo'!T39="X",tabelle!$I$10,0)</f>
        <v>0</v>
      </c>
      <c r="AX32" s="26">
        <f>IF('Rischio Lordo'!U39="X",tabelle!$I$11,0)</f>
        <v>0</v>
      </c>
      <c r="AY32" s="26">
        <f>IF('Rischio Lordo'!V39="X",tabelle!$I$12,0)</f>
        <v>0</v>
      </c>
      <c r="AZ32" s="26">
        <f>IF('Rischio Lordo'!W39="X",tabelle!$I$13,0)</f>
        <v>0</v>
      </c>
      <c r="BA32" s="26">
        <f>IF('Rischio Lordo'!X39="X",tabelle!$I$14,0)</f>
        <v>0</v>
      </c>
      <c r="BB32" s="26">
        <f>IF('Rischio Lordo'!Y39="X",tabelle!$I$15,0)</f>
        <v>0</v>
      </c>
      <c r="BC32" s="26">
        <f>IF('Rischio Lordo'!Z39="X",tabelle!$I$16,0)</f>
        <v>0</v>
      </c>
      <c r="BD32" s="26">
        <f>IF('Rischio Lordo'!AA39="X",tabelle!$I$17,0)</f>
        <v>0</v>
      </c>
      <c r="BE32" s="26">
        <f>IF('Rischio Lordo'!AB39="X",tabelle!$I$18,0)</f>
        <v>0</v>
      </c>
      <c r="BF32" s="26">
        <f>IF('Rischio Lordo'!AC39="X",tabelle!$I$18,0)</f>
        <v>0</v>
      </c>
      <c r="BG32" s="26">
        <f>IF('Rischio Lordo'!AC39="X",tabelle!$I$19,0)</f>
        <v>0</v>
      </c>
      <c r="BH32" s="212">
        <f t="shared" si="4"/>
        <v>0</v>
      </c>
    </row>
    <row r="33" spans="1:60" x14ac:dyDescent="0.75">
      <c r="A33" s="754">
        <f>Schema!A37</f>
        <v>0</v>
      </c>
      <c r="B33" s="757">
        <f>Schema!B37</f>
        <v>0</v>
      </c>
      <c r="C33" s="1114">
        <f>Schema!C37</f>
        <v>0</v>
      </c>
      <c r="D33" s="261" t="str">
        <f>Schema!D37</f>
        <v xml:space="preserve">B.4.2. Verifica dei dati rilevati dal sistema e/o inseriti dal dipendente nel mese di riferimento </v>
      </c>
      <c r="E33" s="284" t="str">
        <f>Schema!E37</f>
        <v>GRU</v>
      </c>
      <c r="F33" s="46" t="str">
        <f>Schema!F37</f>
        <v>B</v>
      </c>
      <c r="G33" s="46" t="str">
        <f>Schema!G37</f>
        <v>04</v>
      </c>
      <c r="H33" s="285" t="str">
        <f>Schema!H37</f>
        <v>02</v>
      </c>
      <c r="I33" s="181" t="str">
        <f>IF('Rischio Lordo'!AF40=tabelle!$M$7,tabelle!$N$7,IF('Rischio Lordo'!AF40=tabelle!$M$6,tabelle!$N$6,IF('Rischio Lordo'!AF40=tabelle!$M$5,tabelle!$N$5,IF('Rischio Lordo'!AF40=tabelle!$M$4,tabelle!$N$4,IF('Rischio Lordo'!AF40=tabelle!$M$3,tabelle!$N$3,"-")))))</f>
        <v>-</v>
      </c>
      <c r="J33" s="34" t="str">
        <f>IF('Rischio Lordo'!AG40=tabelle!$M$7,tabelle!$N$7,IF('Rischio Lordo'!AG40=tabelle!$M$6,tabelle!$N$6,IF('Rischio Lordo'!AG40=tabelle!$M$5,tabelle!$N$5,IF('Rischio Lordo'!AG40=tabelle!$M$4,tabelle!$N$4,IF('Rischio Lordo'!AG40=tabelle!$M$3,tabelle!$N$3,"-")))))</f>
        <v>-</v>
      </c>
      <c r="K33" s="34" t="str">
        <f>IF('Rischio Lordo'!AH40=tabelle!$M$7,tabelle!$N$7,IF('Rischio Lordo'!AH40=tabelle!$M$6,tabelle!$N$6,IF('Rischio Lordo'!AH40=tabelle!$M$5,tabelle!$N$5,IF('Rischio Lordo'!AH40=tabelle!$M$4,tabelle!$N$4,IF('Rischio Lordo'!AH40=tabelle!$M$3,tabelle!$N$3,"-")))))</f>
        <v>-</v>
      </c>
      <c r="L33" s="394" t="str">
        <f t="shared" si="1"/>
        <v>-</v>
      </c>
      <c r="M33" s="34" t="str">
        <f>IF('Rischio Lordo'!AI40=tabelle!$M$7,tabelle!$N$7,IF('Rischio Lordo'!AI40=tabelle!$M$6,tabelle!$N$6,IF('Rischio Lordo'!AI40=tabelle!$M$5,tabelle!$N$5,IF('Rischio Lordo'!AI40=tabelle!$M$4,tabelle!$N$4,IF('Rischio Lordo'!AI40=tabelle!$M$3,tabelle!$N$3,"-")))))</f>
        <v>-</v>
      </c>
      <c r="N33" s="165" t="str">
        <f>IF(M33="-","-",IF('calcolo mitigazione del rischio'!L33="-","-",IF(AND((M33*'calcolo mitigazione del rischio'!L33)&gt;=tabelle!$P$3, (M33*'calcolo mitigazione del rischio'!L33)&lt;tabelle!$Q$3),tabelle!$R$3,IF(AND((M33*'calcolo mitigazione del rischio'!L33)&gt;=tabelle!$P$4, (M33*'calcolo mitigazione del rischio'!L33)&lt;tabelle!$Q$4),tabelle!$R$4,IF(AND((M33*'calcolo mitigazione del rischio'!L33)&gt;=tabelle!$P$5, (M33*'calcolo mitigazione del rischio'!L33)&lt;tabelle!$Q$5),tabelle!$R$5,IF(AND((M33*'calcolo mitigazione del rischio'!L33)&gt;=tabelle!$P$6, (M33*'calcolo mitigazione del rischio'!L33)&lt;tabelle!$Q$6),tabelle!$R$6,IF(AND((M33*'calcolo mitigazione del rischio'!L33)&gt;=tabelle!$P$7, (M33*'calcolo mitigazione del rischio'!L33)&lt;=tabelle!$Q$7),tabelle!$R$7,"-")))))))</f>
        <v>-</v>
      </c>
      <c r="O33" s="35" t="str">
        <f>IF('Rischio Lordo'!AK40=tabelle!$M$7,tabelle!$N$7,IF('Rischio Lordo'!AK40=tabelle!$M$6,tabelle!$N$6,IF('Rischio Lordo'!AK40=tabelle!$M$5,tabelle!$N$5,IF('Rischio Lordo'!AK40=tabelle!$M$4,tabelle!$N$4,IF('Rischio Lordo'!AK40=tabelle!$M$3,tabelle!$N$3,"-")))))</f>
        <v>-</v>
      </c>
      <c r="P33" s="35" t="str">
        <f>IF('Rischio Lordo'!AL40=tabelle!$M$7,tabelle!$N$7,IF('Rischio Lordo'!AL40=tabelle!$M$6,tabelle!$N$6,IF('Rischio Lordo'!AL40=tabelle!$M$5,tabelle!$N$5,IF('Rischio Lordo'!AL40=tabelle!$M$4,tabelle!$N$4,IF('Rischio Lordo'!AL40=tabelle!$M$3,tabelle!$N$3,"-")))))</f>
        <v>-</v>
      </c>
      <c r="Q33" s="35" t="str">
        <f>IF('Rischio Lordo'!AM40=tabelle!$M$7,tabelle!$N$7,IF('Rischio Lordo'!AM40=tabelle!$M$6,tabelle!$N$6,IF('Rischio Lordo'!AM40=tabelle!$M$5,tabelle!$N$5,IF('Rischio Lordo'!AM40=tabelle!$M$4,tabelle!$N$4,IF('Rischio Lordo'!AM40=tabelle!$M$3,tabelle!$N$3,"-")))))</f>
        <v>-</v>
      </c>
      <c r="R33" s="166" t="str">
        <f t="shared" si="2"/>
        <v>-</v>
      </c>
      <c r="S33" s="228" t="str">
        <f>IF(R33="-","-",(R33*'calcolo mitigazione del rischio'!N33))</f>
        <v>-</v>
      </c>
      <c r="T33" s="26" t="str">
        <f>IF('Rischio netto'!I40=tabelle!$V$3,('calcolo mitigazione del rischio'!T$11*tabelle!$W$3),IF('Rischio netto'!I40=tabelle!$V$4,('calcolo mitigazione del rischio'!T$11*tabelle!$W$4),IF('Rischio netto'!I40=tabelle!$V$5,('calcolo mitigazione del rischio'!T$11*tabelle!$W$5),IF('Rischio netto'!I40=tabelle!$V$6,('calcolo mitigazione del rischio'!T$11*tabelle!$W$6),IF('Rischio netto'!I40=tabelle!$V$7,('calcolo mitigazione del rischio'!T$11*tabelle!$W$7),IF('Rischio netto'!I40=tabelle!$V$8,('calcolo mitigazione del rischio'!T$11*tabelle!$W$8),IF('Rischio netto'!I40=tabelle!$V$9,('calcolo mitigazione del rischio'!T$11*tabelle!$W$9),IF('Rischio netto'!I40=tabelle!$V$10,('calcolo mitigazione del rischio'!T$11*tabelle!$W$10),IF('Rischio netto'!I40=tabelle!$V$11,('calcolo mitigazione del rischio'!T$11*tabelle!$W$11),IF('Rischio netto'!I40=tabelle!$V$12,('calcolo mitigazione del rischio'!T$11*tabelle!$W$12),"-"))))))))))</f>
        <v>-</v>
      </c>
      <c r="U33" s="26" t="str">
        <f>IF('Rischio netto'!J40=tabelle!$V$3,('calcolo mitigazione del rischio'!U$11*tabelle!$W$3),IF('Rischio netto'!J40=tabelle!$V$4,('calcolo mitigazione del rischio'!U$11*tabelle!$W$4),IF('Rischio netto'!J40=tabelle!$V$5,('calcolo mitigazione del rischio'!U$11*tabelle!$W$5),IF('Rischio netto'!J40=tabelle!$V$6,('calcolo mitigazione del rischio'!U$11*tabelle!$W$6),IF('Rischio netto'!J40=tabelle!$V$7,('calcolo mitigazione del rischio'!U$11*tabelle!$W$7),IF('Rischio netto'!J40=tabelle!$V$8,('calcolo mitigazione del rischio'!U$11*tabelle!$W$8),IF('Rischio netto'!J40=tabelle!$V$9,('calcolo mitigazione del rischio'!U$11*tabelle!$W$9),IF('Rischio netto'!J40=tabelle!$V$10,('calcolo mitigazione del rischio'!U$11*tabelle!$W$10),IF('Rischio netto'!J40=tabelle!$V$11,('calcolo mitigazione del rischio'!U$11*tabelle!$W$11),IF('Rischio netto'!J40=tabelle!$V$12,('calcolo mitigazione del rischio'!U$11*tabelle!$W$12),"-"))))))))))</f>
        <v>-</v>
      </c>
      <c r="V33" s="26" t="str">
        <f>IF('Rischio netto'!K40=tabelle!$V$3,('calcolo mitigazione del rischio'!V$11*tabelle!$W$3),IF('Rischio netto'!K40=tabelle!$V$4,('calcolo mitigazione del rischio'!V$11*tabelle!$W$4),IF('Rischio netto'!K40=tabelle!$V$5,('calcolo mitigazione del rischio'!V$11*tabelle!$W$5),IF('Rischio netto'!K40=tabelle!$V$6,('calcolo mitigazione del rischio'!V$11*tabelle!$W$6),IF('Rischio netto'!K40=tabelle!$V$7,('calcolo mitigazione del rischio'!V$11*tabelle!$W$7),IF('Rischio netto'!K40=tabelle!$V$8,('calcolo mitigazione del rischio'!V$11*tabelle!$W$8),IF('Rischio netto'!K40=tabelle!$V$9,('calcolo mitigazione del rischio'!V$11*tabelle!$W$9),IF('Rischio netto'!K40=tabelle!$V$10,('calcolo mitigazione del rischio'!V$11*tabelle!$W$10),IF('Rischio netto'!K40=tabelle!$V$11,('calcolo mitigazione del rischio'!V$11*tabelle!$W$11),IF('Rischio netto'!K40=tabelle!$V$12,('calcolo mitigazione del rischio'!V$11*tabelle!$W$12),"-"))))))))))</f>
        <v>-</v>
      </c>
      <c r="W33" s="26" t="str">
        <f>IF('Rischio netto'!L40=tabelle!$V$3,('calcolo mitigazione del rischio'!W$11*tabelle!$W$3),IF('Rischio netto'!L40=tabelle!$V$4,('calcolo mitigazione del rischio'!W$11*tabelle!$W$4),IF('Rischio netto'!L40=tabelle!$V$5,('calcolo mitigazione del rischio'!W$11*tabelle!$W$5),IF('Rischio netto'!L40=tabelle!$V$6,('calcolo mitigazione del rischio'!W$11*tabelle!$W$6),IF('Rischio netto'!L40=tabelle!$V$7,('calcolo mitigazione del rischio'!W$11*tabelle!$W$7),IF('Rischio netto'!L40=tabelle!$V$8,('calcolo mitigazione del rischio'!W$11*tabelle!$W$8),IF('Rischio netto'!L40=tabelle!$V$9,('calcolo mitigazione del rischio'!W$11*tabelle!$W$9),IF('Rischio netto'!L40=tabelle!$V$10,('calcolo mitigazione del rischio'!W$11*tabelle!$W$10),IF('Rischio netto'!L40=tabelle!$V$11,('calcolo mitigazione del rischio'!W$11*tabelle!$W$11),IF('Rischio netto'!L40=tabelle!$V$12,('calcolo mitigazione del rischio'!W$11*tabelle!$W$12),"-"))))))))))</f>
        <v>-</v>
      </c>
      <c r="X33" s="26" t="str">
        <f>IF('Rischio netto'!O40=tabelle!$V$3,('calcolo mitigazione del rischio'!X$11*tabelle!$W$3),IF('Rischio netto'!O40=tabelle!$V$4,('calcolo mitigazione del rischio'!X$11*tabelle!$W$4),IF('Rischio netto'!O40=tabelle!$V$5,('calcolo mitigazione del rischio'!X$11*tabelle!$W$5),IF('Rischio netto'!O40=tabelle!$V$6,('calcolo mitigazione del rischio'!X$11*tabelle!$W$6),IF('Rischio netto'!O40=tabelle!$V$7,('calcolo mitigazione del rischio'!X$11*tabelle!$W$7),IF('Rischio netto'!O40=tabelle!$V$8,('calcolo mitigazione del rischio'!X$11*tabelle!$W$8),IF('Rischio netto'!O40=tabelle!$V$9,('calcolo mitigazione del rischio'!X$11*tabelle!$W$9),IF('Rischio netto'!O40=tabelle!$V$10,('calcolo mitigazione del rischio'!X$11*tabelle!$W$10),IF('Rischio netto'!O40=tabelle!$V$11,('calcolo mitigazione del rischio'!X$11*tabelle!$W$11),IF('Rischio netto'!O40=tabelle!$V$12,('calcolo mitigazione del rischio'!X$11*tabelle!$W$12),"-"))))))))))</f>
        <v>-</v>
      </c>
      <c r="Y33" s="26" t="str">
        <f>IF('Rischio netto'!P40=tabelle!$V$3,('calcolo mitigazione del rischio'!Y$11*tabelle!$W$3),IF('Rischio netto'!P40=tabelle!$V$4,('calcolo mitigazione del rischio'!Y$11*tabelle!$W$4),IF('Rischio netto'!P40=tabelle!$V$5,('calcolo mitigazione del rischio'!Y$11*tabelle!$W$5),IF('Rischio netto'!P40=tabelle!$V$6,('calcolo mitigazione del rischio'!Y$11*tabelle!$W$6),IF('Rischio netto'!P40=tabelle!$V$7,('calcolo mitigazione del rischio'!Y$11*tabelle!$W$7),IF('Rischio netto'!P40=tabelle!$V$8,('calcolo mitigazione del rischio'!Y$11*tabelle!$W$8),IF('Rischio netto'!P40=tabelle!$V$9,('calcolo mitigazione del rischio'!Y$11*tabelle!$W$9),IF('Rischio netto'!P40=tabelle!$V$10,('calcolo mitigazione del rischio'!Y$11*tabelle!$W$10),IF('Rischio netto'!P40=tabelle!$V$11,('calcolo mitigazione del rischio'!Y$11*tabelle!$W$11),IF('Rischio netto'!P40=tabelle!$V$12,('calcolo mitigazione del rischio'!Y$11*tabelle!$W$12),"-"))))))))))</f>
        <v>-</v>
      </c>
      <c r="Z3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3" s="26" t="str">
        <f>IF('Rischio netto'!Q40=tabelle!$V$3,('calcolo mitigazione del rischio'!AA$11*tabelle!$W$3),IF('Rischio netto'!Q40=tabelle!$V$4,('calcolo mitigazione del rischio'!AA$11*tabelle!$W$4),IF('Rischio netto'!Q40=tabelle!$V$5,('calcolo mitigazione del rischio'!AA$11*tabelle!$W$5),IF('Rischio netto'!Q40=tabelle!$V$6,('calcolo mitigazione del rischio'!AA$11*tabelle!$W$6),IF('Rischio netto'!Q40=tabelle!$V$7,('calcolo mitigazione del rischio'!AA$11*tabelle!$W$7),IF('Rischio netto'!Q40=tabelle!$V$8,('calcolo mitigazione del rischio'!AA$11*tabelle!$W$8),IF('Rischio netto'!Q40=tabelle!$V$9,('calcolo mitigazione del rischio'!AA$11*tabelle!$W$9),IF('Rischio netto'!Q40=tabelle!$V$10,('calcolo mitigazione del rischio'!AA$11*tabelle!$W$10),IF('Rischio netto'!Q40=tabelle!$V$11,('calcolo mitigazione del rischio'!AA$11*tabelle!$W$11),IF('Rischio netto'!Q40=tabelle!$V$12,('calcolo mitigazione del rischio'!AA$11*tabelle!$W$12),"-"))))))))))</f>
        <v>-</v>
      </c>
      <c r="AB33" s="26" t="str">
        <f>IF('Rischio netto'!R40=tabelle!$V$3,('calcolo mitigazione del rischio'!AB$11*tabelle!$W$3),IF('Rischio netto'!R40=tabelle!$V$4,('calcolo mitigazione del rischio'!AB$11*tabelle!$W$4),IF('Rischio netto'!R40=tabelle!$V$5,('calcolo mitigazione del rischio'!AB$11*tabelle!$W$5),IF('Rischio netto'!R40=tabelle!$V$6,('calcolo mitigazione del rischio'!AB$11*tabelle!$W$6),IF('Rischio netto'!R40=tabelle!$V$7,('calcolo mitigazione del rischio'!AB$11*tabelle!$W$7),IF('Rischio netto'!R40=tabelle!$V$8,('calcolo mitigazione del rischio'!AB$11*tabelle!$W$8),IF('Rischio netto'!R40=tabelle!$V$9,('calcolo mitigazione del rischio'!AB$11*tabelle!$W$9),IF('Rischio netto'!R40=tabelle!$V$10,('calcolo mitigazione del rischio'!AB$11*tabelle!$W$10),IF('Rischio netto'!R40=tabelle!$V$11,('calcolo mitigazione del rischio'!AB$11*tabelle!$W$11),IF('Rischio netto'!R40=tabelle!$V$12,('calcolo mitigazione del rischio'!AB$11*tabelle!$W$12),"-"))))))))))</f>
        <v>-</v>
      </c>
      <c r="AC33" s="405" t="str">
        <f>IF('Rischio netto'!T40=tabelle!$V$3,('calcolo mitigazione del rischio'!AC$11*tabelle!$W$3),IF('Rischio netto'!T40=tabelle!$V$4,('calcolo mitigazione del rischio'!AC$11*tabelle!$W$4),IF('Rischio netto'!T40=tabelle!$V$5,('calcolo mitigazione del rischio'!AC$11*tabelle!$W$5),IF('Rischio netto'!T40=tabelle!$V$6,('calcolo mitigazione del rischio'!AC$11*tabelle!$W$6),IF('Rischio netto'!T40=tabelle!$V$7,('calcolo mitigazione del rischio'!AC$11*tabelle!$W$7),IF('Rischio netto'!T40=tabelle!$V$8,('calcolo mitigazione del rischio'!AC$11*tabelle!$W$8),IF('Rischio netto'!T40=tabelle!$V$9,('calcolo mitigazione del rischio'!AC$11*tabelle!$W$9),IF('Rischio netto'!T40=tabelle!$V$10,('calcolo mitigazione del rischio'!AC$11*tabelle!$W$10),IF('Rischio netto'!T40=tabelle!$V$11,('calcolo mitigazione del rischio'!AC$11*tabelle!$W$11),IF('Rischio netto'!T40=tabelle!$V$12,('calcolo mitigazione del rischio'!AC$11*tabelle!$W$12),"-"))))))))))</f>
        <v>-</v>
      </c>
      <c r="AD33" s="26" t="str">
        <f>IF('Rischio netto'!T40=tabelle!$V$3,('calcolo mitigazione del rischio'!AD$11*tabelle!$W$3),IF('Rischio netto'!T40=tabelle!$V$4,('calcolo mitigazione del rischio'!AD$11*tabelle!$W$4),IF('Rischio netto'!T40=tabelle!$V$5,('calcolo mitigazione del rischio'!AD$11*tabelle!$W$5),IF('Rischio netto'!T40=tabelle!$V$6,('calcolo mitigazione del rischio'!AD$11*tabelle!$W$6),IF('Rischio netto'!T40=tabelle!$V$7,('calcolo mitigazione del rischio'!AD$11*tabelle!$W$7),IF('Rischio netto'!T40=tabelle!$V$8,('calcolo mitigazione del rischio'!AD$11*tabelle!$W$8),IF('Rischio netto'!T40=tabelle!$V$9,('calcolo mitigazione del rischio'!AD$11*tabelle!$W$9),IF('Rischio netto'!T40=tabelle!$V$10,('calcolo mitigazione del rischio'!AD$11*tabelle!$W$10),IF('Rischio netto'!T40=tabelle!$V$11,('calcolo mitigazione del rischio'!AD$11*tabelle!$W$11),IF('Rischio netto'!T40=tabelle!$V$12,('calcolo mitigazione del rischio'!AD$11*tabelle!$W$12),"-"))))))))))</f>
        <v>-</v>
      </c>
      <c r="AE33" s="26"/>
      <c r="AF33" s="405" t="str">
        <f>IF('Rischio netto'!T40=tabelle!$V$3,('calcolo mitigazione del rischio'!AF$11*tabelle!$W$3),IF('Rischio netto'!T40=tabelle!$V$4,('calcolo mitigazione del rischio'!AF$11*tabelle!$W$4),IF('Rischio netto'!T40=tabelle!$V$5,('calcolo mitigazione del rischio'!AF$11*tabelle!$W$5),IF('Rischio netto'!T40=tabelle!$V$6,('calcolo mitigazione del rischio'!AF$11*tabelle!$W$6),IF('Rischio netto'!T40=tabelle!$V$7,('calcolo mitigazione del rischio'!AF$11*tabelle!$W$7),IF('Rischio netto'!T40=tabelle!$V$8,('calcolo mitigazione del rischio'!AF$11*tabelle!$W$8),IF('Rischio netto'!T40=tabelle!$V$9,('calcolo mitigazione del rischio'!AF$11*tabelle!$W$9),IF('Rischio netto'!T40=tabelle!$V$10,('calcolo mitigazione del rischio'!AF$11*tabelle!$W$10),IF('Rischio netto'!T40=tabelle!$V$11,('calcolo mitigazione del rischio'!AF$11*tabelle!$W$11),IF('Rischio netto'!T40=tabelle!$V$12,('calcolo mitigazione del rischio'!AF$11*tabelle!$W$12),"-"))))))))))</f>
        <v>-</v>
      </c>
      <c r="AG33" s="405" t="str">
        <f>IF('Rischio netto'!U40=tabelle!$V$3,('calcolo mitigazione del rischio'!AG$11*tabelle!$W$3),IF('Rischio netto'!U40=tabelle!$V$4,('calcolo mitigazione del rischio'!AG$11*tabelle!$W$4),IF('Rischio netto'!U40=tabelle!$V$5,('calcolo mitigazione del rischio'!AG$11*tabelle!$W$5),IF('Rischio netto'!U40=tabelle!$V$6,('calcolo mitigazione del rischio'!AG$11*tabelle!$W$6),IF('Rischio netto'!U40=tabelle!$V$7,('calcolo mitigazione del rischio'!AG$11*tabelle!$W$7),IF('Rischio netto'!U40=tabelle!$V$8,('calcolo mitigazione del rischio'!AG$11*tabelle!$W$8),IF('Rischio netto'!U40=tabelle!$V$9,('calcolo mitigazione del rischio'!AG$11*tabelle!$W$9),IF('Rischio netto'!U40=tabelle!$V$10,('calcolo mitigazione del rischio'!AG$11*tabelle!$W$10),IF('Rischio netto'!U40=tabelle!$V$11,('calcolo mitigazione del rischio'!AG$11*tabelle!$W$11),IF('Rischio netto'!U40=tabelle!$V$12,('calcolo mitigazione del rischio'!AG$11*tabelle!$W$12),"-"))))))))))</f>
        <v>-</v>
      </c>
      <c r="AH33" s="26" t="str">
        <f>IF('Rischio netto'!V40=tabelle!$V$3,('calcolo mitigazione del rischio'!AH$11*tabelle!$W$3),IF('Rischio netto'!V40=tabelle!$V$4,('calcolo mitigazione del rischio'!AH$11*tabelle!$W$4),IF('Rischio netto'!V40=tabelle!$V$5,('calcolo mitigazione del rischio'!AH$11*tabelle!$W$5),IF('Rischio netto'!V40=tabelle!$V$6,('calcolo mitigazione del rischio'!AH$11*tabelle!$W$6),IF('Rischio netto'!V40=tabelle!$V$7,('calcolo mitigazione del rischio'!AH$11*tabelle!$W$7),IF('Rischio netto'!V40=tabelle!$V$8,('calcolo mitigazione del rischio'!AH$11*tabelle!$W$8),IF('Rischio netto'!V40=tabelle!$V$9,('calcolo mitigazione del rischio'!AH$11*tabelle!$W$9),IF('Rischio netto'!V40=tabelle!$V$10,('calcolo mitigazione del rischio'!AH$11*tabelle!$W$10),IF('Rischio netto'!V40=tabelle!$V$11,('calcolo mitigazione del rischio'!AH$11*tabelle!$W$11),IF('Rischio netto'!V40=tabelle!$V$12,('calcolo mitigazione del rischio'!AH$11*tabelle!$W$12),"-"))))))))))</f>
        <v>-</v>
      </c>
      <c r="AI33" s="410" t="str">
        <f>IF('Rischio netto'!W40=tabelle!$V$3,('calcolo mitigazione del rischio'!AI$11*tabelle!$W$3),IF('Rischio netto'!W40=tabelle!$V$4,('calcolo mitigazione del rischio'!AI$11*tabelle!$W$4),IF('Rischio netto'!W40=tabelle!$V$5,('calcolo mitigazione del rischio'!AI$11*tabelle!$W$5),IF('Rischio netto'!W40=tabelle!$V$6,('calcolo mitigazione del rischio'!AI$11*tabelle!$W$6),IF('Rischio netto'!W40=tabelle!$V$7,('calcolo mitigazione del rischio'!AI$11*tabelle!$W$7),IF('Rischio netto'!W40=tabelle!$V$8,('calcolo mitigazione del rischio'!AI$11*tabelle!$W$8),IF('Rischio netto'!W40=tabelle!$V$9,('calcolo mitigazione del rischio'!AI$11*tabelle!$W$9),IF('Rischio netto'!W40=tabelle!$V$10,('calcolo mitigazione del rischio'!AI$11*tabelle!$W$10),IF('Rischio netto'!W40=tabelle!$V$11,('calcolo mitigazione del rischio'!AI$11*tabelle!$W$11),IF('Rischio netto'!W40=tabelle!$V$12,('calcolo mitigazione del rischio'!AI$11*tabelle!$W$12),"-"))))))))))</f>
        <v>-</v>
      </c>
      <c r="AJ33" s="428" t="e">
        <f t="shared" si="0"/>
        <v>#REF!</v>
      </c>
      <c r="AK33" s="429" t="e">
        <f t="shared" si="3"/>
        <v>#REF!</v>
      </c>
      <c r="AL33" s="418" t="e">
        <f>IF('calcolo mitigazione del rischio'!$AJ33="-","-",'calcolo mitigazione del rischio'!$AK33)</f>
        <v>#REF!</v>
      </c>
      <c r="AM33" s="412" t="str">
        <f>IF('Rischio netto'!X40="-","-",IF('calcolo mitigazione del rischio'!S33="-","-",IF('calcolo mitigazione del rischio'!AL33="-","-",ROUND(('calcolo mitigazione del rischio'!S33*(1-'calcolo mitigazione del rischio'!AL33)),0))))</f>
        <v>-</v>
      </c>
      <c r="AN33" s="404"/>
      <c r="AO33" s="26">
        <f>IF('Rischio Lordo'!L40="X",tabelle!$I$2,0)</f>
        <v>0</v>
      </c>
      <c r="AP33" s="26">
        <f>IF('Rischio Lordo'!M40="X",tabelle!$I$3,0)</f>
        <v>0</v>
      </c>
      <c r="AQ33" s="26">
        <f>IF('Rischio Lordo'!N40="X",tabelle!$I$4,0)</f>
        <v>0</v>
      </c>
      <c r="AR33" s="26">
        <f>IF('Rischio Lordo'!O40="X",tabelle!$I$5,0)</f>
        <v>0</v>
      </c>
      <c r="AS33" s="26">
        <f>IF('Rischio Lordo'!P40="X",tabelle!$I$6,0)</f>
        <v>0</v>
      </c>
      <c r="AT33" s="26">
        <f>IF('Rischio Lordo'!Q40="X",tabelle!$I$7,0)</f>
        <v>0</v>
      </c>
      <c r="AU33" s="26">
        <f>IF('Rischio Lordo'!R40="X",tabelle!$I$8,0)</f>
        <v>0</v>
      </c>
      <c r="AV33" s="26">
        <f>IF('Rischio Lordo'!S40="X",tabelle!$I$9,0)</f>
        <v>0</v>
      </c>
      <c r="AW33" s="26">
        <f>IF('Rischio Lordo'!T40="X",tabelle!$I$10,0)</f>
        <v>0</v>
      </c>
      <c r="AX33" s="26">
        <f>IF('Rischio Lordo'!U40="X",tabelle!$I$11,0)</f>
        <v>0</v>
      </c>
      <c r="AY33" s="26">
        <f>IF('Rischio Lordo'!V40="X",tabelle!$I$12,0)</f>
        <v>0</v>
      </c>
      <c r="AZ33" s="26">
        <f>IF('Rischio Lordo'!W40="X",tabelle!$I$13,0)</f>
        <v>0</v>
      </c>
      <c r="BA33" s="26">
        <f>IF('Rischio Lordo'!X40="X",tabelle!$I$14,0)</f>
        <v>0</v>
      </c>
      <c r="BB33" s="26">
        <f>IF('Rischio Lordo'!Y40="X",tabelle!$I$15,0)</f>
        <v>0</v>
      </c>
      <c r="BC33" s="26">
        <f>IF('Rischio Lordo'!Z40="X",tabelle!$I$16,0)</f>
        <v>0</v>
      </c>
      <c r="BD33" s="26">
        <f>IF('Rischio Lordo'!AA40="X",tabelle!$I$17,0)</f>
        <v>0</v>
      </c>
      <c r="BE33" s="26">
        <f>IF('Rischio Lordo'!AB40="X",tabelle!$I$18,0)</f>
        <v>0</v>
      </c>
      <c r="BF33" s="26">
        <f>IF('Rischio Lordo'!AC40="X",tabelle!$I$18,0)</f>
        <v>0</v>
      </c>
      <c r="BG33" s="26">
        <f>IF('Rischio Lordo'!AC40="X",tabelle!$I$19,0)</f>
        <v>0</v>
      </c>
      <c r="BH33" s="212">
        <f t="shared" si="4"/>
        <v>0</v>
      </c>
    </row>
    <row r="34" spans="1:60" x14ac:dyDescent="0.75">
      <c r="A34" s="754">
        <f>Schema!A38</f>
        <v>0</v>
      </c>
      <c r="B34" s="757">
        <f>Schema!B38</f>
        <v>0</v>
      </c>
      <c r="C34" s="1114">
        <f>Schema!C38</f>
        <v>0</v>
      </c>
      <c r="D34" s="261" t="str">
        <f>Schema!D38</f>
        <v>B.4.3. Trasmissione mensile delle presenze all'uffico Paghe e Contributi</v>
      </c>
      <c r="E34" s="284" t="str">
        <f>Schema!E38</f>
        <v>GRU</v>
      </c>
      <c r="F34" s="46" t="str">
        <f>Schema!F38</f>
        <v>B</v>
      </c>
      <c r="G34" s="46" t="str">
        <f>Schema!G38</f>
        <v>04</v>
      </c>
      <c r="H34" s="285" t="str">
        <f>Schema!H38</f>
        <v>03</v>
      </c>
      <c r="I34" s="181" t="str">
        <f>IF('Rischio Lordo'!AF41=tabelle!$M$7,tabelle!$N$7,IF('Rischio Lordo'!AF41=tabelle!$M$6,tabelle!$N$6,IF('Rischio Lordo'!AF41=tabelle!$M$5,tabelle!$N$5,IF('Rischio Lordo'!AF41=tabelle!$M$4,tabelle!$N$4,IF('Rischio Lordo'!AF41=tabelle!$M$3,tabelle!$N$3,"-")))))</f>
        <v>-</v>
      </c>
      <c r="J34" s="34" t="str">
        <f>IF('Rischio Lordo'!AG41=tabelle!$M$7,tabelle!$N$7,IF('Rischio Lordo'!AG41=tabelle!$M$6,tabelle!$N$6,IF('Rischio Lordo'!AG41=tabelle!$M$5,tabelle!$N$5,IF('Rischio Lordo'!AG41=tabelle!$M$4,tabelle!$N$4,IF('Rischio Lordo'!AG41=tabelle!$M$3,tabelle!$N$3,"-")))))</f>
        <v>-</v>
      </c>
      <c r="K34" s="34" t="str">
        <f>IF('Rischio Lordo'!AH41=tabelle!$M$7,tabelle!$N$7,IF('Rischio Lordo'!AH41=tabelle!$M$6,tabelle!$N$6,IF('Rischio Lordo'!AH41=tabelle!$M$5,tabelle!$N$5,IF('Rischio Lordo'!AH41=tabelle!$M$4,tabelle!$N$4,IF('Rischio Lordo'!AH41=tabelle!$M$3,tabelle!$N$3,"-")))))</f>
        <v>-</v>
      </c>
      <c r="L34" s="394" t="str">
        <f t="shared" si="1"/>
        <v>-</v>
      </c>
      <c r="M34" s="34" t="str">
        <f>IF('Rischio Lordo'!AI41=tabelle!$M$7,tabelle!$N$7,IF('Rischio Lordo'!AI41=tabelle!$M$6,tabelle!$N$6,IF('Rischio Lordo'!AI41=tabelle!$M$5,tabelle!$N$5,IF('Rischio Lordo'!AI41=tabelle!$M$4,tabelle!$N$4,IF('Rischio Lordo'!AI41=tabelle!$M$3,tabelle!$N$3,"-")))))</f>
        <v>-</v>
      </c>
      <c r="N34" s="165" t="str">
        <f>IF(M34="-","-",IF('calcolo mitigazione del rischio'!L34="-","-",IF(AND((M34*'calcolo mitigazione del rischio'!L34)&gt;=tabelle!$P$3, (M34*'calcolo mitigazione del rischio'!L34)&lt;tabelle!$Q$3),tabelle!$R$3,IF(AND((M34*'calcolo mitigazione del rischio'!L34)&gt;=tabelle!$P$4, (M34*'calcolo mitigazione del rischio'!L34)&lt;tabelle!$Q$4),tabelle!$R$4,IF(AND((M34*'calcolo mitigazione del rischio'!L34)&gt;=tabelle!$P$5, (M34*'calcolo mitigazione del rischio'!L34)&lt;tabelle!$Q$5),tabelle!$R$5,IF(AND((M34*'calcolo mitigazione del rischio'!L34)&gt;=tabelle!$P$6, (M34*'calcolo mitigazione del rischio'!L34)&lt;tabelle!$Q$6),tabelle!$R$6,IF(AND((M34*'calcolo mitigazione del rischio'!L34)&gt;=tabelle!$P$7, (M34*'calcolo mitigazione del rischio'!L34)&lt;=tabelle!$Q$7),tabelle!$R$7,"-")))))))</f>
        <v>-</v>
      </c>
      <c r="O34" s="35" t="str">
        <f>IF('Rischio Lordo'!AK41=tabelle!$M$7,tabelle!$N$7,IF('Rischio Lordo'!AK41=tabelle!$M$6,tabelle!$N$6,IF('Rischio Lordo'!AK41=tabelle!$M$5,tabelle!$N$5,IF('Rischio Lordo'!AK41=tabelle!$M$4,tabelle!$N$4,IF('Rischio Lordo'!AK41=tabelle!$M$3,tabelle!$N$3,"-")))))</f>
        <v>-</v>
      </c>
      <c r="P34" s="35" t="str">
        <f>IF('Rischio Lordo'!AL41=tabelle!$M$7,tabelle!$N$7,IF('Rischio Lordo'!AL41=tabelle!$M$6,tabelle!$N$6,IF('Rischio Lordo'!AL41=tabelle!$M$5,tabelle!$N$5,IF('Rischio Lordo'!AL41=tabelle!$M$4,tabelle!$N$4,IF('Rischio Lordo'!AL41=tabelle!$M$3,tabelle!$N$3,"-")))))</f>
        <v>-</v>
      </c>
      <c r="Q34" s="35" t="str">
        <f>IF('Rischio Lordo'!AM41=tabelle!$M$7,tabelle!$N$7,IF('Rischio Lordo'!AM41=tabelle!$M$6,tabelle!$N$6,IF('Rischio Lordo'!AM41=tabelle!$M$5,tabelle!$N$5,IF('Rischio Lordo'!AM41=tabelle!$M$4,tabelle!$N$4,IF('Rischio Lordo'!AM41=tabelle!$M$3,tabelle!$N$3,"-")))))</f>
        <v>-</v>
      </c>
      <c r="R34" s="166" t="str">
        <f t="shared" si="2"/>
        <v>-</v>
      </c>
      <c r="S34" s="228" t="str">
        <f>IF(R34="-","-",(R34*'calcolo mitigazione del rischio'!N34))</f>
        <v>-</v>
      </c>
      <c r="T34" s="26" t="str">
        <f>IF('Rischio netto'!I41=tabelle!$V$3,('calcolo mitigazione del rischio'!T$11*tabelle!$W$3),IF('Rischio netto'!I41=tabelle!$V$4,('calcolo mitigazione del rischio'!T$11*tabelle!$W$4),IF('Rischio netto'!I41=tabelle!$V$5,('calcolo mitigazione del rischio'!T$11*tabelle!$W$5),IF('Rischio netto'!I41=tabelle!$V$6,('calcolo mitigazione del rischio'!T$11*tabelle!$W$6),IF('Rischio netto'!I41=tabelle!$V$7,('calcolo mitigazione del rischio'!T$11*tabelle!$W$7),IF('Rischio netto'!I41=tabelle!$V$8,('calcolo mitigazione del rischio'!T$11*tabelle!$W$8),IF('Rischio netto'!I41=tabelle!$V$9,('calcolo mitigazione del rischio'!T$11*tabelle!$W$9),IF('Rischio netto'!I41=tabelle!$V$10,('calcolo mitigazione del rischio'!T$11*tabelle!$W$10),IF('Rischio netto'!I41=tabelle!$V$11,('calcolo mitigazione del rischio'!T$11*tabelle!$W$11),IF('Rischio netto'!I41=tabelle!$V$12,('calcolo mitigazione del rischio'!T$11*tabelle!$W$12),"-"))))))))))</f>
        <v>-</v>
      </c>
      <c r="U34" s="26" t="str">
        <f>IF('Rischio netto'!J41=tabelle!$V$3,('calcolo mitigazione del rischio'!U$11*tabelle!$W$3),IF('Rischio netto'!J41=tabelle!$V$4,('calcolo mitigazione del rischio'!U$11*tabelle!$W$4),IF('Rischio netto'!J41=tabelle!$V$5,('calcolo mitigazione del rischio'!U$11*tabelle!$W$5),IF('Rischio netto'!J41=tabelle!$V$6,('calcolo mitigazione del rischio'!U$11*tabelle!$W$6),IF('Rischio netto'!J41=tabelle!$V$7,('calcolo mitigazione del rischio'!U$11*tabelle!$W$7),IF('Rischio netto'!J41=tabelle!$V$8,('calcolo mitigazione del rischio'!U$11*tabelle!$W$8),IF('Rischio netto'!J41=tabelle!$V$9,('calcolo mitigazione del rischio'!U$11*tabelle!$W$9),IF('Rischio netto'!J41=tabelle!$V$10,('calcolo mitigazione del rischio'!U$11*tabelle!$W$10),IF('Rischio netto'!J41=tabelle!$V$11,('calcolo mitigazione del rischio'!U$11*tabelle!$W$11),IF('Rischio netto'!J41=tabelle!$V$12,('calcolo mitigazione del rischio'!U$11*tabelle!$W$12),"-"))))))))))</f>
        <v>-</v>
      </c>
      <c r="V34" s="26" t="str">
        <f>IF('Rischio netto'!K41=tabelle!$V$3,('calcolo mitigazione del rischio'!V$11*tabelle!$W$3),IF('Rischio netto'!K41=tabelle!$V$4,('calcolo mitigazione del rischio'!V$11*tabelle!$W$4),IF('Rischio netto'!K41=tabelle!$V$5,('calcolo mitigazione del rischio'!V$11*tabelle!$W$5),IF('Rischio netto'!K41=tabelle!$V$6,('calcolo mitigazione del rischio'!V$11*tabelle!$W$6),IF('Rischio netto'!K41=tabelle!$V$7,('calcolo mitigazione del rischio'!V$11*tabelle!$W$7),IF('Rischio netto'!K41=tabelle!$V$8,('calcolo mitigazione del rischio'!V$11*tabelle!$W$8),IF('Rischio netto'!K41=tabelle!$V$9,('calcolo mitigazione del rischio'!V$11*tabelle!$W$9),IF('Rischio netto'!K41=tabelle!$V$10,('calcolo mitigazione del rischio'!V$11*tabelle!$W$10),IF('Rischio netto'!K41=tabelle!$V$11,('calcolo mitigazione del rischio'!V$11*tabelle!$W$11),IF('Rischio netto'!K41=tabelle!$V$12,('calcolo mitigazione del rischio'!V$11*tabelle!$W$12),"-"))))))))))</f>
        <v>-</v>
      </c>
      <c r="W34" s="26" t="str">
        <f>IF('Rischio netto'!L41=tabelle!$V$3,('calcolo mitigazione del rischio'!W$11*tabelle!$W$3),IF('Rischio netto'!L41=tabelle!$V$4,('calcolo mitigazione del rischio'!W$11*tabelle!$W$4),IF('Rischio netto'!L41=tabelle!$V$5,('calcolo mitigazione del rischio'!W$11*tabelle!$W$5),IF('Rischio netto'!L41=tabelle!$V$6,('calcolo mitigazione del rischio'!W$11*tabelle!$W$6),IF('Rischio netto'!L41=tabelle!$V$7,('calcolo mitigazione del rischio'!W$11*tabelle!$W$7),IF('Rischio netto'!L41=tabelle!$V$8,('calcolo mitigazione del rischio'!W$11*tabelle!$W$8),IF('Rischio netto'!L41=tabelle!$V$9,('calcolo mitigazione del rischio'!W$11*tabelle!$W$9),IF('Rischio netto'!L41=tabelle!$V$10,('calcolo mitigazione del rischio'!W$11*tabelle!$W$10),IF('Rischio netto'!L41=tabelle!$V$11,('calcolo mitigazione del rischio'!W$11*tabelle!$W$11),IF('Rischio netto'!L41=tabelle!$V$12,('calcolo mitigazione del rischio'!W$11*tabelle!$W$12),"-"))))))))))</f>
        <v>-</v>
      </c>
      <c r="X34" s="26" t="str">
        <f>IF('Rischio netto'!O41=tabelle!$V$3,('calcolo mitigazione del rischio'!X$11*tabelle!$W$3),IF('Rischio netto'!O41=tabelle!$V$4,('calcolo mitigazione del rischio'!X$11*tabelle!$W$4),IF('Rischio netto'!O41=tabelle!$V$5,('calcolo mitigazione del rischio'!X$11*tabelle!$W$5),IF('Rischio netto'!O41=tabelle!$V$6,('calcolo mitigazione del rischio'!X$11*tabelle!$W$6),IF('Rischio netto'!O41=tabelle!$V$7,('calcolo mitigazione del rischio'!X$11*tabelle!$W$7),IF('Rischio netto'!O41=tabelle!$V$8,('calcolo mitigazione del rischio'!X$11*tabelle!$W$8),IF('Rischio netto'!O41=tabelle!$V$9,('calcolo mitigazione del rischio'!X$11*tabelle!$W$9),IF('Rischio netto'!O41=tabelle!$V$10,('calcolo mitigazione del rischio'!X$11*tabelle!$W$10),IF('Rischio netto'!O41=tabelle!$V$11,('calcolo mitigazione del rischio'!X$11*tabelle!$W$11),IF('Rischio netto'!O41=tabelle!$V$12,('calcolo mitigazione del rischio'!X$11*tabelle!$W$12),"-"))))))))))</f>
        <v>-</v>
      </c>
      <c r="Y34" s="26" t="str">
        <f>IF('Rischio netto'!P41=tabelle!$V$3,('calcolo mitigazione del rischio'!Y$11*tabelle!$W$3),IF('Rischio netto'!P41=tabelle!$V$4,('calcolo mitigazione del rischio'!Y$11*tabelle!$W$4),IF('Rischio netto'!P41=tabelle!$V$5,('calcolo mitigazione del rischio'!Y$11*tabelle!$W$5),IF('Rischio netto'!P41=tabelle!$V$6,('calcolo mitigazione del rischio'!Y$11*tabelle!$W$6),IF('Rischio netto'!P41=tabelle!$V$7,('calcolo mitigazione del rischio'!Y$11*tabelle!$W$7),IF('Rischio netto'!P41=tabelle!$V$8,('calcolo mitigazione del rischio'!Y$11*tabelle!$W$8),IF('Rischio netto'!P41=tabelle!$V$9,('calcolo mitigazione del rischio'!Y$11*tabelle!$W$9),IF('Rischio netto'!P41=tabelle!$V$10,('calcolo mitigazione del rischio'!Y$11*tabelle!$W$10),IF('Rischio netto'!P41=tabelle!$V$11,('calcolo mitigazione del rischio'!Y$11*tabelle!$W$11),IF('Rischio netto'!P41=tabelle!$V$12,('calcolo mitigazione del rischio'!Y$11*tabelle!$W$12),"-"))))))))))</f>
        <v>-</v>
      </c>
      <c r="Z3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4" s="26" t="str">
        <f>IF('Rischio netto'!Q41=tabelle!$V$3,('calcolo mitigazione del rischio'!AA$11*tabelle!$W$3),IF('Rischio netto'!Q41=tabelle!$V$4,('calcolo mitigazione del rischio'!AA$11*tabelle!$W$4),IF('Rischio netto'!Q41=tabelle!$V$5,('calcolo mitigazione del rischio'!AA$11*tabelle!$W$5),IF('Rischio netto'!Q41=tabelle!$V$6,('calcolo mitigazione del rischio'!AA$11*tabelle!$W$6),IF('Rischio netto'!Q41=tabelle!$V$7,('calcolo mitigazione del rischio'!AA$11*tabelle!$W$7),IF('Rischio netto'!Q41=tabelle!$V$8,('calcolo mitigazione del rischio'!AA$11*tabelle!$W$8),IF('Rischio netto'!Q41=tabelle!$V$9,('calcolo mitigazione del rischio'!AA$11*tabelle!$W$9),IF('Rischio netto'!Q41=tabelle!$V$10,('calcolo mitigazione del rischio'!AA$11*tabelle!$W$10),IF('Rischio netto'!Q41=tabelle!$V$11,('calcolo mitigazione del rischio'!AA$11*tabelle!$W$11),IF('Rischio netto'!Q41=tabelle!$V$12,('calcolo mitigazione del rischio'!AA$11*tabelle!$W$12),"-"))))))))))</f>
        <v>-</v>
      </c>
      <c r="AB34" s="26" t="str">
        <f>IF('Rischio netto'!R41=tabelle!$V$3,('calcolo mitigazione del rischio'!AB$11*tabelle!$W$3),IF('Rischio netto'!R41=tabelle!$V$4,('calcolo mitigazione del rischio'!AB$11*tabelle!$W$4),IF('Rischio netto'!R41=tabelle!$V$5,('calcolo mitigazione del rischio'!AB$11*tabelle!$W$5),IF('Rischio netto'!R41=tabelle!$V$6,('calcolo mitigazione del rischio'!AB$11*tabelle!$W$6),IF('Rischio netto'!R41=tabelle!$V$7,('calcolo mitigazione del rischio'!AB$11*tabelle!$W$7),IF('Rischio netto'!R41=tabelle!$V$8,('calcolo mitigazione del rischio'!AB$11*tabelle!$W$8),IF('Rischio netto'!R41=tabelle!$V$9,('calcolo mitigazione del rischio'!AB$11*tabelle!$W$9),IF('Rischio netto'!R41=tabelle!$V$10,('calcolo mitigazione del rischio'!AB$11*tabelle!$W$10),IF('Rischio netto'!R41=tabelle!$V$11,('calcolo mitigazione del rischio'!AB$11*tabelle!$W$11),IF('Rischio netto'!R41=tabelle!$V$12,('calcolo mitigazione del rischio'!AB$11*tabelle!$W$12),"-"))))))))))</f>
        <v>-</v>
      </c>
      <c r="AC34" s="405" t="str">
        <f>IF('Rischio netto'!T41=tabelle!$V$3,('calcolo mitigazione del rischio'!AC$11*tabelle!$W$3),IF('Rischio netto'!T41=tabelle!$V$4,('calcolo mitigazione del rischio'!AC$11*tabelle!$W$4),IF('Rischio netto'!T41=tabelle!$V$5,('calcolo mitigazione del rischio'!AC$11*tabelle!$W$5),IF('Rischio netto'!T41=tabelle!$V$6,('calcolo mitigazione del rischio'!AC$11*tabelle!$W$6),IF('Rischio netto'!T41=tabelle!$V$7,('calcolo mitigazione del rischio'!AC$11*tabelle!$W$7),IF('Rischio netto'!T41=tabelle!$V$8,('calcolo mitigazione del rischio'!AC$11*tabelle!$W$8),IF('Rischio netto'!T41=tabelle!$V$9,('calcolo mitigazione del rischio'!AC$11*tabelle!$W$9),IF('Rischio netto'!T41=tabelle!$V$10,('calcolo mitigazione del rischio'!AC$11*tabelle!$W$10),IF('Rischio netto'!T41=tabelle!$V$11,('calcolo mitigazione del rischio'!AC$11*tabelle!$W$11),IF('Rischio netto'!T41=tabelle!$V$12,('calcolo mitigazione del rischio'!AC$11*tabelle!$W$12),"-"))))))))))</f>
        <v>-</v>
      </c>
      <c r="AD34" s="26" t="str">
        <f>IF('Rischio netto'!T41=tabelle!$V$3,('calcolo mitigazione del rischio'!AD$11*tabelle!$W$3),IF('Rischio netto'!T41=tabelle!$V$4,('calcolo mitigazione del rischio'!AD$11*tabelle!$W$4),IF('Rischio netto'!T41=tabelle!$V$5,('calcolo mitigazione del rischio'!AD$11*tabelle!$W$5),IF('Rischio netto'!T41=tabelle!$V$6,('calcolo mitigazione del rischio'!AD$11*tabelle!$W$6),IF('Rischio netto'!T41=tabelle!$V$7,('calcolo mitigazione del rischio'!AD$11*tabelle!$W$7),IF('Rischio netto'!T41=tabelle!$V$8,('calcolo mitigazione del rischio'!AD$11*tabelle!$W$8),IF('Rischio netto'!T41=tabelle!$V$9,('calcolo mitigazione del rischio'!AD$11*tabelle!$W$9),IF('Rischio netto'!T41=tabelle!$V$10,('calcolo mitigazione del rischio'!AD$11*tabelle!$W$10),IF('Rischio netto'!T41=tabelle!$V$11,('calcolo mitigazione del rischio'!AD$11*tabelle!$W$11),IF('Rischio netto'!T41=tabelle!$V$12,('calcolo mitigazione del rischio'!AD$11*tabelle!$W$12),"-"))))))))))</f>
        <v>-</v>
      </c>
      <c r="AE34" s="26"/>
      <c r="AF34" s="405" t="str">
        <f>IF('Rischio netto'!T41=tabelle!$V$3,('calcolo mitigazione del rischio'!AF$11*tabelle!$W$3),IF('Rischio netto'!T41=tabelle!$V$4,('calcolo mitigazione del rischio'!AF$11*tabelle!$W$4),IF('Rischio netto'!T41=tabelle!$V$5,('calcolo mitigazione del rischio'!AF$11*tabelle!$W$5),IF('Rischio netto'!T41=tabelle!$V$6,('calcolo mitigazione del rischio'!AF$11*tabelle!$W$6),IF('Rischio netto'!T41=tabelle!$V$7,('calcolo mitigazione del rischio'!AF$11*tabelle!$W$7),IF('Rischio netto'!T41=tabelle!$V$8,('calcolo mitigazione del rischio'!AF$11*tabelle!$W$8),IF('Rischio netto'!T41=tabelle!$V$9,('calcolo mitigazione del rischio'!AF$11*tabelle!$W$9),IF('Rischio netto'!T41=tabelle!$V$10,('calcolo mitigazione del rischio'!AF$11*tabelle!$W$10),IF('Rischio netto'!T41=tabelle!$V$11,('calcolo mitigazione del rischio'!AF$11*tabelle!$W$11),IF('Rischio netto'!T41=tabelle!$V$12,('calcolo mitigazione del rischio'!AF$11*tabelle!$W$12),"-"))))))))))</f>
        <v>-</v>
      </c>
      <c r="AG34" s="405" t="str">
        <f>IF('Rischio netto'!U41=tabelle!$V$3,('calcolo mitigazione del rischio'!AG$11*tabelle!$W$3),IF('Rischio netto'!U41=tabelle!$V$4,('calcolo mitigazione del rischio'!AG$11*tabelle!$W$4),IF('Rischio netto'!U41=tabelle!$V$5,('calcolo mitigazione del rischio'!AG$11*tabelle!$W$5),IF('Rischio netto'!U41=tabelle!$V$6,('calcolo mitigazione del rischio'!AG$11*tabelle!$W$6),IF('Rischio netto'!U41=tabelle!$V$7,('calcolo mitigazione del rischio'!AG$11*tabelle!$W$7),IF('Rischio netto'!U41=tabelle!$V$8,('calcolo mitigazione del rischio'!AG$11*tabelle!$W$8),IF('Rischio netto'!U41=tabelle!$V$9,('calcolo mitigazione del rischio'!AG$11*tabelle!$W$9),IF('Rischio netto'!U41=tabelle!$V$10,('calcolo mitigazione del rischio'!AG$11*tabelle!$W$10),IF('Rischio netto'!U41=tabelle!$V$11,('calcolo mitigazione del rischio'!AG$11*tabelle!$W$11),IF('Rischio netto'!U41=tabelle!$V$12,('calcolo mitigazione del rischio'!AG$11*tabelle!$W$12),"-"))))))))))</f>
        <v>-</v>
      </c>
      <c r="AH34" s="26" t="str">
        <f>IF('Rischio netto'!V41=tabelle!$V$3,('calcolo mitigazione del rischio'!AH$11*tabelle!$W$3),IF('Rischio netto'!V41=tabelle!$V$4,('calcolo mitigazione del rischio'!AH$11*tabelle!$W$4),IF('Rischio netto'!V41=tabelle!$V$5,('calcolo mitigazione del rischio'!AH$11*tabelle!$W$5),IF('Rischio netto'!V41=tabelle!$V$6,('calcolo mitigazione del rischio'!AH$11*tabelle!$W$6),IF('Rischio netto'!V41=tabelle!$V$7,('calcolo mitigazione del rischio'!AH$11*tabelle!$W$7),IF('Rischio netto'!V41=tabelle!$V$8,('calcolo mitigazione del rischio'!AH$11*tabelle!$W$8),IF('Rischio netto'!V41=tabelle!$V$9,('calcolo mitigazione del rischio'!AH$11*tabelle!$W$9),IF('Rischio netto'!V41=tabelle!$V$10,('calcolo mitigazione del rischio'!AH$11*tabelle!$W$10),IF('Rischio netto'!V41=tabelle!$V$11,('calcolo mitigazione del rischio'!AH$11*tabelle!$W$11),IF('Rischio netto'!V41=tabelle!$V$12,('calcolo mitigazione del rischio'!AH$11*tabelle!$W$12),"-"))))))))))</f>
        <v>-</v>
      </c>
      <c r="AI34" s="410" t="str">
        <f>IF('Rischio netto'!W41=tabelle!$V$3,('calcolo mitigazione del rischio'!AI$11*tabelle!$W$3),IF('Rischio netto'!W41=tabelle!$V$4,('calcolo mitigazione del rischio'!AI$11*tabelle!$W$4),IF('Rischio netto'!W41=tabelle!$V$5,('calcolo mitigazione del rischio'!AI$11*tabelle!$W$5),IF('Rischio netto'!W41=tabelle!$V$6,('calcolo mitigazione del rischio'!AI$11*tabelle!$W$6),IF('Rischio netto'!W41=tabelle!$V$7,('calcolo mitigazione del rischio'!AI$11*tabelle!$W$7),IF('Rischio netto'!W41=tabelle!$V$8,('calcolo mitigazione del rischio'!AI$11*tabelle!$W$8),IF('Rischio netto'!W41=tabelle!$V$9,('calcolo mitigazione del rischio'!AI$11*tabelle!$W$9),IF('Rischio netto'!W41=tabelle!$V$10,('calcolo mitigazione del rischio'!AI$11*tabelle!$W$10),IF('Rischio netto'!W41=tabelle!$V$11,('calcolo mitigazione del rischio'!AI$11*tabelle!$W$11),IF('Rischio netto'!W41=tabelle!$V$12,('calcolo mitigazione del rischio'!AI$11*tabelle!$W$12),"-"))))))))))</f>
        <v>-</v>
      </c>
      <c r="AJ34" s="428" t="e">
        <f t="shared" si="0"/>
        <v>#REF!</v>
      </c>
      <c r="AK34" s="429" t="e">
        <f t="shared" si="3"/>
        <v>#REF!</v>
      </c>
      <c r="AL34" s="418" t="e">
        <f>IF('calcolo mitigazione del rischio'!$AJ34="-","-",'calcolo mitigazione del rischio'!$AK34)</f>
        <v>#REF!</v>
      </c>
      <c r="AM34" s="412" t="str">
        <f>IF('Rischio netto'!X41="-","-",IF('calcolo mitigazione del rischio'!S34="-","-",IF('calcolo mitigazione del rischio'!AL34="-","-",ROUND(('calcolo mitigazione del rischio'!S34*(1-'calcolo mitigazione del rischio'!AL34)),0))))</f>
        <v>-</v>
      </c>
      <c r="AN34" s="404"/>
      <c r="AO34" s="26">
        <f>IF('Rischio Lordo'!L41="X",tabelle!$I$2,0)</f>
        <v>0</v>
      </c>
      <c r="AP34" s="26">
        <f>IF('Rischio Lordo'!M41="X",tabelle!$I$3,0)</f>
        <v>0</v>
      </c>
      <c r="AQ34" s="26">
        <f>IF('Rischio Lordo'!N41="X",tabelle!$I$4,0)</f>
        <v>0</v>
      </c>
      <c r="AR34" s="26">
        <f>IF('Rischio Lordo'!O41="X",tabelle!$I$5,0)</f>
        <v>0</v>
      </c>
      <c r="AS34" s="26">
        <f>IF('Rischio Lordo'!P41="X",tabelle!$I$6,0)</f>
        <v>0</v>
      </c>
      <c r="AT34" s="26">
        <f>IF('Rischio Lordo'!Q41="X",tabelle!$I$7,0)</f>
        <v>0</v>
      </c>
      <c r="AU34" s="26">
        <f>IF('Rischio Lordo'!R41="X",tabelle!$I$8,0)</f>
        <v>0</v>
      </c>
      <c r="AV34" s="26">
        <f>IF('Rischio Lordo'!S41="X",tabelle!$I$9,0)</f>
        <v>0</v>
      </c>
      <c r="AW34" s="26">
        <f>IF('Rischio Lordo'!T41="X",tabelle!$I$10,0)</f>
        <v>0</v>
      </c>
      <c r="AX34" s="26">
        <f>IF('Rischio Lordo'!U41="X",tabelle!$I$11,0)</f>
        <v>0</v>
      </c>
      <c r="AY34" s="26">
        <f>IF('Rischio Lordo'!V41="X",tabelle!$I$12,0)</f>
        <v>0</v>
      </c>
      <c r="AZ34" s="26">
        <f>IF('Rischio Lordo'!W41="X",tabelle!$I$13,0)</f>
        <v>0</v>
      </c>
      <c r="BA34" s="26">
        <f>IF('Rischio Lordo'!X41="X",tabelle!$I$14,0)</f>
        <v>0</v>
      </c>
      <c r="BB34" s="26">
        <f>IF('Rischio Lordo'!Y41="X",tabelle!$I$15,0)</f>
        <v>0</v>
      </c>
      <c r="BC34" s="26">
        <f>IF('Rischio Lordo'!Z41="X",tabelle!$I$16,0)</f>
        <v>0</v>
      </c>
      <c r="BD34" s="26">
        <f>IF('Rischio Lordo'!AA41="X",tabelle!$I$17,0)</f>
        <v>0</v>
      </c>
      <c r="BE34" s="26">
        <f>IF('Rischio Lordo'!AB41="X",tabelle!$I$18,0)</f>
        <v>0</v>
      </c>
      <c r="BF34" s="26">
        <f>IF('Rischio Lordo'!AC41="X",tabelle!$I$18,0)</f>
        <v>0</v>
      </c>
      <c r="BG34" s="26">
        <f>IF('Rischio Lordo'!AC41="X",tabelle!$I$19,0)</f>
        <v>0</v>
      </c>
      <c r="BH34" s="212">
        <f t="shared" si="4"/>
        <v>0</v>
      </c>
    </row>
    <row r="35" spans="1:60" x14ac:dyDescent="0.75">
      <c r="A35" s="754">
        <f>Schema!A39</f>
        <v>0</v>
      </c>
      <c r="B35" s="757">
        <f>Schema!B39</f>
        <v>0</v>
      </c>
      <c r="C35" s="1111" t="str">
        <f>Schema!C39</f>
        <v xml:space="preserve">B.5. Gestione malattie
</v>
      </c>
      <c r="D35" s="262" t="str">
        <f>Schema!D39</f>
        <v xml:space="preserve">B.5.1. Inserimento dell’assenza per malattia sul sistema  di gestione delle presenze </v>
      </c>
      <c r="E35" s="284" t="str">
        <f>Schema!E39</f>
        <v>GRU</v>
      </c>
      <c r="F35" s="46" t="str">
        <f>Schema!F39</f>
        <v>B</v>
      </c>
      <c r="G35" s="46" t="str">
        <f>Schema!G39</f>
        <v>05</v>
      </c>
      <c r="H35" s="285" t="str">
        <f>Schema!H39</f>
        <v>01</v>
      </c>
      <c r="I35" s="181" t="str">
        <f>IF('Rischio Lordo'!AF42=tabelle!$M$7,tabelle!$N$7,IF('Rischio Lordo'!AF42=tabelle!$M$6,tabelle!$N$6,IF('Rischio Lordo'!AF42=tabelle!$M$5,tabelle!$N$5,IF('Rischio Lordo'!AF42=tabelle!$M$4,tabelle!$N$4,IF('Rischio Lordo'!AF42=tabelle!$M$3,tabelle!$N$3,"-")))))</f>
        <v>-</v>
      </c>
      <c r="J35" s="34" t="str">
        <f>IF('Rischio Lordo'!AG42=tabelle!$M$7,tabelle!$N$7,IF('Rischio Lordo'!AG42=tabelle!$M$6,tabelle!$N$6,IF('Rischio Lordo'!AG42=tabelle!$M$5,tabelle!$N$5,IF('Rischio Lordo'!AG42=tabelle!$M$4,tabelle!$N$4,IF('Rischio Lordo'!AG42=tabelle!$M$3,tabelle!$N$3,"-")))))</f>
        <v>-</v>
      </c>
      <c r="K35" s="34" t="str">
        <f>IF('Rischio Lordo'!AH42=tabelle!$M$7,tabelle!$N$7,IF('Rischio Lordo'!AH42=tabelle!$M$6,tabelle!$N$6,IF('Rischio Lordo'!AH42=tabelle!$M$5,tabelle!$N$5,IF('Rischio Lordo'!AH42=tabelle!$M$4,tabelle!$N$4,IF('Rischio Lordo'!AH42=tabelle!$M$3,tabelle!$N$3,"-")))))</f>
        <v>-</v>
      </c>
      <c r="L35" s="394" t="str">
        <f t="shared" si="1"/>
        <v>-</v>
      </c>
      <c r="M35" s="34" t="str">
        <f>IF('Rischio Lordo'!AI42=tabelle!$M$7,tabelle!$N$7,IF('Rischio Lordo'!AI42=tabelle!$M$6,tabelle!$N$6,IF('Rischio Lordo'!AI42=tabelle!$M$5,tabelle!$N$5,IF('Rischio Lordo'!AI42=tabelle!$M$4,tabelle!$N$4,IF('Rischio Lordo'!AI42=tabelle!$M$3,tabelle!$N$3,"-")))))</f>
        <v>-</v>
      </c>
      <c r="N35" s="165" t="str">
        <f>IF(M35="-","-",IF('calcolo mitigazione del rischio'!L35="-","-",IF(AND((M35*'calcolo mitigazione del rischio'!L35)&gt;=tabelle!$P$3, (M35*'calcolo mitigazione del rischio'!L35)&lt;tabelle!$Q$3),tabelle!$R$3,IF(AND((M35*'calcolo mitigazione del rischio'!L35)&gt;=tabelle!$P$4, (M35*'calcolo mitigazione del rischio'!L35)&lt;tabelle!$Q$4),tabelle!$R$4,IF(AND((M35*'calcolo mitigazione del rischio'!L35)&gt;=tabelle!$P$5, (M35*'calcolo mitigazione del rischio'!L35)&lt;tabelle!$Q$5),tabelle!$R$5,IF(AND((M35*'calcolo mitigazione del rischio'!L35)&gt;=tabelle!$P$6, (M35*'calcolo mitigazione del rischio'!L35)&lt;tabelle!$Q$6),tabelle!$R$6,IF(AND((M35*'calcolo mitigazione del rischio'!L35)&gt;=tabelle!$P$7, (M35*'calcolo mitigazione del rischio'!L35)&lt;=tabelle!$Q$7),tabelle!$R$7,"-")))))))</f>
        <v>-</v>
      </c>
      <c r="O35" s="35" t="str">
        <f>IF('Rischio Lordo'!AK42=tabelle!$M$7,tabelle!$N$7,IF('Rischio Lordo'!AK42=tabelle!$M$6,tabelle!$N$6,IF('Rischio Lordo'!AK42=tabelle!$M$5,tabelle!$N$5,IF('Rischio Lordo'!AK42=tabelle!$M$4,tabelle!$N$4,IF('Rischio Lordo'!AK42=tabelle!$M$3,tabelle!$N$3,"-")))))</f>
        <v>-</v>
      </c>
      <c r="P35" s="35" t="str">
        <f>IF('Rischio Lordo'!AL42=tabelle!$M$7,tabelle!$N$7,IF('Rischio Lordo'!AL42=tabelle!$M$6,tabelle!$N$6,IF('Rischio Lordo'!AL42=tabelle!$M$5,tabelle!$N$5,IF('Rischio Lordo'!AL42=tabelle!$M$4,tabelle!$N$4,IF('Rischio Lordo'!AL42=tabelle!$M$3,tabelle!$N$3,"-")))))</f>
        <v>-</v>
      </c>
      <c r="Q35" s="35" t="str">
        <f>IF('Rischio Lordo'!AM42=tabelle!$M$7,tabelle!$N$7,IF('Rischio Lordo'!AM42=tabelle!$M$6,tabelle!$N$6,IF('Rischio Lordo'!AM42=tabelle!$M$5,tabelle!$N$5,IF('Rischio Lordo'!AM42=tabelle!$M$4,tabelle!$N$4,IF('Rischio Lordo'!AM42=tabelle!$M$3,tabelle!$N$3,"-")))))</f>
        <v>-</v>
      </c>
      <c r="R35" s="166" t="str">
        <f t="shared" si="2"/>
        <v>-</v>
      </c>
      <c r="S35" s="228" t="str">
        <f>IF(R35="-","-",(R35*'calcolo mitigazione del rischio'!N35))</f>
        <v>-</v>
      </c>
      <c r="T35" s="26" t="str">
        <f>IF('Rischio netto'!I42=tabelle!$V$3,('calcolo mitigazione del rischio'!T$11*tabelle!$W$3),IF('Rischio netto'!I42=tabelle!$V$4,('calcolo mitigazione del rischio'!T$11*tabelle!$W$4),IF('Rischio netto'!I42=tabelle!$V$5,('calcolo mitigazione del rischio'!T$11*tabelle!$W$5),IF('Rischio netto'!I42=tabelle!$V$6,('calcolo mitigazione del rischio'!T$11*tabelle!$W$6),IF('Rischio netto'!I42=tabelle!$V$7,('calcolo mitigazione del rischio'!T$11*tabelle!$W$7),IF('Rischio netto'!I42=tabelle!$V$8,('calcolo mitigazione del rischio'!T$11*tabelle!$W$8),IF('Rischio netto'!I42=tabelle!$V$9,('calcolo mitigazione del rischio'!T$11*tabelle!$W$9),IF('Rischio netto'!I42=tabelle!$V$10,('calcolo mitigazione del rischio'!T$11*tabelle!$W$10),IF('Rischio netto'!I42=tabelle!$V$11,('calcolo mitigazione del rischio'!T$11*tabelle!$W$11),IF('Rischio netto'!I42=tabelle!$V$12,('calcolo mitigazione del rischio'!T$11*tabelle!$W$12),"-"))))))))))</f>
        <v>-</v>
      </c>
      <c r="U35" s="26" t="str">
        <f>IF('Rischio netto'!J42=tabelle!$V$3,('calcolo mitigazione del rischio'!U$11*tabelle!$W$3),IF('Rischio netto'!J42=tabelle!$V$4,('calcolo mitigazione del rischio'!U$11*tabelle!$W$4),IF('Rischio netto'!J42=tabelle!$V$5,('calcolo mitigazione del rischio'!U$11*tabelle!$W$5),IF('Rischio netto'!J42=tabelle!$V$6,('calcolo mitigazione del rischio'!U$11*tabelle!$W$6),IF('Rischio netto'!J42=tabelle!$V$7,('calcolo mitigazione del rischio'!U$11*tabelle!$W$7),IF('Rischio netto'!J42=tabelle!$V$8,('calcolo mitigazione del rischio'!U$11*tabelle!$W$8),IF('Rischio netto'!J42=tabelle!$V$9,('calcolo mitigazione del rischio'!U$11*tabelle!$W$9),IF('Rischio netto'!J42=tabelle!$V$10,('calcolo mitigazione del rischio'!U$11*tabelle!$W$10),IF('Rischio netto'!J42=tabelle!$V$11,('calcolo mitigazione del rischio'!U$11*tabelle!$W$11),IF('Rischio netto'!J42=tabelle!$V$12,('calcolo mitigazione del rischio'!U$11*tabelle!$W$12),"-"))))))))))</f>
        <v>-</v>
      </c>
      <c r="V35" s="26" t="str">
        <f>IF('Rischio netto'!K42=tabelle!$V$3,('calcolo mitigazione del rischio'!V$11*tabelle!$W$3),IF('Rischio netto'!K42=tabelle!$V$4,('calcolo mitigazione del rischio'!V$11*tabelle!$W$4),IF('Rischio netto'!K42=tabelle!$V$5,('calcolo mitigazione del rischio'!V$11*tabelle!$W$5),IF('Rischio netto'!K42=tabelle!$V$6,('calcolo mitigazione del rischio'!V$11*tabelle!$W$6),IF('Rischio netto'!K42=tabelle!$V$7,('calcolo mitigazione del rischio'!V$11*tabelle!$W$7),IF('Rischio netto'!K42=tabelle!$V$8,('calcolo mitigazione del rischio'!V$11*tabelle!$W$8),IF('Rischio netto'!K42=tabelle!$V$9,('calcolo mitigazione del rischio'!V$11*tabelle!$W$9),IF('Rischio netto'!K42=tabelle!$V$10,('calcolo mitigazione del rischio'!V$11*tabelle!$W$10),IF('Rischio netto'!K42=tabelle!$V$11,('calcolo mitigazione del rischio'!V$11*tabelle!$W$11),IF('Rischio netto'!K42=tabelle!$V$12,('calcolo mitigazione del rischio'!V$11*tabelle!$W$12),"-"))))))))))</f>
        <v>-</v>
      </c>
      <c r="W35" s="26" t="str">
        <f>IF('Rischio netto'!L42=tabelle!$V$3,('calcolo mitigazione del rischio'!W$11*tabelle!$W$3),IF('Rischio netto'!L42=tabelle!$V$4,('calcolo mitigazione del rischio'!W$11*tabelle!$W$4),IF('Rischio netto'!L42=tabelle!$V$5,('calcolo mitigazione del rischio'!W$11*tabelle!$W$5),IF('Rischio netto'!L42=tabelle!$V$6,('calcolo mitigazione del rischio'!W$11*tabelle!$W$6),IF('Rischio netto'!L42=tabelle!$V$7,('calcolo mitigazione del rischio'!W$11*tabelle!$W$7),IF('Rischio netto'!L42=tabelle!$V$8,('calcolo mitigazione del rischio'!W$11*tabelle!$W$8),IF('Rischio netto'!L42=tabelle!$V$9,('calcolo mitigazione del rischio'!W$11*tabelle!$W$9),IF('Rischio netto'!L42=tabelle!$V$10,('calcolo mitigazione del rischio'!W$11*tabelle!$W$10),IF('Rischio netto'!L42=tabelle!$V$11,('calcolo mitigazione del rischio'!W$11*tabelle!$W$11),IF('Rischio netto'!L42=tabelle!$V$12,('calcolo mitigazione del rischio'!W$11*tabelle!$W$12),"-"))))))))))</f>
        <v>-</v>
      </c>
      <c r="X35" s="26" t="str">
        <f>IF('Rischio netto'!O42=tabelle!$V$3,('calcolo mitigazione del rischio'!X$11*tabelle!$W$3),IF('Rischio netto'!O42=tabelle!$V$4,('calcolo mitigazione del rischio'!X$11*tabelle!$W$4),IF('Rischio netto'!O42=tabelle!$V$5,('calcolo mitigazione del rischio'!X$11*tabelle!$W$5),IF('Rischio netto'!O42=tabelle!$V$6,('calcolo mitigazione del rischio'!X$11*tabelle!$W$6),IF('Rischio netto'!O42=tabelle!$V$7,('calcolo mitigazione del rischio'!X$11*tabelle!$W$7),IF('Rischio netto'!O42=tabelle!$V$8,('calcolo mitigazione del rischio'!X$11*tabelle!$W$8),IF('Rischio netto'!O42=tabelle!$V$9,('calcolo mitigazione del rischio'!X$11*tabelle!$W$9),IF('Rischio netto'!O42=tabelle!$V$10,('calcolo mitigazione del rischio'!X$11*tabelle!$W$10),IF('Rischio netto'!O42=tabelle!$V$11,('calcolo mitigazione del rischio'!X$11*tabelle!$W$11),IF('Rischio netto'!O42=tabelle!$V$12,('calcolo mitigazione del rischio'!X$11*tabelle!$W$12),"-"))))))))))</f>
        <v>-</v>
      </c>
      <c r="Y35" s="26" t="str">
        <f>IF('Rischio netto'!P42=tabelle!$V$3,('calcolo mitigazione del rischio'!Y$11*tabelle!$W$3),IF('Rischio netto'!P42=tabelle!$V$4,('calcolo mitigazione del rischio'!Y$11*tabelle!$W$4),IF('Rischio netto'!P42=tabelle!$V$5,('calcolo mitigazione del rischio'!Y$11*tabelle!$W$5),IF('Rischio netto'!P42=tabelle!$V$6,('calcolo mitigazione del rischio'!Y$11*tabelle!$W$6),IF('Rischio netto'!P42=tabelle!$V$7,('calcolo mitigazione del rischio'!Y$11*tabelle!$W$7),IF('Rischio netto'!P42=tabelle!$V$8,('calcolo mitigazione del rischio'!Y$11*tabelle!$W$8),IF('Rischio netto'!P42=tabelle!$V$9,('calcolo mitigazione del rischio'!Y$11*tabelle!$W$9),IF('Rischio netto'!P42=tabelle!$V$10,('calcolo mitigazione del rischio'!Y$11*tabelle!$W$10),IF('Rischio netto'!P42=tabelle!$V$11,('calcolo mitigazione del rischio'!Y$11*tabelle!$W$11),IF('Rischio netto'!P42=tabelle!$V$12,('calcolo mitigazione del rischio'!Y$11*tabelle!$W$12),"-"))))))))))</f>
        <v>-</v>
      </c>
      <c r="Z3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5" s="26" t="str">
        <f>IF('Rischio netto'!Q42=tabelle!$V$3,('calcolo mitigazione del rischio'!AA$11*tabelle!$W$3),IF('Rischio netto'!Q42=tabelle!$V$4,('calcolo mitigazione del rischio'!AA$11*tabelle!$W$4),IF('Rischio netto'!Q42=tabelle!$V$5,('calcolo mitigazione del rischio'!AA$11*tabelle!$W$5),IF('Rischio netto'!Q42=tabelle!$V$6,('calcolo mitigazione del rischio'!AA$11*tabelle!$W$6),IF('Rischio netto'!Q42=tabelle!$V$7,('calcolo mitigazione del rischio'!AA$11*tabelle!$W$7),IF('Rischio netto'!Q42=tabelle!$V$8,('calcolo mitigazione del rischio'!AA$11*tabelle!$W$8),IF('Rischio netto'!Q42=tabelle!$V$9,('calcolo mitigazione del rischio'!AA$11*tabelle!$W$9),IF('Rischio netto'!Q42=tabelle!$V$10,('calcolo mitigazione del rischio'!AA$11*tabelle!$W$10),IF('Rischio netto'!Q42=tabelle!$V$11,('calcolo mitigazione del rischio'!AA$11*tabelle!$W$11),IF('Rischio netto'!Q42=tabelle!$V$12,('calcolo mitigazione del rischio'!AA$11*tabelle!$W$12),"-"))))))))))</f>
        <v>-</v>
      </c>
      <c r="AB35" s="26" t="str">
        <f>IF('Rischio netto'!R42=tabelle!$V$3,('calcolo mitigazione del rischio'!AB$11*tabelle!$W$3),IF('Rischio netto'!R42=tabelle!$V$4,('calcolo mitigazione del rischio'!AB$11*tabelle!$W$4),IF('Rischio netto'!R42=tabelle!$V$5,('calcolo mitigazione del rischio'!AB$11*tabelle!$W$5),IF('Rischio netto'!R42=tabelle!$V$6,('calcolo mitigazione del rischio'!AB$11*tabelle!$W$6),IF('Rischio netto'!R42=tabelle!$V$7,('calcolo mitigazione del rischio'!AB$11*tabelle!$W$7),IF('Rischio netto'!R42=tabelle!$V$8,('calcolo mitigazione del rischio'!AB$11*tabelle!$W$8),IF('Rischio netto'!R42=tabelle!$V$9,('calcolo mitigazione del rischio'!AB$11*tabelle!$W$9),IF('Rischio netto'!R42=tabelle!$V$10,('calcolo mitigazione del rischio'!AB$11*tabelle!$W$10),IF('Rischio netto'!R42=tabelle!$V$11,('calcolo mitigazione del rischio'!AB$11*tabelle!$W$11),IF('Rischio netto'!R42=tabelle!$V$12,('calcolo mitigazione del rischio'!AB$11*tabelle!$W$12),"-"))))))))))</f>
        <v>-</v>
      </c>
      <c r="AC35" s="405" t="str">
        <f>IF('Rischio netto'!T42=tabelle!$V$3,('calcolo mitigazione del rischio'!AC$11*tabelle!$W$3),IF('Rischio netto'!T42=tabelle!$V$4,('calcolo mitigazione del rischio'!AC$11*tabelle!$W$4),IF('Rischio netto'!T42=tabelle!$V$5,('calcolo mitigazione del rischio'!AC$11*tabelle!$W$5),IF('Rischio netto'!T42=tabelle!$V$6,('calcolo mitigazione del rischio'!AC$11*tabelle!$W$6),IF('Rischio netto'!T42=tabelle!$V$7,('calcolo mitigazione del rischio'!AC$11*tabelle!$W$7),IF('Rischio netto'!T42=tabelle!$V$8,('calcolo mitigazione del rischio'!AC$11*tabelle!$W$8),IF('Rischio netto'!T42=tabelle!$V$9,('calcolo mitigazione del rischio'!AC$11*tabelle!$W$9),IF('Rischio netto'!T42=tabelle!$V$10,('calcolo mitigazione del rischio'!AC$11*tabelle!$W$10),IF('Rischio netto'!T42=tabelle!$V$11,('calcolo mitigazione del rischio'!AC$11*tabelle!$W$11),IF('Rischio netto'!T42=tabelle!$V$12,('calcolo mitigazione del rischio'!AC$11*tabelle!$W$12),"-"))))))))))</f>
        <v>-</v>
      </c>
      <c r="AD35" s="26" t="str">
        <f>IF('Rischio netto'!T42=tabelle!$V$3,('calcolo mitigazione del rischio'!AD$11*tabelle!$W$3),IF('Rischio netto'!T42=tabelle!$V$4,('calcolo mitigazione del rischio'!AD$11*tabelle!$W$4),IF('Rischio netto'!T42=tabelle!$V$5,('calcolo mitigazione del rischio'!AD$11*tabelle!$W$5),IF('Rischio netto'!T42=tabelle!$V$6,('calcolo mitigazione del rischio'!AD$11*tabelle!$W$6),IF('Rischio netto'!T42=tabelle!$V$7,('calcolo mitigazione del rischio'!AD$11*tabelle!$W$7),IF('Rischio netto'!T42=tabelle!$V$8,('calcolo mitigazione del rischio'!AD$11*tabelle!$W$8),IF('Rischio netto'!T42=tabelle!$V$9,('calcolo mitigazione del rischio'!AD$11*tabelle!$W$9),IF('Rischio netto'!T42=tabelle!$V$10,('calcolo mitigazione del rischio'!AD$11*tabelle!$W$10),IF('Rischio netto'!T42=tabelle!$V$11,('calcolo mitigazione del rischio'!AD$11*tabelle!$W$11),IF('Rischio netto'!T42=tabelle!$V$12,('calcolo mitigazione del rischio'!AD$11*tabelle!$W$12),"-"))))))))))</f>
        <v>-</v>
      </c>
      <c r="AE35" s="26"/>
      <c r="AF35" s="405" t="str">
        <f>IF('Rischio netto'!T42=tabelle!$V$3,('calcolo mitigazione del rischio'!AF$11*tabelle!$W$3),IF('Rischio netto'!T42=tabelle!$V$4,('calcolo mitigazione del rischio'!AF$11*tabelle!$W$4),IF('Rischio netto'!T42=tabelle!$V$5,('calcolo mitigazione del rischio'!AF$11*tabelle!$W$5),IF('Rischio netto'!T42=tabelle!$V$6,('calcolo mitigazione del rischio'!AF$11*tabelle!$W$6),IF('Rischio netto'!T42=tabelle!$V$7,('calcolo mitigazione del rischio'!AF$11*tabelle!$W$7),IF('Rischio netto'!T42=tabelle!$V$8,('calcolo mitigazione del rischio'!AF$11*tabelle!$W$8),IF('Rischio netto'!T42=tabelle!$V$9,('calcolo mitigazione del rischio'!AF$11*tabelle!$W$9),IF('Rischio netto'!T42=tabelle!$V$10,('calcolo mitigazione del rischio'!AF$11*tabelle!$W$10),IF('Rischio netto'!T42=tabelle!$V$11,('calcolo mitigazione del rischio'!AF$11*tabelle!$W$11),IF('Rischio netto'!T42=tabelle!$V$12,('calcolo mitigazione del rischio'!AF$11*tabelle!$W$12),"-"))))))))))</f>
        <v>-</v>
      </c>
      <c r="AG35" s="405" t="str">
        <f>IF('Rischio netto'!U42=tabelle!$V$3,('calcolo mitigazione del rischio'!AG$11*tabelle!$W$3),IF('Rischio netto'!U42=tabelle!$V$4,('calcolo mitigazione del rischio'!AG$11*tabelle!$W$4),IF('Rischio netto'!U42=tabelle!$V$5,('calcolo mitigazione del rischio'!AG$11*tabelle!$W$5),IF('Rischio netto'!U42=tabelle!$V$6,('calcolo mitigazione del rischio'!AG$11*tabelle!$W$6),IF('Rischio netto'!U42=tabelle!$V$7,('calcolo mitigazione del rischio'!AG$11*tabelle!$W$7),IF('Rischio netto'!U42=tabelle!$V$8,('calcolo mitigazione del rischio'!AG$11*tabelle!$W$8),IF('Rischio netto'!U42=tabelle!$V$9,('calcolo mitigazione del rischio'!AG$11*tabelle!$W$9),IF('Rischio netto'!U42=tabelle!$V$10,('calcolo mitigazione del rischio'!AG$11*tabelle!$W$10),IF('Rischio netto'!U42=tabelle!$V$11,('calcolo mitigazione del rischio'!AG$11*tabelle!$W$11),IF('Rischio netto'!U42=tabelle!$V$12,('calcolo mitigazione del rischio'!AG$11*tabelle!$W$12),"-"))))))))))</f>
        <v>-</v>
      </c>
      <c r="AH35" s="26" t="str">
        <f>IF('Rischio netto'!V42=tabelle!$V$3,('calcolo mitigazione del rischio'!AH$11*tabelle!$W$3),IF('Rischio netto'!V42=tabelle!$V$4,('calcolo mitigazione del rischio'!AH$11*tabelle!$W$4),IF('Rischio netto'!V42=tabelle!$V$5,('calcolo mitigazione del rischio'!AH$11*tabelle!$W$5),IF('Rischio netto'!V42=tabelle!$V$6,('calcolo mitigazione del rischio'!AH$11*tabelle!$W$6),IF('Rischio netto'!V42=tabelle!$V$7,('calcolo mitigazione del rischio'!AH$11*tabelle!$W$7),IF('Rischio netto'!V42=tabelle!$V$8,('calcolo mitigazione del rischio'!AH$11*tabelle!$W$8),IF('Rischio netto'!V42=tabelle!$V$9,('calcolo mitigazione del rischio'!AH$11*tabelle!$W$9),IF('Rischio netto'!V42=tabelle!$V$10,('calcolo mitigazione del rischio'!AH$11*tabelle!$W$10),IF('Rischio netto'!V42=tabelle!$V$11,('calcolo mitigazione del rischio'!AH$11*tabelle!$W$11),IF('Rischio netto'!V42=tabelle!$V$12,('calcolo mitigazione del rischio'!AH$11*tabelle!$W$12),"-"))))))))))</f>
        <v>-</v>
      </c>
      <c r="AI35" s="410" t="str">
        <f>IF('Rischio netto'!W42=tabelle!$V$3,('calcolo mitigazione del rischio'!AI$11*tabelle!$W$3),IF('Rischio netto'!W42=tabelle!$V$4,('calcolo mitigazione del rischio'!AI$11*tabelle!$W$4),IF('Rischio netto'!W42=tabelle!$V$5,('calcolo mitigazione del rischio'!AI$11*tabelle!$W$5),IF('Rischio netto'!W42=tabelle!$V$6,('calcolo mitigazione del rischio'!AI$11*tabelle!$W$6),IF('Rischio netto'!W42=tabelle!$V$7,('calcolo mitigazione del rischio'!AI$11*tabelle!$W$7),IF('Rischio netto'!W42=tabelle!$V$8,('calcolo mitigazione del rischio'!AI$11*tabelle!$W$8),IF('Rischio netto'!W42=tabelle!$V$9,('calcolo mitigazione del rischio'!AI$11*tabelle!$W$9),IF('Rischio netto'!W42=tabelle!$V$10,('calcolo mitigazione del rischio'!AI$11*tabelle!$W$10),IF('Rischio netto'!W42=tabelle!$V$11,('calcolo mitigazione del rischio'!AI$11*tabelle!$W$11),IF('Rischio netto'!W42=tabelle!$V$12,('calcolo mitigazione del rischio'!AI$11*tabelle!$W$12),"-"))))))))))</f>
        <v>-</v>
      </c>
      <c r="AJ35" s="428" t="e">
        <f t="shared" si="0"/>
        <v>#REF!</v>
      </c>
      <c r="AK35" s="429" t="e">
        <f t="shared" si="3"/>
        <v>#REF!</v>
      </c>
      <c r="AL35" s="418" t="e">
        <f>IF('calcolo mitigazione del rischio'!$AJ35="-","-",'calcolo mitigazione del rischio'!$AK35)</f>
        <v>#REF!</v>
      </c>
      <c r="AM35" s="412" t="str">
        <f>IF('Rischio netto'!X42="-","-",IF('calcolo mitigazione del rischio'!S35="-","-",IF('calcolo mitigazione del rischio'!AL35="-","-",ROUND(('calcolo mitigazione del rischio'!S35*(1-'calcolo mitigazione del rischio'!AL35)),0))))</f>
        <v>-</v>
      </c>
      <c r="AN35" s="404"/>
      <c r="AO35" s="26">
        <f>IF('Rischio Lordo'!L42="X",tabelle!$I$2,0)</f>
        <v>0</v>
      </c>
      <c r="AP35" s="26">
        <f>IF('Rischio Lordo'!M42="X",tabelle!$I$3,0)</f>
        <v>0</v>
      </c>
      <c r="AQ35" s="26">
        <f>IF('Rischio Lordo'!N42="X",tabelle!$I$4,0)</f>
        <v>0</v>
      </c>
      <c r="AR35" s="26">
        <f>IF('Rischio Lordo'!O42="X",tabelle!$I$5,0)</f>
        <v>0</v>
      </c>
      <c r="AS35" s="26">
        <f>IF('Rischio Lordo'!P42="X",tabelle!$I$6,0)</f>
        <v>0</v>
      </c>
      <c r="AT35" s="26">
        <f>IF('Rischio Lordo'!Q42="X",tabelle!$I$7,0)</f>
        <v>0</v>
      </c>
      <c r="AU35" s="26">
        <f>IF('Rischio Lordo'!R42="X",tabelle!$I$8,0)</f>
        <v>0</v>
      </c>
      <c r="AV35" s="26">
        <f>IF('Rischio Lordo'!S42="X",tabelle!$I$9,0)</f>
        <v>0</v>
      </c>
      <c r="AW35" s="26">
        <f>IF('Rischio Lordo'!T42="X",tabelle!$I$10,0)</f>
        <v>0</v>
      </c>
      <c r="AX35" s="26">
        <f>IF('Rischio Lordo'!U42="X",tabelle!$I$11,0)</f>
        <v>0</v>
      </c>
      <c r="AY35" s="26">
        <f>IF('Rischio Lordo'!V42="X",tabelle!$I$12,0)</f>
        <v>0</v>
      </c>
      <c r="AZ35" s="26">
        <f>IF('Rischio Lordo'!W42="X",tabelle!$I$13,0)</f>
        <v>0</v>
      </c>
      <c r="BA35" s="26">
        <f>IF('Rischio Lordo'!X42="X",tabelle!$I$14,0)</f>
        <v>0</v>
      </c>
      <c r="BB35" s="26">
        <f>IF('Rischio Lordo'!Y42="X",tabelle!$I$15,0)</f>
        <v>0</v>
      </c>
      <c r="BC35" s="26">
        <f>IF('Rischio Lordo'!Z42="X",tabelle!$I$16,0)</f>
        <v>0</v>
      </c>
      <c r="BD35" s="26">
        <f>IF('Rischio Lordo'!AA42="X",tabelle!$I$17,0)</f>
        <v>0</v>
      </c>
      <c r="BE35" s="26">
        <f>IF('Rischio Lordo'!AB42="X",tabelle!$I$18,0)</f>
        <v>0</v>
      </c>
      <c r="BF35" s="26">
        <f>IF('Rischio Lordo'!AC42="X",tabelle!$I$18,0)</f>
        <v>0</v>
      </c>
      <c r="BG35" s="26">
        <f>IF('Rischio Lordo'!AC42="X",tabelle!$I$19,0)</f>
        <v>0</v>
      </c>
      <c r="BH35" s="212">
        <f t="shared" si="4"/>
        <v>0</v>
      </c>
    </row>
    <row r="36" spans="1:60" x14ac:dyDescent="0.75">
      <c r="A36" s="754">
        <f>Schema!A40</f>
        <v>0</v>
      </c>
      <c r="B36" s="757">
        <f>Schema!B40</f>
        <v>0</v>
      </c>
      <c r="C36" s="1111">
        <f>Schema!C40</f>
        <v>0</v>
      </c>
      <c r="D36" s="262" t="str">
        <f>Schema!D40</f>
        <v>B.5.2. Ricezione e verifica del certificato medico</v>
      </c>
      <c r="E36" s="284" t="str">
        <f>Schema!E40</f>
        <v>GRU</v>
      </c>
      <c r="F36" s="46" t="str">
        <f>Schema!F40</f>
        <v>B</v>
      </c>
      <c r="G36" s="46" t="str">
        <f>Schema!G40</f>
        <v>05</v>
      </c>
      <c r="H36" s="285" t="str">
        <f>Schema!H40</f>
        <v>02</v>
      </c>
      <c r="I36" s="181" t="str">
        <f>IF('Rischio Lordo'!AF43=tabelle!$M$7,tabelle!$N$7,IF('Rischio Lordo'!AF43=tabelle!$M$6,tabelle!$N$6,IF('Rischio Lordo'!AF43=tabelle!$M$5,tabelle!$N$5,IF('Rischio Lordo'!AF43=tabelle!$M$4,tabelle!$N$4,IF('Rischio Lordo'!AF43=tabelle!$M$3,tabelle!$N$3,"-")))))</f>
        <v>-</v>
      </c>
      <c r="J36" s="34" t="str">
        <f>IF('Rischio Lordo'!AG43=tabelle!$M$7,tabelle!$N$7,IF('Rischio Lordo'!AG43=tabelle!$M$6,tabelle!$N$6,IF('Rischio Lordo'!AG43=tabelle!$M$5,tabelle!$N$5,IF('Rischio Lordo'!AG43=tabelle!$M$4,tabelle!$N$4,IF('Rischio Lordo'!AG43=tabelle!$M$3,tabelle!$N$3,"-")))))</f>
        <v>-</v>
      </c>
      <c r="K36" s="34" t="str">
        <f>IF('Rischio Lordo'!AH43=tabelle!$M$7,tabelle!$N$7,IF('Rischio Lordo'!AH43=tabelle!$M$6,tabelle!$N$6,IF('Rischio Lordo'!AH43=tabelle!$M$5,tabelle!$N$5,IF('Rischio Lordo'!AH43=tabelle!$M$4,tabelle!$N$4,IF('Rischio Lordo'!AH43=tabelle!$M$3,tabelle!$N$3,"-")))))</f>
        <v>-</v>
      </c>
      <c r="L36" s="394" t="str">
        <f t="shared" si="1"/>
        <v>-</v>
      </c>
      <c r="M36" s="34" t="str">
        <f>IF('Rischio Lordo'!AI43=tabelle!$M$7,tabelle!$N$7,IF('Rischio Lordo'!AI43=tabelle!$M$6,tabelle!$N$6,IF('Rischio Lordo'!AI43=tabelle!$M$5,tabelle!$N$5,IF('Rischio Lordo'!AI43=tabelle!$M$4,tabelle!$N$4,IF('Rischio Lordo'!AI43=tabelle!$M$3,tabelle!$N$3,"-")))))</f>
        <v>-</v>
      </c>
      <c r="N36" s="165" t="str">
        <f>IF(M36="-","-",IF('calcolo mitigazione del rischio'!L36="-","-",IF(AND((M36*'calcolo mitigazione del rischio'!L36)&gt;=tabelle!$P$3, (M36*'calcolo mitigazione del rischio'!L36)&lt;tabelle!$Q$3),tabelle!$R$3,IF(AND((M36*'calcolo mitigazione del rischio'!L36)&gt;=tabelle!$P$4, (M36*'calcolo mitigazione del rischio'!L36)&lt;tabelle!$Q$4),tabelle!$R$4,IF(AND((M36*'calcolo mitigazione del rischio'!L36)&gt;=tabelle!$P$5, (M36*'calcolo mitigazione del rischio'!L36)&lt;tabelle!$Q$5),tabelle!$R$5,IF(AND((M36*'calcolo mitigazione del rischio'!L36)&gt;=tabelle!$P$6, (M36*'calcolo mitigazione del rischio'!L36)&lt;tabelle!$Q$6),tabelle!$R$6,IF(AND((M36*'calcolo mitigazione del rischio'!L36)&gt;=tabelle!$P$7, (M36*'calcolo mitigazione del rischio'!L36)&lt;=tabelle!$Q$7),tabelle!$R$7,"-")))))))</f>
        <v>-</v>
      </c>
      <c r="O36" s="35" t="str">
        <f>IF('Rischio Lordo'!AK43=tabelle!$M$7,tabelle!$N$7,IF('Rischio Lordo'!AK43=tabelle!$M$6,tabelle!$N$6,IF('Rischio Lordo'!AK43=tabelle!$M$5,tabelle!$N$5,IF('Rischio Lordo'!AK43=tabelle!$M$4,tabelle!$N$4,IF('Rischio Lordo'!AK43=tabelle!$M$3,tabelle!$N$3,"-")))))</f>
        <v>-</v>
      </c>
      <c r="P36" s="35" t="str">
        <f>IF('Rischio Lordo'!AL43=tabelle!$M$7,tabelle!$N$7,IF('Rischio Lordo'!AL43=tabelle!$M$6,tabelle!$N$6,IF('Rischio Lordo'!AL43=tabelle!$M$5,tabelle!$N$5,IF('Rischio Lordo'!AL43=tabelle!$M$4,tabelle!$N$4,IF('Rischio Lordo'!AL43=tabelle!$M$3,tabelle!$N$3,"-")))))</f>
        <v>-</v>
      </c>
      <c r="Q36" s="35" t="str">
        <f>IF('Rischio Lordo'!AM43=tabelle!$M$7,tabelle!$N$7,IF('Rischio Lordo'!AM43=tabelle!$M$6,tabelle!$N$6,IF('Rischio Lordo'!AM43=tabelle!$M$5,tabelle!$N$5,IF('Rischio Lordo'!AM43=tabelle!$M$4,tabelle!$N$4,IF('Rischio Lordo'!AM43=tabelle!$M$3,tabelle!$N$3,"-")))))</f>
        <v>-</v>
      </c>
      <c r="R36" s="166" t="str">
        <f t="shared" si="2"/>
        <v>-</v>
      </c>
      <c r="S36" s="228" t="str">
        <f>IF(R36="-","-",(R36*'calcolo mitigazione del rischio'!N36))</f>
        <v>-</v>
      </c>
      <c r="T36" s="26" t="str">
        <f>IF('Rischio netto'!I43=tabelle!$V$3,('calcolo mitigazione del rischio'!T$11*tabelle!$W$3),IF('Rischio netto'!I43=tabelle!$V$4,('calcolo mitigazione del rischio'!T$11*tabelle!$W$4),IF('Rischio netto'!I43=tabelle!$V$5,('calcolo mitigazione del rischio'!T$11*tabelle!$W$5),IF('Rischio netto'!I43=tabelle!$V$6,('calcolo mitigazione del rischio'!T$11*tabelle!$W$6),IF('Rischio netto'!I43=tabelle!$V$7,('calcolo mitigazione del rischio'!T$11*tabelle!$W$7),IF('Rischio netto'!I43=tabelle!$V$8,('calcolo mitigazione del rischio'!T$11*tabelle!$W$8),IF('Rischio netto'!I43=tabelle!$V$9,('calcolo mitigazione del rischio'!T$11*tabelle!$W$9),IF('Rischio netto'!I43=tabelle!$V$10,('calcolo mitigazione del rischio'!T$11*tabelle!$W$10),IF('Rischio netto'!I43=tabelle!$V$11,('calcolo mitigazione del rischio'!T$11*tabelle!$W$11),IF('Rischio netto'!I43=tabelle!$V$12,('calcolo mitigazione del rischio'!T$11*tabelle!$W$12),"-"))))))))))</f>
        <v>-</v>
      </c>
      <c r="U36" s="26" t="str">
        <f>IF('Rischio netto'!J43=tabelle!$V$3,('calcolo mitigazione del rischio'!U$11*tabelle!$W$3),IF('Rischio netto'!J43=tabelle!$V$4,('calcolo mitigazione del rischio'!U$11*tabelle!$W$4),IF('Rischio netto'!J43=tabelle!$V$5,('calcolo mitigazione del rischio'!U$11*tabelle!$W$5),IF('Rischio netto'!J43=tabelle!$V$6,('calcolo mitigazione del rischio'!U$11*tabelle!$W$6),IF('Rischio netto'!J43=tabelle!$V$7,('calcolo mitigazione del rischio'!U$11*tabelle!$W$7),IF('Rischio netto'!J43=tabelle!$V$8,('calcolo mitigazione del rischio'!U$11*tabelle!$W$8),IF('Rischio netto'!J43=tabelle!$V$9,('calcolo mitigazione del rischio'!U$11*tabelle!$W$9),IF('Rischio netto'!J43=tabelle!$V$10,('calcolo mitigazione del rischio'!U$11*tabelle!$W$10),IF('Rischio netto'!J43=tabelle!$V$11,('calcolo mitigazione del rischio'!U$11*tabelle!$W$11),IF('Rischio netto'!J43=tabelle!$V$12,('calcolo mitigazione del rischio'!U$11*tabelle!$W$12),"-"))))))))))</f>
        <v>-</v>
      </c>
      <c r="V36" s="26" t="str">
        <f>IF('Rischio netto'!K43=tabelle!$V$3,('calcolo mitigazione del rischio'!V$11*tabelle!$W$3),IF('Rischio netto'!K43=tabelle!$V$4,('calcolo mitigazione del rischio'!V$11*tabelle!$W$4),IF('Rischio netto'!K43=tabelle!$V$5,('calcolo mitigazione del rischio'!V$11*tabelle!$W$5),IF('Rischio netto'!K43=tabelle!$V$6,('calcolo mitigazione del rischio'!V$11*tabelle!$W$6),IF('Rischio netto'!K43=tabelle!$V$7,('calcolo mitigazione del rischio'!V$11*tabelle!$W$7),IF('Rischio netto'!K43=tabelle!$V$8,('calcolo mitigazione del rischio'!V$11*tabelle!$W$8),IF('Rischio netto'!K43=tabelle!$V$9,('calcolo mitigazione del rischio'!V$11*tabelle!$W$9),IF('Rischio netto'!K43=tabelle!$V$10,('calcolo mitigazione del rischio'!V$11*tabelle!$W$10),IF('Rischio netto'!K43=tabelle!$V$11,('calcolo mitigazione del rischio'!V$11*tabelle!$W$11),IF('Rischio netto'!K43=tabelle!$V$12,('calcolo mitigazione del rischio'!V$11*tabelle!$W$12),"-"))))))))))</f>
        <v>-</v>
      </c>
      <c r="W36" s="26" t="str">
        <f>IF('Rischio netto'!L43=tabelle!$V$3,('calcolo mitigazione del rischio'!W$11*tabelle!$W$3),IF('Rischio netto'!L43=tabelle!$V$4,('calcolo mitigazione del rischio'!W$11*tabelle!$W$4),IF('Rischio netto'!L43=tabelle!$V$5,('calcolo mitigazione del rischio'!W$11*tabelle!$W$5),IF('Rischio netto'!L43=tabelle!$V$6,('calcolo mitigazione del rischio'!W$11*tabelle!$W$6),IF('Rischio netto'!L43=tabelle!$V$7,('calcolo mitigazione del rischio'!W$11*tabelle!$W$7),IF('Rischio netto'!L43=tabelle!$V$8,('calcolo mitigazione del rischio'!W$11*tabelle!$W$8),IF('Rischio netto'!L43=tabelle!$V$9,('calcolo mitigazione del rischio'!W$11*tabelle!$W$9),IF('Rischio netto'!L43=tabelle!$V$10,('calcolo mitigazione del rischio'!W$11*tabelle!$W$10),IF('Rischio netto'!L43=tabelle!$V$11,('calcolo mitigazione del rischio'!W$11*tabelle!$W$11),IF('Rischio netto'!L43=tabelle!$V$12,('calcolo mitigazione del rischio'!W$11*tabelle!$W$12),"-"))))))))))</f>
        <v>-</v>
      </c>
      <c r="X36" s="26" t="str">
        <f>IF('Rischio netto'!O43=tabelle!$V$3,('calcolo mitigazione del rischio'!X$11*tabelle!$W$3),IF('Rischio netto'!O43=tabelle!$V$4,('calcolo mitigazione del rischio'!X$11*tabelle!$W$4),IF('Rischio netto'!O43=tabelle!$V$5,('calcolo mitigazione del rischio'!X$11*tabelle!$W$5),IF('Rischio netto'!O43=tabelle!$V$6,('calcolo mitigazione del rischio'!X$11*tabelle!$W$6),IF('Rischio netto'!O43=tabelle!$V$7,('calcolo mitigazione del rischio'!X$11*tabelle!$W$7),IF('Rischio netto'!O43=tabelle!$V$8,('calcolo mitigazione del rischio'!X$11*tabelle!$W$8),IF('Rischio netto'!O43=tabelle!$V$9,('calcolo mitigazione del rischio'!X$11*tabelle!$W$9),IF('Rischio netto'!O43=tabelle!$V$10,('calcolo mitigazione del rischio'!X$11*tabelle!$W$10),IF('Rischio netto'!O43=tabelle!$V$11,('calcolo mitigazione del rischio'!X$11*tabelle!$W$11),IF('Rischio netto'!O43=tabelle!$V$12,('calcolo mitigazione del rischio'!X$11*tabelle!$W$12),"-"))))))))))</f>
        <v>-</v>
      </c>
      <c r="Y36" s="26" t="str">
        <f>IF('Rischio netto'!P43=tabelle!$V$3,('calcolo mitigazione del rischio'!Y$11*tabelle!$W$3),IF('Rischio netto'!P43=tabelle!$V$4,('calcolo mitigazione del rischio'!Y$11*tabelle!$W$4),IF('Rischio netto'!P43=tabelle!$V$5,('calcolo mitigazione del rischio'!Y$11*tabelle!$W$5),IF('Rischio netto'!P43=tabelle!$V$6,('calcolo mitigazione del rischio'!Y$11*tabelle!$W$6),IF('Rischio netto'!P43=tabelle!$V$7,('calcolo mitigazione del rischio'!Y$11*tabelle!$W$7),IF('Rischio netto'!P43=tabelle!$V$8,('calcolo mitigazione del rischio'!Y$11*tabelle!$W$8),IF('Rischio netto'!P43=tabelle!$V$9,('calcolo mitigazione del rischio'!Y$11*tabelle!$W$9),IF('Rischio netto'!P43=tabelle!$V$10,('calcolo mitigazione del rischio'!Y$11*tabelle!$W$10),IF('Rischio netto'!P43=tabelle!$V$11,('calcolo mitigazione del rischio'!Y$11*tabelle!$W$11),IF('Rischio netto'!P43=tabelle!$V$12,('calcolo mitigazione del rischio'!Y$11*tabelle!$W$12),"-"))))))))))</f>
        <v>-</v>
      </c>
      <c r="Z3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6" s="26" t="str">
        <f>IF('Rischio netto'!Q43=tabelle!$V$3,('calcolo mitigazione del rischio'!AA$11*tabelle!$W$3),IF('Rischio netto'!Q43=tabelle!$V$4,('calcolo mitigazione del rischio'!AA$11*tabelle!$W$4),IF('Rischio netto'!Q43=tabelle!$V$5,('calcolo mitigazione del rischio'!AA$11*tabelle!$W$5),IF('Rischio netto'!Q43=tabelle!$V$6,('calcolo mitigazione del rischio'!AA$11*tabelle!$W$6),IF('Rischio netto'!Q43=tabelle!$V$7,('calcolo mitigazione del rischio'!AA$11*tabelle!$W$7),IF('Rischio netto'!Q43=tabelle!$V$8,('calcolo mitigazione del rischio'!AA$11*tabelle!$W$8),IF('Rischio netto'!Q43=tabelle!$V$9,('calcolo mitigazione del rischio'!AA$11*tabelle!$W$9),IF('Rischio netto'!Q43=tabelle!$V$10,('calcolo mitigazione del rischio'!AA$11*tabelle!$W$10),IF('Rischio netto'!Q43=tabelle!$V$11,('calcolo mitigazione del rischio'!AA$11*tabelle!$W$11),IF('Rischio netto'!Q43=tabelle!$V$12,('calcolo mitigazione del rischio'!AA$11*tabelle!$W$12),"-"))))))))))</f>
        <v>-</v>
      </c>
      <c r="AB36" s="26" t="str">
        <f>IF('Rischio netto'!R43=tabelle!$V$3,('calcolo mitigazione del rischio'!AB$11*tabelle!$W$3),IF('Rischio netto'!R43=tabelle!$V$4,('calcolo mitigazione del rischio'!AB$11*tabelle!$W$4),IF('Rischio netto'!R43=tabelle!$V$5,('calcolo mitigazione del rischio'!AB$11*tabelle!$W$5),IF('Rischio netto'!R43=tabelle!$V$6,('calcolo mitigazione del rischio'!AB$11*tabelle!$W$6),IF('Rischio netto'!R43=tabelle!$V$7,('calcolo mitigazione del rischio'!AB$11*tabelle!$W$7),IF('Rischio netto'!R43=tabelle!$V$8,('calcolo mitigazione del rischio'!AB$11*tabelle!$W$8),IF('Rischio netto'!R43=tabelle!$V$9,('calcolo mitigazione del rischio'!AB$11*tabelle!$W$9),IF('Rischio netto'!R43=tabelle!$V$10,('calcolo mitigazione del rischio'!AB$11*tabelle!$W$10),IF('Rischio netto'!R43=tabelle!$V$11,('calcolo mitigazione del rischio'!AB$11*tabelle!$W$11),IF('Rischio netto'!R43=tabelle!$V$12,('calcolo mitigazione del rischio'!AB$11*tabelle!$W$12),"-"))))))))))</f>
        <v>-</v>
      </c>
      <c r="AC36" s="405" t="str">
        <f>IF('Rischio netto'!T43=tabelle!$V$3,('calcolo mitigazione del rischio'!AC$11*tabelle!$W$3),IF('Rischio netto'!T43=tabelle!$V$4,('calcolo mitigazione del rischio'!AC$11*tabelle!$W$4),IF('Rischio netto'!T43=tabelle!$V$5,('calcolo mitigazione del rischio'!AC$11*tabelle!$W$5),IF('Rischio netto'!T43=tabelle!$V$6,('calcolo mitigazione del rischio'!AC$11*tabelle!$W$6),IF('Rischio netto'!T43=tabelle!$V$7,('calcolo mitigazione del rischio'!AC$11*tabelle!$W$7),IF('Rischio netto'!T43=tabelle!$V$8,('calcolo mitigazione del rischio'!AC$11*tabelle!$W$8),IF('Rischio netto'!T43=tabelle!$V$9,('calcolo mitigazione del rischio'!AC$11*tabelle!$W$9),IF('Rischio netto'!T43=tabelle!$V$10,('calcolo mitigazione del rischio'!AC$11*tabelle!$W$10),IF('Rischio netto'!T43=tabelle!$V$11,('calcolo mitigazione del rischio'!AC$11*tabelle!$W$11),IF('Rischio netto'!T43=tabelle!$V$12,('calcolo mitigazione del rischio'!AC$11*tabelle!$W$12),"-"))))))))))</f>
        <v>-</v>
      </c>
      <c r="AD36" s="26" t="str">
        <f>IF('Rischio netto'!T43=tabelle!$V$3,('calcolo mitigazione del rischio'!AD$11*tabelle!$W$3),IF('Rischio netto'!T43=tabelle!$V$4,('calcolo mitigazione del rischio'!AD$11*tabelle!$W$4),IF('Rischio netto'!T43=tabelle!$V$5,('calcolo mitigazione del rischio'!AD$11*tabelle!$W$5),IF('Rischio netto'!T43=tabelle!$V$6,('calcolo mitigazione del rischio'!AD$11*tabelle!$W$6),IF('Rischio netto'!T43=tabelle!$V$7,('calcolo mitigazione del rischio'!AD$11*tabelle!$W$7),IF('Rischio netto'!T43=tabelle!$V$8,('calcolo mitigazione del rischio'!AD$11*tabelle!$W$8),IF('Rischio netto'!T43=tabelle!$V$9,('calcolo mitigazione del rischio'!AD$11*tabelle!$W$9),IF('Rischio netto'!T43=tabelle!$V$10,('calcolo mitigazione del rischio'!AD$11*tabelle!$W$10),IF('Rischio netto'!T43=tabelle!$V$11,('calcolo mitigazione del rischio'!AD$11*tabelle!$W$11),IF('Rischio netto'!T43=tabelle!$V$12,('calcolo mitigazione del rischio'!AD$11*tabelle!$W$12),"-"))))))))))</f>
        <v>-</v>
      </c>
      <c r="AE36" s="26"/>
      <c r="AF36" s="405" t="str">
        <f>IF('Rischio netto'!T43=tabelle!$V$3,('calcolo mitigazione del rischio'!AF$11*tabelle!$W$3),IF('Rischio netto'!T43=tabelle!$V$4,('calcolo mitigazione del rischio'!AF$11*tabelle!$W$4),IF('Rischio netto'!T43=tabelle!$V$5,('calcolo mitigazione del rischio'!AF$11*tabelle!$W$5),IF('Rischio netto'!T43=tabelle!$V$6,('calcolo mitigazione del rischio'!AF$11*tabelle!$W$6),IF('Rischio netto'!T43=tabelle!$V$7,('calcolo mitigazione del rischio'!AF$11*tabelle!$W$7),IF('Rischio netto'!T43=tabelle!$V$8,('calcolo mitigazione del rischio'!AF$11*tabelle!$W$8),IF('Rischio netto'!T43=tabelle!$V$9,('calcolo mitigazione del rischio'!AF$11*tabelle!$W$9),IF('Rischio netto'!T43=tabelle!$V$10,('calcolo mitigazione del rischio'!AF$11*tabelle!$W$10),IF('Rischio netto'!T43=tabelle!$V$11,('calcolo mitigazione del rischio'!AF$11*tabelle!$W$11),IF('Rischio netto'!T43=tabelle!$V$12,('calcolo mitigazione del rischio'!AF$11*tabelle!$W$12),"-"))))))))))</f>
        <v>-</v>
      </c>
      <c r="AG36" s="405" t="str">
        <f>IF('Rischio netto'!U43=tabelle!$V$3,('calcolo mitigazione del rischio'!AG$11*tabelle!$W$3),IF('Rischio netto'!U43=tabelle!$V$4,('calcolo mitigazione del rischio'!AG$11*tabelle!$W$4),IF('Rischio netto'!U43=tabelle!$V$5,('calcolo mitigazione del rischio'!AG$11*tabelle!$W$5),IF('Rischio netto'!U43=tabelle!$V$6,('calcolo mitigazione del rischio'!AG$11*tabelle!$W$6),IF('Rischio netto'!U43=tabelle!$V$7,('calcolo mitigazione del rischio'!AG$11*tabelle!$W$7),IF('Rischio netto'!U43=tabelle!$V$8,('calcolo mitigazione del rischio'!AG$11*tabelle!$W$8),IF('Rischio netto'!U43=tabelle!$V$9,('calcolo mitigazione del rischio'!AG$11*tabelle!$W$9),IF('Rischio netto'!U43=tabelle!$V$10,('calcolo mitigazione del rischio'!AG$11*tabelle!$W$10),IF('Rischio netto'!U43=tabelle!$V$11,('calcolo mitigazione del rischio'!AG$11*tabelle!$W$11),IF('Rischio netto'!U43=tabelle!$V$12,('calcolo mitigazione del rischio'!AG$11*tabelle!$W$12),"-"))))))))))</f>
        <v>-</v>
      </c>
      <c r="AH36" s="26" t="str">
        <f>IF('Rischio netto'!V43=tabelle!$V$3,('calcolo mitigazione del rischio'!AH$11*tabelle!$W$3),IF('Rischio netto'!V43=tabelle!$V$4,('calcolo mitigazione del rischio'!AH$11*tabelle!$W$4),IF('Rischio netto'!V43=tabelle!$V$5,('calcolo mitigazione del rischio'!AH$11*tabelle!$W$5),IF('Rischio netto'!V43=tabelle!$V$6,('calcolo mitigazione del rischio'!AH$11*tabelle!$W$6),IF('Rischio netto'!V43=tabelle!$V$7,('calcolo mitigazione del rischio'!AH$11*tabelle!$W$7),IF('Rischio netto'!V43=tabelle!$V$8,('calcolo mitigazione del rischio'!AH$11*tabelle!$W$8),IF('Rischio netto'!V43=tabelle!$V$9,('calcolo mitigazione del rischio'!AH$11*tabelle!$W$9),IF('Rischio netto'!V43=tabelle!$V$10,('calcolo mitigazione del rischio'!AH$11*tabelle!$W$10),IF('Rischio netto'!V43=tabelle!$V$11,('calcolo mitigazione del rischio'!AH$11*tabelle!$W$11),IF('Rischio netto'!V43=tabelle!$V$12,('calcolo mitigazione del rischio'!AH$11*tabelle!$W$12),"-"))))))))))</f>
        <v>-</v>
      </c>
      <c r="AI36" s="410" t="str">
        <f>IF('Rischio netto'!W43=tabelle!$V$3,('calcolo mitigazione del rischio'!AI$11*tabelle!$W$3),IF('Rischio netto'!W43=tabelle!$V$4,('calcolo mitigazione del rischio'!AI$11*tabelle!$W$4),IF('Rischio netto'!W43=tabelle!$V$5,('calcolo mitigazione del rischio'!AI$11*tabelle!$W$5),IF('Rischio netto'!W43=tabelle!$V$6,('calcolo mitigazione del rischio'!AI$11*tabelle!$W$6),IF('Rischio netto'!W43=tabelle!$V$7,('calcolo mitigazione del rischio'!AI$11*tabelle!$W$7),IF('Rischio netto'!W43=tabelle!$V$8,('calcolo mitigazione del rischio'!AI$11*tabelle!$W$8),IF('Rischio netto'!W43=tabelle!$V$9,('calcolo mitigazione del rischio'!AI$11*tabelle!$W$9),IF('Rischio netto'!W43=tabelle!$V$10,('calcolo mitigazione del rischio'!AI$11*tabelle!$W$10),IF('Rischio netto'!W43=tabelle!$V$11,('calcolo mitigazione del rischio'!AI$11*tabelle!$W$11),IF('Rischio netto'!W43=tabelle!$V$12,('calcolo mitigazione del rischio'!AI$11*tabelle!$W$12),"-"))))))))))</f>
        <v>-</v>
      </c>
      <c r="AJ36" s="428" t="e">
        <f t="shared" si="0"/>
        <v>#REF!</v>
      </c>
      <c r="AK36" s="429" t="e">
        <f t="shared" si="3"/>
        <v>#REF!</v>
      </c>
      <c r="AL36" s="418" t="e">
        <f>IF('calcolo mitigazione del rischio'!$AJ36="-","-",'calcolo mitigazione del rischio'!$AK36)</f>
        <v>#REF!</v>
      </c>
      <c r="AM36" s="412" t="str">
        <f>IF('Rischio netto'!X43="-","-",IF('calcolo mitigazione del rischio'!S36="-","-",IF('calcolo mitigazione del rischio'!AL36="-","-",ROUND(('calcolo mitigazione del rischio'!S36*(1-'calcolo mitigazione del rischio'!AL36)),0))))</f>
        <v>-</v>
      </c>
      <c r="AN36" s="404"/>
      <c r="AO36" s="26">
        <f>IF('Rischio Lordo'!L43="X",tabelle!$I$2,0)</f>
        <v>0</v>
      </c>
      <c r="AP36" s="26">
        <f>IF('Rischio Lordo'!M43="X",tabelle!$I$3,0)</f>
        <v>0</v>
      </c>
      <c r="AQ36" s="26">
        <f>IF('Rischio Lordo'!N43="X",tabelle!$I$4,0)</f>
        <v>0</v>
      </c>
      <c r="AR36" s="26">
        <f>IF('Rischio Lordo'!O43="X",tabelle!$I$5,0)</f>
        <v>0</v>
      </c>
      <c r="AS36" s="26">
        <f>IF('Rischio Lordo'!P43="X",tabelle!$I$6,0)</f>
        <v>0</v>
      </c>
      <c r="AT36" s="26">
        <f>IF('Rischio Lordo'!Q43="X",tabelle!$I$7,0)</f>
        <v>0</v>
      </c>
      <c r="AU36" s="26">
        <f>IF('Rischio Lordo'!R43="X",tabelle!$I$8,0)</f>
        <v>0</v>
      </c>
      <c r="AV36" s="26">
        <f>IF('Rischio Lordo'!S43="X",tabelle!$I$9,0)</f>
        <v>0</v>
      </c>
      <c r="AW36" s="26">
        <f>IF('Rischio Lordo'!T43="X",tabelle!$I$10,0)</f>
        <v>0</v>
      </c>
      <c r="AX36" s="26">
        <f>IF('Rischio Lordo'!U43="X",tabelle!$I$11,0)</f>
        <v>0</v>
      </c>
      <c r="AY36" s="26">
        <f>IF('Rischio Lordo'!V43="X",tabelle!$I$12,0)</f>
        <v>0</v>
      </c>
      <c r="AZ36" s="26">
        <f>IF('Rischio Lordo'!W43="X",tabelle!$I$13,0)</f>
        <v>0</v>
      </c>
      <c r="BA36" s="26">
        <f>IF('Rischio Lordo'!X43="X",tabelle!$I$14,0)</f>
        <v>0</v>
      </c>
      <c r="BB36" s="26">
        <f>IF('Rischio Lordo'!Y43="X",tabelle!$I$15,0)</f>
        <v>0</v>
      </c>
      <c r="BC36" s="26">
        <f>IF('Rischio Lordo'!Z43="X",tabelle!$I$16,0)</f>
        <v>0</v>
      </c>
      <c r="BD36" s="26">
        <f>IF('Rischio Lordo'!AA43="X",tabelle!$I$17,0)</f>
        <v>0</v>
      </c>
      <c r="BE36" s="26">
        <f>IF('Rischio Lordo'!AB43="X",tabelle!$I$18,0)</f>
        <v>0</v>
      </c>
      <c r="BF36" s="26">
        <f>IF('Rischio Lordo'!AC43="X",tabelle!$I$18,0)</f>
        <v>0</v>
      </c>
      <c r="BG36" s="26">
        <f>IF('Rischio Lordo'!AC43="X",tabelle!$I$19,0)</f>
        <v>0</v>
      </c>
      <c r="BH36" s="212">
        <f t="shared" si="4"/>
        <v>0</v>
      </c>
    </row>
    <row r="37" spans="1:60" x14ac:dyDescent="0.75">
      <c r="A37" s="754">
        <f>Schema!A41</f>
        <v>0</v>
      </c>
      <c r="B37" s="757">
        <f>Schema!B41</f>
        <v>0</v>
      </c>
      <c r="C37" s="1111">
        <f>Schema!C41</f>
        <v>0</v>
      </c>
      <c r="D37" s="262" t="str">
        <f>Schema!D41</f>
        <v>B.5.3. Eventuale richiesta di visita domiciliare per il controllo dello stato di malattia</v>
      </c>
      <c r="E37" s="284" t="str">
        <f>Schema!E41</f>
        <v>GRU</v>
      </c>
      <c r="F37" s="46" t="str">
        <f>Schema!F41</f>
        <v>B</v>
      </c>
      <c r="G37" s="46" t="str">
        <f>Schema!G41</f>
        <v>05</v>
      </c>
      <c r="H37" s="285" t="str">
        <f>Schema!H41</f>
        <v>03</v>
      </c>
      <c r="I37" s="181" t="str">
        <f>IF('Rischio Lordo'!AF44=tabelle!$M$7,tabelle!$N$7,IF('Rischio Lordo'!AF44=tabelle!$M$6,tabelle!$N$6,IF('Rischio Lordo'!AF44=tabelle!$M$5,tabelle!$N$5,IF('Rischio Lordo'!AF44=tabelle!$M$4,tabelle!$N$4,IF('Rischio Lordo'!AF44=tabelle!$M$3,tabelle!$N$3,"-")))))</f>
        <v>-</v>
      </c>
      <c r="J37" s="34" t="str">
        <f>IF('Rischio Lordo'!AG44=tabelle!$M$7,tabelle!$N$7,IF('Rischio Lordo'!AG44=tabelle!$M$6,tabelle!$N$6,IF('Rischio Lordo'!AG44=tabelle!$M$5,tabelle!$N$5,IF('Rischio Lordo'!AG44=tabelle!$M$4,tabelle!$N$4,IF('Rischio Lordo'!AG44=tabelle!$M$3,tabelle!$N$3,"-")))))</f>
        <v>-</v>
      </c>
      <c r="K37" s="34" t="str">
        <f>IF('Rischio Lordo'!AH44=tabelle!$M$7,tabelle!$N$7,IF('Rischio Lordo'!AH44=tabelle!$M$6,tabelle!$N$6,IF('Rischio Lordo'!AH44=tabelle!$M$5,tabelle!$N$5,IF('Rischio Lordo'!AH44=tabelle!$M$4,tabelle!$N$4,IF('Rischio Lordo'!AH44=tabelle!$M$3,tabelle!$N$3,"-")))))</f>
        <v>-</v>
      </c>
      <c r="L37" s="394" t="str">
        <f t="shared" si="1"/>
        <v>-</v>
      </c>
      <c r="M37" s="34" t="str">
        <f>IF('Rischio Lordo'!AI44=tabelle!$M$7,tabelle!$N$7,IF('Rischio Lordo'!AI44=tabelle!$M$6,tabelle!$N$6,IF('Rischio Lordo'!AI44=tabelle!$M$5,tabelle!$N$5,IF('Rischio Lordo'!AI44=tabelle!$M$4,tabelle!$N$4,IF('Rischio Lordo'!AI44=tabelle!$M$3,tabelle!$N$3,"-")))))</f>
        <v>-</v>
      </c>
      <c r="N37" s="165" t="str">
        <f>IF(M37="-","-",IF('calcolo mitigazione del rischio'!L37="-","-",IF(AND((M37*'calcolo mitigazione del rischio'!L37)&gt;=tabelle!$P$3, (M37*'calcolo mitigazione del rischio'!L37)&lt;tabelle!$Q$3),tabelle!$R$3,IF(AND((M37*'calcolo mitigazione del rischio'!L37)&gt;=tabelle!$P$4, (M37*'calcolo mitigazione del rischio'!L37)&lt;tabelle!$Q$4),tabelle!$R$4,IF(AND((M37*'calcolo mitigazione del rischio'!L37)&gt;=tabelle!$P$5, (M37*'calcolo mitigazione del rischio'!L37)&lt;tabelle!$Q$5),tabelle!$R$5,IF(AND((M37*'calcolo mitigazione del rischio'!L37)&gt;=tabelle!$P$6, (M37*'calcolo mitigazione del rischio'!L37)&lt;tabelle!$Q$6),tabelle!$R$6,IF(AND((M37*'calcolo mitigazione del rischio'!L37)&gt;=tabelle!$P$7, (M37*'calcolo mitigazione del rischio'!L37)&lt;=tabelle!$Q$7),tabelle!$R$7,"-")))))))</f>
        <v>-</v>
      </c>
      <c r="O37" s="35" t="str">
        <f>IF('Rischio Lordo'!AK44=tabelle!$M$7,tabelle!$N$7,IF('Rischio Lordo'!AK44=tabelle!$M$6,tabelle!$N$6,IF('Rischio Lordo'!AK44=tabelle!$M$5,tabelle!$N$5,IF('Rischio Lordo'!AK44=tabelle!$M$4,tabelle!$N$4,IF('Rischio Lordo'!AK44=tabelle!$M$3,tabelle!$N$3,"-")))))</f>
        <v>-</v>
      </c>
      <c r="P37" s="35" t="str">
        <f>IF('Rischio Lordo'!AL44=tabelle!$M$7,tabelle!$N$7,IF('Rischio Lordo'!AL44=tabelle!$M$6,tabelle!$N$6,IF('Rischio Lordo'!AL44=tabelle!$M$5,tabelle!$N$5,IF('Rischio Lordo'!AL44=tabelle!$M$4,tabelle!$N$4,IF('Rischio Lordo'!AL44=tabelle!$M$3,tabelle!$N$3,"-")))))</f>
        <v>-</v>
      </c>
      <c r="Q37" s="35" t="str">
        <f>IF('Rischio Lordo'!AM44=tabelle!$M$7,tabelle!$N$7,IF('Rischio Lordo'!AM44=tabelle!$M$6,tabelle!$N$6,IF('Rischio Lordo'!AM44=tabelle!$M$5,tabelle!$N$5,IF('Rischio Lordo'!AM44=tabelle!$M$4,tabelle!$N$4,IF('Rischio Lordo'!AM44=tabelle!$M$3,tabelle!$N$3,"-")))))</f>
        <v>-</v>
      </c>
      <c r="R37" s="166" t="str">
        <f t="shared" si="2"/>
        <v>-</v>
      </c>
      <c r="S37" s="228" t="str">
        <f>IF(R37="-","-",(R37*'calcolo mitigazione del rischio'!N37))</f>
        <v>-</v>
      </c>
      <c r="T37" s="26" t="str">
        <f>IF('Rischio netto'!I44=tabelle!$V$3,('calcolo mitigazione del rischio'!T$11*tabelle!$W$3),IF('Rischio netto'!I44=tabelle!$V$4,('calcolo mitigazione del rischio'!T$11*tabelle!$W$4),IF('Rischio netto'!I44=tabelle!$V$5,('calcolo mitigazione del rischio'!T$11*tabelle!$W$5),IF('Rischio netto'!I44=tabelle!$V$6,('calcolo mitigazione del rischio'!T$11*tabelle!$W$6),IF('Rischio netto'!I44=tabelle!$V$7,('calcolo mitigazione del rischio'!T$11*tabelle!$W$7),IF('Rischio netto'!I44=tabelle!$V$8,('calcolo mitigazione del rischio'!T$11*tabelle!$W$8),IF('Rischio netto'!I44=tabelle!$V$9,('calcolo mitigazione del rischio'!T$11*tabelle!$W$9),IF('Rischio netto'!I44=tabelle!$V$10,('calcolo mitigazione del rischio'!T$11*tabelle!$W$10),IF('Rischio netto'!I44=tabelle!$V$11,('calcolo mitigazione del rischio'!T$11*tabelle!$W$11),IF('Rischio netto'!I44=tabelle!$V$12,('calcolo mitigazione del rischio'!T$11*tabelle!$W$12),"-"))))))))))</f>
        <v>-</v>
      </c>
      <c r="U37" s="26" t="str">
        <f>IF('Rischio netto'!J44=tabelle!$V$3,('calcolo mitigazione del rischio'!U$11*tabelle!$W$3),IF('Rischio netto'!J44=tabelle!$V$4,('calcolo mitigazione del rischio'!U$11*tabelle!$W$4),IF('Rischio netto'!J44=tabelle!$V$5,('calcolo mitigazione del rischio'!U$11*tabelle!$W$5),IF('Rischio netto'!J44=tabelle!$V$6,('calcolo mitigazione del rischio'!U$11*tabelle!$W$6),IF('Rischio netto'!J44=tabelle!$V$7,('calcolo mitigazione del rischio'!U$11*tabelle!$W$7),IF('Rischio netto'!J44=tabelle!$V$8,('calcolo mitigazione del rischio'!U$11*tabelle!$W$8),IF('Rischio netto'!J44=tabelle!$V$9,('calcolo mitigazione del rischio'!U$11*tabelle!$W$9),IF('Rischio netto'!J44=tabelle!$V$10,('calcolo mitigazione del rischio'!U$11*tabelle!$W$10),IF('Rischio netto'!J44=tabelle!$V$11,('calcolo mitigazione del rischio'!U$11*tabelle!$W$11),IF('Rischio netto'!J44=tabelle!$V$12,('calcolo mitigazione del rischio'!U$11*tabelle!$W$12),"-"))))))))))</f>
        <v>-</v>
      </c>
      <c r="V37" s="26" t="str">
        <f>IF('Rischio netto'!K44=tabelle!$V$3,('calcolo mitigazione del rischio'!V$11*tabelle!$W$3),IF('Rischio netto'!K44=tabelle!$V$4,('calcolo mitigazione del rischio'!V$11*tabelle!$W$4),IF('Rischio netto'!K44=tabelle!$V$5,('calcolo mitigazione del rischio'!V$11*tabelle!$W$5),IF('Rischio netto'!K44=tabelle!$V$6,('calcolo mitigazione del rischio'!V$11*tabelle!$W$6),IF('Rischio netto'!K44=tabelle!$V$7,('calcolo mitigazione del rischio'!V$11*tabelle!$W$7),IF('Rischio netto'!K44=tabelle!$V$8,('calcolo mitigazione del rischio'!V$11*tabelle!$W$8),IF('Rischio netto'!K44=tabelle!$V$9,('calcolo mitigazione del rischio'!V$11*tabelle!$W$9),IF('Rischio netto'!K44=tabelle!$V$10,('calcolo mitigazione del rischio'!V$11*tabelle!$W$10),IF('Rischio netto'!K44=tabelle!$V$11,('calcolo mitigazione del rischio'!V$11*tabelle!$W$11),IF('Rischio netto'!K44=tabelle!$V$12,('calcolo mitigazione del rischio'!V$11*tabelle!$W$12),"-"))))))))))</f>
        <v>-</v>
      </c>
      <c r="W37" s="26" t="str">
        <f>IF('Rischio netto'!L44=tabelle!$V$3,('calcolo mitigazione del rischio'!W$11*tabelle!$W$3),IF('Rischio netto'!L44=tabelle!$V$4,('calcolo mitigazione del rischio'!W$11*tabelle!$W$4),IF('Rischio netto'!L44=tabelle!$V$5,('calcolo mitigazione del rischio'!W$11*tabelle!$W$5),IF('Rischio netto'!L44=tabelle!$V$6,('calcolo mitigazione del rischio'!W$11*tabelle!$W$6),IF('Rischio netto'!L44=tabelle!$V$7,('calcolo mitigazione del rischio'!W$11*tabelle!$W$7),IF('Rischio netto'!L44=tabelle!$V$8,('calcolo mitigazione del rischio'!W$11*tabelle!$W$8),IF('Rischio netto'!L44=tabelle!$V$9,('calcolo mitigazione del rischio'!W$11*tabelle!$W$9),IF('Rischio netto'!L44=tabelle!$V$10,('calcolo mitigazione del rischio'!W$11*tabelle!$W$10),IF('Rischio netto'!L44=tabelle!$V$11,('calcolo mitigazione del rischio'!W$11*tabelle!$W$11),IF('Rischio netto'!L44=tabelle!$V$12,('calcolo mitigazione del rischio'!W$11*tabelle!$W$12),"-"))))))))))</f>
        <v>-</v>
      </c>
      <c r="X37" s="26" t="str">
        <f>IF('Rischio netto'!O44=tabelle!$V$3,('calcolo mitigazione del rischio'!X$11*tabelle!$W$3),IF('Rischio netto'!O44=tabelle!$V$4,('calcolo mitigazione del rischio'!X$11*tabelle!$W$4),IF('Rischio netto'!O44=tabelle!$V$5,('calcolo mitigazione del rischio'!X$11*tabelle!$W$5),IF('Rischio netto'!O44=tabelle!$V$6,('calcolo mitigazione del rischio'!X$11*tabelle!$W$6),IF('Rischio netto'!O44=tabelle!$V$7,('calcolo mitigazione del rischio'!X$11*tabelle!$W$7),IF('Rischio netto'!O44=tabelle!$V$8,('calcolo mitigazione del rischio'!X$11*tabelle!$W$8),IF('Rischio netto'!O44=tabelle!$V$9,('calcolo mitigazione del rischio'!X$11*tabelle!$W$9),IF('Rischio netto'!O44=tabelle!$V$10,('calcolo mitigazione del rischio'!X$11*tabelle!$W$10),IF('Rischio netto'!O44=tabelle!$V$11,('calcolo mitigazione del rischio'!X$11*tabelle!$W$11),IF('Rischio netto'!O44=tabelle!$V$12,('calcolo mitigazione del rischio'!X$11*tabelle!$W$12),"-"))))))))))</f>
        <v>-</v>
      </c>
      <c r="Y37" s="26" t="str">
        <f>IF('Rischio netto'!P44=tabelle!$V$3,('calcolo mitigazione del rischio'!Y$11*tabelle!$W$3),IF('Rischio netto'!P44=tabelle!$V$4,('calcolo mitigazione del rischio'!Y$11*tabelle!$W$4),IF('Rischio netto'!P44=tabelle!$V$5,('calcolo mitigazione del rischio'!Y$11*tabelle!$W$5),IF('Rischio netto'!P44=tabelle!$V$6,('calcolo mitigazione del rischio'!Y$11*tabelle!$W$6),IF('Rischio netto'!P44=tabelle!$V$7,('calcolo mitigazione del rischio'!Y$11*tabelle!$W$7),IF('Rischio netto'!P44=tabelle!$V$8,('calcolo mitigazione del rischio'!Y$11*tabelle!$W$8),IF('Rischio netto'!P44=tabelle!$V$9,('calcolo mitigazione del rischio'!Y$11*tabelle!$W$9),IF('Rischio netto'!P44=tabelle!$V$10,('calcolo mitigazione del rischio'!Y$11*tabelle!$W$10),IF('Rischio netto'!P44=tabelle!$V$11,('calcolo mitigazione del rischio'!Y$11*tabelle!$W$11),IF('Rischio netto'!P44=tabelle!$V$12,('calcolo mitigazione del rischio'!Y$11*tabelle!$W$12),"-"))))))))))</f>
        <v>-</v>
      </c>
      <c r="Z3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7" s="26" t="str">
        <f>IF('Rischio netto'!Q44=tabelle!$V$3,('calcolo mitigazione del rischio'!AA$11*tabelle!$W$3),IF('Rischio netto'!Q44=tabelle!$V$4,('calcolo mitigazione del rischio'!AA$11*tabelle!$W$4),IF('Rischio netto'!Q44=tabelle!$V$5,('calcolo mitigazione del rischio'!AA$11*tabelle!$W$5),IF('Rischio netto'!Q44=tabelle!$V$6,('calcolo mitigazione del rischio'!AA$11*tabelle!$W$6),IF('Rischio netto'!Q44=tabelle!$V$7,('calcolo mitigazione del rischio'!AA$11*tabelle!$W$7),IF('Rischio netto'!Q44=tabelle!$V$8,('calcolo mitigazione del rischio'!AA$11*tabelle!$W$8),IF('Rischio netto'!Q44=tabelle!$V$9,('calcolo mitigazione del rischio'!AA$11*tabelle!$W$9),IF('Rischio netto'!Q44=tabelle!$V$10,('calcolo mitigazione del rischio'!AA$11*tabelle!$W$10),IF('Rischio netto'!Q44=tabelle!$V$11,('calcolo mitigazione del rischio'!AA$11*tabelle!$W$11),IF('Rischio netto'!Q44=tabelle!$V$12,('calcolo mitigazione del rischio'!AA$11*tabelle!$W$12),"-"))))))))))</f>
        <v>-</v>
      </c>
      <c r="AB37" s="26" t="str">
        <f>IF('Rischio netto'!R44=tabelle!$V$3,('calcolo mitigazione del rischio'!AB$11*tabelle!$W$3),IF('Rischio netto'!R44=tabelle!$V$4,('calcolo mitigazione del rischio'!AB$11*tabelle!$W$4),IF('Rischio netto'!R44=tabelle!$V$5,('calcolo mitigazione del rischio'!AB$11*tabelle!$W$5),IF('Rischio netto'!R44=tabelle!$V$6,('calcolo mitigazione del rischio'!AB$11*tabelle!$W$6),IF('Rischio netto'!R44=tabelle!$V$7,('calcolo mitigazione del rischio'!AB$11*tabelle!$W$7),IF('Rischio netto'!R44=tabelle!$V$8,('calcolo mitigazione del rischio'!AB$11*tabelle!$W$8),IF('Rischio netto'!R44=tabelle!$V$9,('calcolo mitigazione del rischio'!AB$11*tabelle!$W$9),IF('Rischio netto'!R44=tabelle!$V$10,('calcolo mitigazione del rischio'!AB$11*tabelle!$W$10),IF('Rischio netto'!R44=tabelle!$V$11,('calcolo mitigazione del rischio'!AB$11*tabelle!$W$11),IF('Rischio netto'!R44=tabelle!$V$12,('calcolo mitigazione del rischio'!AB$11*tabelle!$W$12),"-"))))))))))</f>
        <v>-</v>
      </c>
      <c r="AC37" s="405" t="str">
        <f>IF('Rischio netto'!T44=tabelle!$V$3,('calcolo mitigazione del rischio'!AC$11*tabelle!$W$3),IF('Rischio netto'!T44=tabelle!$V$4,('calcolo mitigazione del rischio'!AC$11*tabelle!$W$4),IF('Rischio netto'!T44=tabelle!$V$5,('calcolo mitigazione del rischio'!AC$11*tabelle!$W$5),IF('Rischio netto'!T44=tabelle!$V$6,('calcolo mitigazione del rischio'!AC$11*tabelle!$W$6),IF('Rischio netto'!T44=tabelle!$V$7,('calcolo mitigazione del rischio'!AC$11*tabelle!$W$7),IF('Rischio netto'!T44=tabelle!$V$8,('calcolo mitigazione del rischio'!AC$11*tabelle!$W$8),IF('Rischio netto'!T44=tabelle!$V$9,('calcolo mitigazione del rischio'!AC$11*tabelle!$W$9),IF('Rischio netto'!T44=tabelle!$V$10,('calcolo mitigazione del rischio'!AC$11*tabelle!$W$10),IF('Rischio netto'!T44=tabelle!$V$11,('calcolo mitigazione del rischio'!AC$11*tabelle!$W$11),IF('Rischio netto'!T44=tabelle!$V$12,('calcolo mitigazione del rischio'!AC$11*tabelle!$W$12),"-"))))))))))</f>
        <v>-</v>
      </c>
      <c r="AD37" s="26" t="str">
        <f>IF('Rischio netto'!T44=tabelle!$V$3,('calcolo mitigazione del rischio'!AD$11*tabelle!$W$3),IF('Rischio netto'!T44=tabelle!$V$4,('calcolo mitigazione del rischio'!AD$11*tabelle!$W$4),IF('Rischio netto'!T44=tabelle!$V$5,('calcolo mitigazione del rischio'!AD$11*tabelle!$W$5),IF('Rischio netto'!T44=tabelle!$V$6,('calcolo mitigazione del rischio'!AD$11*tabelle!$W$6),IF('Rischio netto'!T44=tabelle!$V$7,('calcolo mitigazione del rischio'!AD$11*tabelle!$W$7),IF('Rischio netto'!T44=tabelle!$V$8,('calcolo mitigazione del rischio'!AD$11*tabelle!$W$8),IF('Rischio netto'!T44=tabelle!$V$9,('calcolo mitigazione del rischio'!AD$11*tabelle!$W$9),IF('Rischio netto'!T44=tabelle!$V$10,('calcolo mitigazione del rischio'!AD$11*tabelle!$W$10),IF('Rischio netto'!T44=tabelle!$V$11,('calcolo mitigazione del rischio'!AD$11*tabelle!$W$11),IF('Rischio netto'!T44=tabelle!$V$12,('calcolo mitigazione del rischio'!AD$11*tabelle!$W$12),"-"))))))))))</f>
        <v>-</v>
      </c>
      <c r="AE37" s="26"/>
      <c r="AF37" s="405" t="str">
        <f>IF('Rischio netto'!T44=tabelle!$V$3,('calcolo mitigazione del rischio'!AF$11*tabelle!$W$3),IF('Rischio netto'!T44=tabelle!$V$4,('calcolo mitigazione del rischio'!AF$11*tabelle!$W$4),IF('Rischio netto'!T44=tabelle!$V$5,('calcolo mitigazione del rischio'!AF$11*tabelle!$W$5),IF('Rischio netto'!T44=tabelle!$V$6,('calcolo mitigazione del rischio'!AF$11*tabelle!$W$6),IF('Rischio netto'!T44=tabelle!$V$7,('calcolo mitigazione del rischio'!AF$11*tabelle!$W$7),IF('Rischio netto'!T44=tabelle!$V$8,('calcolo mitigazione del rischio'!AF$11*tabelle!$W$8),IF('Rischio netto'!T44=tabelle!$V$9,('calcolo mitigazione del rischio'!AF$11*tabelle!$W$9),IF('Rischio netto'!T44=tabelle!$V$10,('calcolo mitigazione del rischio'!AF$11*tabelle!$W$10),IF('Rischio netto'!T44=tabelle!$V$11,('calcolo mitigazione del rischio'!AF$11*tabelle!$W$11),IF('Rischio netto'!T44=tabelle!$V$12,('calcolo mitigazione del rischio'!AF$11*tabelle!$W$12),"-"))))))))))</f>
        <v>-</v>
      </c>
      <c r="AG37" s="405" t="str">
        <f>IF('Rischio netto'!U44=tabelle!$V$3,('calcolo mitigazione del rischio'!AG$11*tabelle!$W$3),IF('Rischio netto'!U44=tabelle!$V$4,('calcolo mitigazione del rischio'!AG$11*tabelle!$W$4),IF('Rischio netto'!U44=tabelle!$V$5,('calcolo mitigazione del rischio'!AG$11*tabelle!$W$5),IF('Rischio netto'!U44=tabelle!$V$6,('calcolo mitigazione del rischio'!AG$11*tabelle!$W$6),IF('Rischio netto'!U44=tabelle!$V$7,('calcolo mitigazione del rischio'!AG$11*tabelle!$W$7),IF('Rischio netto'!U44=tabelle!$V$8,('calcolo mitigazione del rischio'!AG$11*tabelle!$W$8),IF('Rischio netto'!U44=tabelle!$V$9,('calcolo mitigazione del rischio'!AG$11*tabelle!$W$9),IF('Rischio netto'!U44=tabelle!$V$10,('calcolo mitigazione del rischio'!AG$11*tabelle!$W$10),IF('Rischio netto'!U44=tabelle!$V$11,('calcolo mitigazione del rischio'!AG$11*tabelle!$W$11),IF('Rischio netto'!U44=tabelle!$V$12,('calcolo mitigazione del rischio'!AG$11*tabelle!$W$12),"-"))))))))))</f>
        <v>-</v>
      </c>
      <c r="AH37" s="26" t="str">
        <f>IF('Rischio netto'!V44=tabelle!$V$3,('calcolo mitigazione del rischio'!AH$11*tabelle!$W$3),IF('Rischio netto'!V44=tabelle!$V$4,('calcolo mitigazione del rischio'!AH$11*tabelle!$W$4),IF('Rischio netto'!V44=tabelle!$V$5,('calcolo mitigazione del rischio'!AH$11*tabelle!$W$5),IF('Rischio netto'!V44=tabelle!$V$6,('calcolo mitigazione del rischio'!AH$11*tabelle!$W$6),IF('Rischio netto'!V44=tabelle!$V$7,('calcolo mitigazione del rischio'!AH$11*tabelle!$W$7),IF('Rischio netto'!V44=tabelle!$V$8,('calcolo mitigazione del rischio'!AH$11*tabelle!$W$8),IF('Rischio netto'!V44=tabelle!$V$9,('calcolo mitigazione del rischio'!AH$11*tabelle!$W$9),IF('Rischio netto'!V44=tabelle!$V$10,('calcolo mitigazione del rischio'!AH$11*tabelle!$W$10),IF('Rischio netto'!V44=tabelle!$V$11,('calcolo mitigazione del rischio'!AH$11*tabelle!$W$11),IF('Rischio netto'!V44=tabelle!$V$12,('calcolo mitigazione del rischio'!AH$11*tabelle!$W$12),"-"))))))))))</f>
        <v>-</v>
      </c>
      <c r="AI37" s="410" t="str">
        <f>IF('Rischio netto'!W44=tabelle!$V$3,('calcolo mitigazione del rischio'!AI$11*tabelle!$W$3),IF('Rischio netto'!W44=tabelle!$V$4,('calcolo mitigazione del rischio'!AI$11*tabelle!$W$4),IF('Rischio netto'!W44=tabelle!$V$5,('calcolo mitigazione del rischio'!AI$11*tabelle!$W$5),IF('Rischio netto'!W44=tabelle!$V$6,('calcolo mitigazione del rischio'!AI$11*tabelle!$W$6),IF('Rischio netto'!W44=tabelle!$V$7,('calcolo mitigazione del rischio'!AI$11*tabelle!$W$7),IF('Rischio netto'!W44=tabelle!$V$8,('calcolo mitigazione del rischio'!AI$11*tabelle!$W$8),IF('Rischio netto'!W44=tabelle!$V$9,('calcolo mitigazione del rischio'!AI$11*tabelle!$W$9),IF('Rischio netto'!W44=tabelle!$V$10,('calcolo mitigazione del rischio'!AI$11*tabelle!$W$10),IF('Rischio netto'!W44=tabelle!$V$11,('calcolo mitigazione del rischio'!AI$11*tabelle!$W$11),IF('Rischio netto'!W44=tabelle!$V$12,('calcolo mitigazione del rischio'!AI$11*tabelle!$W$12),"-"))))))))))</f>
        <v>-</v>
      </c>
      <c r="AJ37" s="428" t="e">
        <f t="shared" si="0"/>
        <v>#REF!</v>
      </c>
      <c r="AK37" s="429" t="e">
        <f t="shared" si="3"/>
        <v>#REF!</v>
      </c>
      <c r="AL37" s="418" t="e">
        <f>IF('calcolo mitigazione del rischio'!$AJ37="-","-",'calcolo mitigazione del rischio'!$AK37)</f>
        <v>#REF!</v>
      </c>
      <c r="AM37" s="412" t="str">
        <f>IF('Rischio netto'!X44="-","-",IF('calcolo mitigazione del rischio'!S37="-","-",IF('calcolo mitigazione del rischio'!AL37="-","-",ROUND(('calcolo mitigazione del rischio'!S37*(1-'calcolo mitigazione del rischio'!AL37)),0))))</f>
        <v>-</v>
      </c>
      <c r="AN37" s="404"/>
      <c r="AO37" s="26">
        <f>IF('Rischio Lordo'!L44="X",tabelle!$I$2,0)</f>
        <v>0</v>
      </c>
      <c r="AP37" s="26">
        <f>IF('Rischio Lordo'!M44="X",tabelle!$I$3,0)</f>
        <v>0</v>
      </c>
      <c r="AQ37" s="26">
        <f>IF('Rischio Lordo'!N44="X",tabelle!$I$4,0)</f>
        <v>0</v>
      </c>
      <c r="AR37" s="26">
        <f>IF('Rischio Lordo'!O44="X",tabelle!$I$5,0)</f>
        <v>0</v>
      </c>
      <c r="AS37" s="26">
        <f>IF('Rischio Lordo'!P44="X",tabelle!$I$6,0)</f>
        <v>0</v>
      </c>
      <c r="AT37" s="26">
        <f>IF('Rischio Lordo'!Q44="X",tabelle!$I$7,0)</f>
        <v>0</v>
      </c>
      <c r="AU37" s="26">
        <f>IF('Rischio Lordo'!R44="X",tabelle!$I$8,0)</f>
        <v>0</v>
      </c>
      <c r="AV37" s="26">
        <f>IF('Rischio Lordo'!S44="X",tabelle!$I$9,0)</f>
        <v>0</v>
      </c>
      <c r="AW37" s="26">
        <f>IF('Rischio Lordo'!T44="X",tabelle!$I$10,0)</f>
        <v>0</v>
      </c>
      <c r="AX37" s="26">
        <f>IF('Rischio Lordo'!U44="X",tabelle!$I$11,0)</f>
        <v>0</v>
      </c>
      <c r="AY37" s="26">
        <f>IF('Rischio Lordo'!V44="X",tabelle!$I$12,0)</f>
        <v>0</v>
      </c>
      <c r="AZ37" s="26">
        <f>IF('Rischio Lordo'!W44="X",tabelle!$I$13,0)</f>
        <v>0</v>
      </c>
      <c r="BA37" s="26">
        <f>IF('Rischio Lordo'!X44="X",tabelle!$I$14,0)</f>
        <v>0</v>
      </c>
      <c r="BB37" s="26">
        <f>IF('Rischio Lordo'!Y44="X",tabelle!$I$15,0)</f>
        <v>0</v>
      </c>
      <c r="BC37" s="26">
        <f>IF('Rischio Lordo'!Z44="X",tabelle!$I$16,0)</f>
        <v>0</v>
      </c>
      <c r="BD37" s="26">
        <f>IF('Rischio Lordo'!AA44="X",tabelle!$I$17,0)</f>
        <v>0</v>
      </c>
      <c r="BE37" s="26">
        <f>IF('Rischio Lordo'!AB44="X",tabelle!$I$18,0)</f>
        <v>0</v>
      </c>
      <c r="BF37" s="26">
        <f>IF('Rischio Lordo'!AC44="X",tabelle!$I$18,0)</f>
        <v>0</v>
      </c>
      <c r="BG37" s="26">
        <f>IF('Rischio Lordo'!AC44="X",tabelle!$I$19,0)</f>
        <v>0</v>
      </c>
      <c r="BH37" s="212">
        <f t="shared" si="4"/>
        <v>0</v>
      </c>
    </row>
    <row r="38" spans="1:60" ht="21.5" x14ac:dyDescent="0.75">
      <c r="A38" s="754">
        <f>Schema!A42</f>
        <v>0</v>
      </c>
      <c r="B38" s="757">
        <f>Schema!B42</f>
        <v>0</v>
      </c>
      <c r="C38" s="1111">
        <f>Schema!C42</f>
        <v>0</v>
      </c>
      <c r="D38" s="262" t="str">
        <f>Schema!D42</f>
        <v>B.5.4. Ricezione e verifica del referto medico legale inviato dall’Azienda sanitaria locale che ha effettuato il controllo domiciliare</v>
      </c>
      <c r="E38" s="284" t="str">
        <f>Schema!E42</f>
        <v>GRU</v>
      </c>
      <c r="F38" s="46" t="str">
        <f>Schema!F42</f>
        <v>B</v>
      </c>
      <c r="G38" s="46" t="str">
        <f>Schema!G42</f>
        <v>05</v>
      </c>
      <c r="H38" s="285" t="str">
        <f>Schema!H42</f>
        <v>04</v>
      </c>
      <c r="I38" s="181" t="str">
        <f>IF('Rischio Lordo'!AF45=tabelle!$M$7,tabelle!$N$7,IF('Rischio Lordo'!AF45=tabelle!$M$6,tabelle!$N$6,IF('Rischio Lordo'!AF45=tabelle!$M$5,tabelle!$N$5,IF('Rischio Lordo'!AF45=tabelle!$M$4,tabelle!$N$4,IF('Rischio Lordo'!AF45=tabelle!$M$3,tabelle!$N$3,"-")))))</f>
        <v>-</v>
      </c>
      <c r="J38" s="34" t="str">
        <f>IF('Rischio Lordo'!AG45=tabelle!$M$7,tabelle!$N$7,IF('Rischio Lordo'!AG45=tabelle!$M$6,tabelle!$N$6,IF('Rischio Lordo'!AG45=tabelle!$M$5,tabelle!$N$5,IF('Rischio Lordo'!AG45=tabelle!$M$4,tabelle!$N$4,IF('Rischio Lordo'!AG45=tabelle!$M$3,tabelle!$N$3,"-")))))</f>
        <v>-</v>
      </c>
      <c r="K38" s="34" t="str">
        <f>IF('Rischio Lordo'!AH45=tabelle!$M$7,tabelle!$N$7,IF('Rischio Lordo'!AH45=tabelle!$M$6,tabelle!$N$6,IF('Rischio Lordo'!AH45=tabelle!$M$5,tabelle!$N$5,IF('Rischio Lordo'!AH45=tabelle!$M$4,tabelle!$N$4,IF('Rischio Lordo'!AH45=tabelle!$M$3,tabelle!$N$3,"-")))))</f>
        <v>-</v>
      </c>
      <c r="L38" s="394" t="str">
        <f t="shared" si="1"/>
        <v>-</v>
      </c>
      <c r="M38" s="34" t="str">
        <f>IF('Rischio Lordo'!AI45=tabelle!$M$7,tabelle!$N$7,IF('Rischio Lordo'!AI45=tabelle!$M$6,tabelle!$N$6,IF('Rischio Lordo'!AI45=tabelle!$M$5,tabelle!$N$5,IF('Rischio Lordo'!AI45=tabelle!$M$4,tabelle!$N$4,IF('Rischio Lordo'!AI45=tabelle!$M$3,tabelle!$N$3,"-")))))</f>
        <v>-</v>
      </c>
      <c r="N38" s="165" t="str">
        <f>IF(M38="-","-",IF('calcolo mitigazione del rischio'!L38="-","-",IF(AND((M38*'calcolo mitigazione del rischio'!L38)&gt;=tabelle!$P$3, (M38*'calcolo mitigazione del rischio'!L38)&lt;tabelle!$Q$3),tabelle!$R$3,IF(AND((M38*'calcolo mitigazione del rischio'!L38)&gt;=tabelle!$P$4, (M38*'calcolo mitigazione del rischio'!L38)&lt;tabelle!$Q$4),tabelle!$R$4,IF(AND((M38*'calcolo mitigazione del rischio'!L38)&gt;=tabelle!$P$5, (M38*'calcolo mitigazione del rischio'!L38)&lt;tabelle!$Q$5),tabelle!$R$5,IF(AND((M38*'calcolo mitigazione del rischio'!L38)&gt;=tabelle!$P$6, (M38*'calcolo mitigazione del rischio'!L38)&lt;tabelle!$Q$6),tabelle!$R$6,IF(AND((M38*'calcolo mitigazione del rischio'!L38)&gt;=tabelle!$P$7, (M38*'calcolo mitigazione del rischio'!L38)&lt;=tabelle!$Q$7),tabelle!$R$7,"-")))))))</f>
        <v>-</v>
      </c>
      <c r="O38" s="35" t="str">
        <f>IF('Rischio Lordo'!AK45=tabelle!$M$7,tabelle!$N$7,IF('Rischio Lordo'!AK45=tabelle!$M$6,tabelle!$N$6,IF('Rischio Lordo'!AK45=tabelle!$M$5,tabelle!$N$5,IF('Rischio Lordo'!AK45=tabelle!$M$4,tabelle!$N$4,IF('Rischio Lordo'!AK45=tabelle!$M$3,tabelle!$N$3,"-")))))</f>
        <v>-</v>
      </c>
      <c r="P38" s="35" t="str">
        <f>IF('Rischio Lordo'!AL45=tabelle!$M$7,tabelle!$N$7,IF('Rischio Lordo'!AL45=tabelle!$M$6,tabelle!$N$6,IF('Rischio Lordo'!AL45=tabelle!$M$5,tabelle!$N$5,IF('Rischio Lordo'!AL45=tabelle!$M$4,tabelle!$N$4,IF('Rischio Lordo'!AL45=tabelle!$M$3,tabelle!$N$3,"-")))))</f>
        <v>-</v>
      </c>
      <c r="Q38" s="35" t="str">
        <f>IF('Rischio Lordo'!AM45=tabelle!$M$7,tabelle!$N$7,IF('Rischio Lordo'!AM45=tabelle!$M$6,tabelle!$N$6,IF('Rischio Lordo'!AM45=tabelle!$M$5,tabelle!$N$5,IF('Rischio Lordo'!AM45=tabelle!$M$4,tabelle!$N$4,IF('Rischio Lordo'!AM45=tabelle!$M$3,tabelle!$N$3,"-")))))</f>
        <v>-</v>
      </c>
      <c r="R38" s="166" t="str">
        <f t="shared" si="2"/>
        <v>-</v>
      </c>
      <c r="S38" s="228" t="str">
        <f>IF(R38="-","-",(R38*'calcolo mitigazione del rischio'!N38))</f>
        <v>-</v>
      </c>
      <c r="T38" s="26" t="str">
        <f>IF('Rischio netto'!I45=tabelle!$V$3,('calcolo mitigazione del rischio'!T$11*tabelle!$W$3),IF('Rischio netto'!I45=tabelle!$V$4,('calcolo mitigazione del rischio'!T$11*tabelle!$W$4),IF('Rischio netto'!I45=tabelle!$V$5,('calcolo mitigazione del rischio'!T$11*tabelle!$W$5),IF('Rischio netto'!I45=tabelle!$V$6,('calcolo mitigazione del rischio'!T$11*tabelle!$W$6),IF('Rischio netto'!I45=tabelle!$V$7,('calcolo mitigazione del rischio'!T$11*tabelle!$W$7),IF('Rischio netto'!I45=tabelle!$V$8,('calcolo mitigazione del rischio'!T$11*tabelle!$W$8),IF('Rischio netto'!I45=tabelle!$V$9,('calcolo mitigazione del rischio'!T$11*tabelle!$W$9),IF('Rischio netto'!I45=tabelle!$V$10,('calcolo mitigazione del rischio'!T$11*tabelle!$W$10),IF('Rischio netto'!I45=tabelle!$V$11,('calcolo mitigazione del rischio'!T$11*tabelle!$W$11),IF('Rischio netto'!I45=tabelle!$V$12,('calcolo mitigazione del rischio'!T$11*tabelle!$W$12),"-"))))))))))</f>
        <v>-</v>
      </c>
      <c r="U38" s="26" t="str">
        <f>IF('Rischio netto'!J45=tabelle!$V$3,('calcolo mitigazione del rischio'!U$11*tabelle!$W$3),IF('Rischio netto'!J45=tabelle!$V$4,('calcolo mitigazione del rischio'!U$11*tabelle!$W$4),IF('Rischio netto'!J45=tabelle!$V$5,('calcolo mitigazione del rischio'!U$11*tabelle!$W$5),IF('Rischio netto'!J45=tabelle!$V$6,('calcolo mitigazione del rischio'!U$11*tabelle!$W$6),IF('Rischio netto'!J45=tabelle!$V$7,('calcolo mitigazione del rischio'!U$11*tabelle!$W$7),IF('Rischio netto'!J45=tabelle!$V$8,('calcolo mitigazione del rischio'!U$11*tabelle!$W$8),IF('Rischio netto'!J45=tabelle!$V$9,('calcolo mitigazione del rischio'!U$11*tabelle!$W$9),IF('Rischio netto'!J45=tabelle!$V$10,('calcolo mitigazione del rischio'!U$11*tabelle!$W$10),IF('Rischio netto'!J45=tabelle!$V$11,('calcolo mitigazione del rischio'!U$11*tabelle!$W$11),IF('Rischio netto'!J45=tabelle!$V$12,('calcolo mitigazione del rischio'!U$11*tabelle!$W$12),"-"))))))))))</f>
        <v>-</v>
      </c>
      <c r="V38" s="26" t="str">
        <f>IF('Rischio netto'!K45=tabelle!$V$3,('calcolo mitigazione del rischio'!V$11*tabelle!$W$3),IF('Rischio netto'!K45=tabelle!$V$4,('calcolo mitigazione del rischio'!V$11*tabelle!$W$4),IF('Rischio netto'!K45=tabelle!$V$5,('calcolo mitigazione del rischio'!V$11*tabelle!$W$5),IF('Rischio netto'!K45=tabelle!$V$6,('calcolo mitigazione del rischio'!V$11*tabelle!$W$6),IF('Rischio netto'!K45=tabelle!$V$7,('calcolo mitigazione del rischio'!V$11*tabelle!$W$7),IF('Rischio netto'!K45=tabelle!$V$8,('calcolo mitigazione del rischio'!V$11*tabelle!$W$8),IF('Rischio netto'!K45=tabelle!$V$9,('calcolo mitigazione del rischio'!V$11*tabelle!$W$9),IF('Rischio netto'!K45=tabelle!$V$10,('calcolo mitigazione del rischio'!V$11*tabelle!$W$10),IF('Rischio netto'!K45=tabelle!$V$11,('calcolo mitigazione del rischio'!V$11*tabelle!$W$11),IF('Rischio netto'!K45=tabelle!$V$12,('calcolo mitigazione del rischio'!V$11*tabelle!$W$12),"-"))))))))))</f>
        <v>-</v>
      </c>
      <c r="W38" s="26" t="str">
        <f>IF('Rischio netto'!L45=tabelle!$V$3,('calcolo mitigazione del rischio'!W$11*tabelle!$W$3),IF('Rischio netto'!L45=tabelle!$V$4,('calcolo mitigazione del rischio'!W$11*tabelle!$W$4),IF('Rischio netto'!L45=tabelle!$V$5,('calcolo mitigazione del rischio'!W$11*tabelle!$W$5),IF('Rischio netto'!L45=tabelle!$V$6,('calcolo mitigazione del rischio'!W$11*tabelle!$W$6),IF('Rischio netto'!L45=tabelle!$V$7,('calcolo mitigazione del rischio'!W$11*tabelle!$W$7),IF('Rischio netto'!L45=tabelle!$V$8,('calcolo mitigazione del rischio'!W$11*tabelle!$W$8),IF('Rischio netto'!L45=tabelle!$V$9,('calcolo mitigazione del rischio'!W$11*tabelle!$W$9),IF('Rischio netto'!L45=tabelle!$V$10,('calcolo mitigazione del rischio'!W$11*tabelle!$W$10),IF('Rischio netto'!L45=tabelle!$V$11,('calcolo mitigazione del rischio'!W$11*tabelle!$W$11),IF('Rischio netto'!L45=tabelle!$V$12,('calcolo mitigazione del rischio'!W$11*tabelle!$W$12),"-"))))))))))</f>
        <v>-</v>
      </c>
      <c r="X38" s="26" t="str">
        <f>IF('Rischio netto'!O45=tabelle!$V$3,('calcolo mitigazione del rischio'!X$11*tabelle!$W$3),IF('Rischio netto'!O45=tabelle!$V$4,('calcolo mitigazione del rischio'!X$11*tabelle!$W$4),IF('Rischio netto'!O45=tabelle!$V$5,('calcolo mitigazione del rischio'!X$11*tabelle!$W$5),IF('Rischio netto'!O45=tabelle!$V$6,('calcolo mitigazione del rischio'!X$11*tabelle!$W$6),IF('Rischio netto'!O45=tabelle!$V$7,('calcolo mitigazione del rischio'!X$11*tabelle!$W$7),IF('Rischio netto'!O45=tabelle!$V$8,('calcolo mitigazione del rischio'!X$11*tabelle!$W$8),IF('Rischio netto'!O45=tabelle!$V$9,('calcolo mitigazione del rischio'!X$11*tabelle!$W$9),IF('Rischio netto'!O45=tabelle!$V$10,('calcolo mitigazione del rischio'!X$11*tabelle!$W$10),IF('Rischio netto'!O45=tabelle!$V$11,('calcolo mitigazione del rischio'!X$11*tabelle!$W$11),IF('Rischio netto'!O45=tabelle!$V$12,('calcolo mitigazione del rischio'!X$11*tabelle!$W$12),"-"))))))))))</f>
        <v>-</v>
      </c>
      <c r="Y38" s="26" t="str">
        <f>IF('Rischio netto'!P45=tabelle!$V$3,('calcolo mitigazione del rischio'!Y$11*tabelle!$W$3),IF('Rischio netto'!P45=tabelle!$V$4,('calcolo mitigazione del rischio'!Y$11*tabelle!$W$4),IF('Rischio netto'!P45=tabelle!$V$5,('calcolo mitigazione del rischio'!Y$11*tabelle!$W$5),IF('Rischio netto'!P45=tabelle!$V$6,('calcolo mitigazione del rischio'!Y$11*tabelle!$W$6),IF('Rischio netto'!P45=tabelle!$V$7,('calcolo mitigazione del rischio'!Y$11*tabelle!$W$7),IF('Rischio netto'!P45=tabelle!$V$8,('calcolo mitigazione del rischio'!Y$11*tabelle!$W$8),IF('Rischio netto'!P45=tabelle!$V$9,('calcolo mitigazione del rischio'!Y$11*tabelle!$W$9),IF('Rischio netto'!P45=tabelle!$V$10,('calcolo mitigazione del rischio'!Y$11*tabelle!$W$10),IF('Rischio netto'!P45=tabelle!$V$11,('calcolo mitigazione del rischio'!Y$11*tabelle!$W$11),IF('Rischio netto'!P45=tabelle!$V$12,('calcolo mitigazione del rischio'!Y$11*tabelle!$W$12),"-"))))))))))</f>
        <v>-</v>
      </c>
      <c r="Z3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8" s="26" t="str">
        <f>IF('Rischio netto'!Q45=tabelle!$V$3,('calcolo mitigazione del rischio'!AA$11*tabelle!$W$3),IF('Rischio netto'!Q45=tabelle!$V$4,('calcolo mitigazione del rischio'!AA$11*tabelle!$W$4),IF('Rischio netto'!Q45=tabelle!$V$5,('calcolo mitigazione del rischio'!AA$11*tabelle!$W$5),IF('Rischio netto'!Q45=tabelle!$V$6,('calcolo mitigazione del rischio'!AA$11*tabelle!$W$6),IF('Rischio netto'!Q45=tabelle!$V$7,('calcolo mitigazione del rischio'!AA$11*tabelle!$W$7),IF('Rischio netto'!Q45=tabelle!$V$8,('calcolo mitigazione del rischio'!AA$11*tabelle!$W$8),IF('Rischio netto'!Q45=tabelle!$V$9,('calcolo mitigazione del rischio'!AA$11*tabelle!$W$9),IF('Rischio netto'!Q45=tabelle!$V$10,('calcolo mitigazione del rischio'!AA$11*tabelle!$W$10),IF('Rischio netto'!Q45=tabelle!$V$11,('calcolo mitigazione del rischio'!AA$11*tabelle!$W$11),IF('Rischio netto'!Q45=tabelle!$V$12,('calcolo mitigazione del rischio'!AA$11*tabelle!$W$12),"-"))))))))))</f>
        <v>-</v>
      </c>
      <c r="AB38" s="26" t="str">
        <f>IF('Rischio netto'!R45=tabelle!$V$3,('calcolo mitigazione del rischio'!AB$11*tabelle!$W$3),IF('Rischio netto'!R45=tabelle!$V$4,('calcolo mitigazione del rischio'!AB$11*tabelle!$W$4),IF('Rischio netto'!R45=tabelle!$V$5,('calcolo mitigazione del rischio'!AB$11*tabelle!$W$5),IF('Rischio netto'!R45=tabelle!$V$6,('calcolo mitigazione del rischio'!AB$11*tabelle!$W$6),IF('Rischio netto'!R45=tabelle!$V$7,('calcolo mitigazione del rischio'!AB$11*tabelle!$W$7),IF('Rischio netto'!R45=tabelle!$V$8,('calcolo mitigazione del rischio'!AB$11*tabelle!$W$8),IF('Rischio netto'!R45=tabelle!$V$9,('calcolo mitigazione del rischio'!AB$11*tabelle!$W$9),IF('Rischio netto'!R45=tabelle!$V$10,('calcolo mitigazione del rischio'!AB$11*tabelle!$W$10),IF('Rischio netto'!R45=tabelle!$V$11,('calcolo mitigazione del rischio'!AB$11*tabelle!$W$11),IF('Rischio netto'!R45=tabelle!$V$12,('calcolo mitigazione del rischio'!AB$11*tabelle!$W$12),"-"))))))))))</f>
        <v>-</v>
      </c>
      <c r="AC38" s="405" t="str">
        <f>IF('Rischio netto'!T45=tabelle!$V$3,('calcolo mitigazione del rischio'!AC$11*tabelle!$W$3),IF('Rischio netto'!T45=tabelle!$V$4,('calcolo mitigazione del rischio'!AC$11*tabelle!$W$4),IF('Rischio netto'!T45=tabelle!$V$5,('calcolo mitigazione del rischio'!AC$11*tabelle!$W$5),IF('Rischio netto'!T45=tabelle!$V$6,('calcolo mitigazione del rischio'!AC$11*tabelle!$W$6),IF('Rischio netto'!T45=tabelle!$V$7,('calcolo mitigazione del rischio'!AC$11*tabelle!$W$7),IF('Rischio netto'!T45=tabelle!$V$8,('calcolo mitigazione del rischio'!AC$11*tabelle!$W$8),IF('Rischio netto'!T45=tabelle!$V$9,('calcolo mitigazione del rischio'!AC$11*tabelle!$W$9),IF('Rischio netto'!T45=tabelle!$V$10,('calcolo mitigazione del rischio'!AC$11*tabelle!$W$10),IF('Rischio netto'!T45=tabelle!$V$11,('calcolo mitigazione del rischio'!AC$11*tabelle!$W$11),IF('Rischio netto'!T45=tabelle!$V$12,('calcolo mitigazione del rischio'!AC$11*tabelle!$W$12),"-"))))))))))</f>
        <v>-</v>
      </c>
      <c r="AD38" s="26" t="str">
        <f>IF('Rischio netto'!T45=tabelle!$V$3,('calcolo mitigazione del rischio'!AD$11*tabelle!$W$3),IF('Rischio netto'!T45=tabelle!$V$4,('calcolo mitigazione del rischio'!AD$11*tabelle!$W$4),IF('Rischio netto'!T45=tabelle!$V$5,('calcolo mitigazione del rischio'!AD$11*tabelle!$W$5),IF('Rischio netto'!T45=tabelle!$V$6,('calcolo mitigazione del rischio'!AD$11*tabelle!$W$6),IF('Rischio netto'!T45=tabelle!$V$7,('calcolo mitigazione del rischio'!AD$11*tabelle!$W$7),IF('Rischio netto'!T45=tabelle!$V$8,('calcolo mitigazione del rischio'!AD$11*tabelle!$W$8),IF('Rischio netto'!T45=tabelle!$V$9,('calcolo mitigazione del rischio'!AD$11*tabelle!$W$9),IF('Rischio netto'!T45=tabelle!$V$10,('calcolo mitigazione del rischio'!AD$11*tabelle!$W$10),IF('Rischio netto'!T45=tabelle!$V$11,('calcolo mitigazione del rischio'!AD$11*tabelle!$W$11),IF('Rischio netto'!T45=tabelle!$V$12,('calcolo mitigazione del rischio'!AD$11*tabelle!$W$12),"-"))))))))))</f>
        <v>-</v>
      </c>
      <c r="AE38" s="26"/>
      <c r="AF38" s="405" t="str">
        <f>IF('Rischio netto'!T45=tabelle!$V$3,('calcolo mitigazione del rischio'!AF$11*tabelle!$W$3),IF('Rischio netto'!T45=tabelle!$V$4,('calcolo mitigazione del rischio'!AF$11*tabelle!$W$4),IF('Rischio netto'!T45=tabelle!$V$5,('calcolo mitigazione del rischio'!AF$11*tabelle!$W$5),IF('Rischio netto'!T45=tabelle!$V$6,('calcolo mitigazione del rischio'!AF$11*tabelle!$W$6),IF('Rischio netto'!T45=tabelle!$V$7,('calcolo mitigazione del rischio'!AF$11*tabelle!$W$7),IF('Rischio netto'!T45=tabelle!$V$8,('calcolo mitigazione del rischio'!AF$11*tabelle!$W$8),IF('Rischio netto'!T45=tabelle!$V$9,('calcolo mitigazione del rischio'!AF$11*tabelle!$W$9),IF('Rischio netto'!T45=tabelle!$V$10,('calcolo mitigazione del rischio'!AF$11*tabelle!$W$10),IF('Rischio netto'!T45=tabelle!$V$11,('calcolo mitigazione del rischio'!AF$11*tabelle!$W$11),IF('Rischio netto'!T45=tabelle!$V$12,('calcolo mitigazione del rischio'!AF$11*tabelle!$W$12),"-"))))))))))</f>
        <v>-</v>
      </c>
      <c r="AG38" s="405" t="str">
        <f>IF('Rischio netto'!U45=tabelle!$V$3,('calcolo mitigazione del rischio'!AG$11*tabelle!$W$3),IF('Rischio netto'!U45=tabelle!$V$4,('calcolo mitigazione del rischio'!AG$11*tabelle!$W$4),IF('Rischio netto'!U45=tabelle!$V$5,('calcolo mitigazione del rischio'!AG$11*tabelle!$W$5),IF('Rischio netto'!U45=tabelle!$V$6,('calcolo mitigazione del rischio'!AG$11*tabelle!$W$6),IF('Rischio netto'!U45=tabelle!$V$7,('calcolo mitigazione del rischio'!AG$11*tabelle!$W$7),IF('Rischio netto'!U45=tabelle!$V$8,('calcolo mitigazione del rischio'!AG$11*tabelle!$W$8),IF('Rischio netto'!U45=tabelle!$V$9,('calcolo mitigazione del rischio'!AG$11*tabelle!$W$9),IF('Rischio netto'!U45=tabelle!$V$10,('calcolo mitigazione del rischio'!AG$11*tabelle!$W$10),IF('Rischio netto'!U45=tabelle!$V$11,('calcolo mitigazione del rischio'!AG$11*tabelle!$W$11),IF('Rischio netto'!U45=tabelle!$V$12,('calcolo mitigazione del rischio'!AG$11*tabelle!$W$12),"-"))))))))))</f>
        <v>-</v>
      </c>
      <c r="AH38" s="26" t="str">
        <f>IF('Rischio netto'!V45=tabelle!$V$3,('calcolo mitigazione del rischio'!AH$11*tabelle!$W$3),IF('Rischio netto'!V45=tabelle!$V$4,('calcolo mitigazione del rischio'!AH$11*tabelle!$W$4),IF('Rischio netto'!V45=tabelle!$V$5,('calcolo mitigazione del rischio'!AH$11*tabelle!$W$5),IF('Rischio netto'!V45=tabelle!$V$6,('calcolo mitigazione del rischio'!AH$11*tabelle!$W$6),IF('Rischio netto'!V45=tabelle!$V$7,('calcolo mitigazione del rischio'!AH$11*tabelle!$W$7),IF('Rischio netto'!V45=tabelle!$V$8,('calcolo mitigazione del rischio'!AH$11*tabelle!$W$8),IF('Rischio netto'!V45=tabelle!$V$9,('calcolo mitigazione del rischio'!AH$11*tabelle!$W$9),IF('Rischio netto'!V45=tabelle!$V$10,('calcolo mitigazione del rischio'!AH$11*tabelle!$W$10),IF('Rischio netto'!V45=tabelle!$V$11,('calcolo mitigazione del rischio'!AH$11*tabelle!$W$11),IF('Rischio netto'!V45=tabelle!$V$12,('calcolo mitigazione del rischio'!AH$11*tabelle!$W$12),"-"))))))))))</f>
        <v>-</v>
      </c>
      <c r="AI38" s="410" t="str">
        <f>IF('Rischio netto'!W45=tabelle!$V$3,('calcolo mitigazione del rischio'!AI$11*tabelle!$W$3),IF('Rischio netto'!W45=tabelle!$V$4,('calcolo mitigazione del rischio'!AI$11*tabelle!$W$4),IF('Rischio netto'!W45=tabelle!$V$5,('calcolo mitigazione del rischio'!AI$11*tabelle!$W$5),IF('Rischio netto'!W45=tabelle!$V$6,('calcolo mitigazione del rischio'!AI$11*tabelle!$W$6),IF('Rischio netto'!W45=tabelle!$V$7,('calcolo mitigazione del rischio'!AI$11*tabelle!$W$7),IF('Rischio netto'!W45=tabelle!$V$8,('calcolo mitigazione del rischio'!AI$11*tabelle!$W$8),IF('Rischio netto'!W45=tabelle!$V$9,('calcolo mitigazione del rischio'!AI$11*tabelle!$W$9),IF('Rischio netto'!W45=tabelle!$V$10,('calcolo mitigazione del rischio'!AI$11*tabelle!$W$10),IF('Rischio netto'!W45=tabelle!$V$11,('calcolo mitigazione del rischio'!AI$11*tabelle!$W$11),IF('Rischio netto'!W45=tabelle!$V$12,('calcolo mitigazione del rischio'!AI$11*tabelle!$W$12),"-"))))))))))</f>
        <v>-</v>
      </c>
      <c r="AJ38" s="428" t="e">
        <f t="shared" si="0"/>
        <v>#REF!</v>
      </c>
      <c r="AK38" s="429" t="e">
        <f t="shared" si="3"/>
        <v>#REF!</v>
      </c>
      <c r="AL38" s="418" t="e">
        <f>IF('calcolo mitigazione del rischio'!$AJ38="-","-",'calcolo mitigazione del rischio'!$AK38)</f>
        <v>#REF!</v>
      </c>
      <c r="AM38" s="412" t="str">
        <f>IF('Rischio netto'!X45="-","-",IF('calcolo mitigazione del rischio'!S38="-","-",IF('calcolo mitigazione del rischio'!AL38="-","-",ROUND(('calcolo mitigazione del rischio'!S38*(1-'calcolo mitigazione del rischio'!AL38)),0))))</f>
        <v>-</v>
      </c>
      <c r="AN38" s="404"/>
      <c r="AO38" s="26">
        <f>IF('Rischio Lordo'!L45="X",tabelle!$I$2,0)</f>
        <v>0</v>
      </c>
      <c r="AP38" s="26">
        <f>IF('Rischio Lordo'!M45="X",tabelle!$I$3,0)</f>
        <v>0</v>
      </c>
      <c r="AQ38" s="26">
        <f>IF('Rischio Lordo'!N45="X",tabelle!$I$4,0)</f>
        <v>0</v>
      </c>
      <c r="AR38" s="26">
        <f>IF('Rischio Lordo'!O45="X",tabelle!$I$5,0)</f>
        <v>0</v>
      </c>
      <c r="AS38" s="26">
        <f>IF('Rischio Lordo'!P45="X",tabelle!$I$6,0)</f>
        <v>0</v>
      </c>
      <c r="AT38" s="26">
        <f>IF('Rischio Lordo'!Q45="X",tabelle!$I$7,0)</f>
        <v>0</v>
      </c>
      <c r="AU38" s="26">
        <f>IF('Rischio Lordo'!R45="X",tabelle!$I$8,0)</f>
        <v>0</v>
      </c>
      <c r="AV38" s="26">
        <f>IF('Rischio Lordo'!S45="X",tabelle!$I$9,0)</f>
        <v>0</v>
      </c>
      <c r="AW38" s="26">
        <f>IF('Rischio Lordo'!T45="X",tabelle!$I$10,0)</f>
        <v>0</v>
      </c>
      <c r="AX38" s="26">
        <f>IF('Rischio Lordo'!U45="X",tabelle!$I$11,0)</f>
        <v>0</v>
      </c>
      <c r="AY38" s="26">
        <f>IF('Rischio Lordo'!V45="X",tabelle!$I$12,0)</f>
        <v>0</v>
      </c>
      <c r="AZ38" s="26">
        <f>IF('Rischio Lordo'!W45="X",tabelle!$I$13,0)</f>
        <v>0</v>
      </c>
      <c r="BA38" s="26">
        <f>IF('Rischio Lordo'!X45="X",tabelle!$I$14,0)</f>
        <v>0</v>
      </c>
      <c r="BB38" s="26">
        <f>IF('Rischio Lordo'!Y45="X",tabelle!$I$15,0)</f>
        <v>0</v>
      </c>
      <c r="BC38" s="26">
        <f>IF('Rischio Lordo'!Z45="X",tabelle!$I$16,0)</f>
        <v>0</v>
      </c>
      <c r="BD38" s="26">
        <f>IF('Rischio Lordo'!AA45="X",tabelle!$I$17,0)</f>
        <v>0</v>
      </c>
      <c r="BE38" s="26">
        <f>IF('Rischio Lordo'!AB45="X",tabelle!$I$18,0)</f>
        <v>0</v>
      </c>
      <c r="BF38" s="26">
        <f>IF('Rischio Lordo'!AC45="X",tabelle!$I$18,0)</f>
        <v>0</v>
      </c>
      <c r="BG38" s="26">
        <f>IF('Rischio Lordo'!AC45="X",tabelle!$I$19,0)</f>
        <v>0</v>
      </c>
      <c r="BH38" s="212">
        <f t="shared" si="4"/>
        <v>0</v>
      </c>
    </row>
    <row r="39" spans="1:60" x14ac:dyDescent="0.75">
      <c r="A39" s="754">
        <f>Schema!A43</f>
        <v>0</v>
      </c>
      <c r="B39" s="757">
        <f>Schema!B43</f>
        <v>0</v>
      </c>
      <c r="C39" s="1111">
        <f>Schema!C43</f>
        <v>0</v>
      </c>
      <c r="D39" s="262" t="str">
        <f>Schema!D43</f>
        <v>B.5.5. Nel caso in cui il dipendente sia stato sottoposto al controllo, si procede all’archiviazione del referto medico legale</v>
      </c>
      <c r="E39" s="284" t="str">
        <f>Schema!E43</f>
        <v>GRU</v>
      </c>
      <c r="F39" s="46" t="str">
        <f>Schema!F43</f>
        <v>B</v>
      </c>
      <c r="G39" s="46" t="str">
        <f>Schema!G43</f>
        <v>05</v>
      </c>
      <c r="H39" s="285" t="str">
        <f>Schema!H43</f>
        <v>05</v>
      </c>
      <c r="I39" s="181" t="str">
        <f>IF('Rischio Lordo'!AF46=tabelle!$M$7,tabelle!$N$7,IF('Rischio Lordo'!AF46=tabelle!$M$6,tabelle!$N$6,IF('Rischio Lordo'!AF46=tabelle!$M$5,tabelle!$N$5,IF('Rischio Lordo'!AF46=tabelle!$M$4,tabelle!$N$4,IF('Rischio Lordo'!AF46=tabelle!$M$3,tabelle!$N$3,"-")))))</f>
        <v>-</v>
      </c>
      <c r="J39" s="34" t="str">
        <f>IF('Rischio Lordo'!AG46=tabelle!$M$7,tabelle!$N$7,IF('Rischio Lordo'!AG46=tabelle!$M$6,tabelle!$N$6,IF('Rischio Lordo'!AG46=tabelle!$M$5,tabelle!$N$5,IF('Rischio Lordo'!AG46=tabelle!$M$4,tabelle!$N$4,IF('Rischio Lordo'!AG46=tabelle!$M$3,tabelle!$N$3,"-")))))</f>
        <v>-</v>
      </c>
      <c r="K39" s="34" t="str">
        <f>IF('Rischio Lordo'!AH46=tabelle!$M$7,tabelle!$N$7,IF('Rischio Lordo'!AH46=tabelle!$M$6,tabelle!$N$6,IF('Rischio Lordo'!AH46=tabelle!$M$5,tabelle!$N$5,IF('Rischio Lordo'!AH46=tabelle!$M$4,tabelle!$N$4,IF('Rischio Lordo'!AH46=tabelle!$M$3,tabelle!$N$3,"-")))))</f>
        <v>-</v>
      </c>
      <c r="L39" s="394" t="str">
        <f t="shared" si="1"/>
        <v>-</v>
      </c>
      <c r="M39" s="34" t="str">
        <f>IF('Rischio Lordo'!AI46=tabelle!$M$7,tabelle!$N$7,IF('Rischio Lordo'!AI46=tabelle!$M$6,tabelle!$N$6,IF('Rischio Lordo'!AI46=tabelle!$M$5,tabelle!$N$5,IF('Rischio Lordo'!AI46=tabelle!$M$4,tabelle!$N$4,IF('Rischio Lordo'!AI46=tabelle!$M$3,tabelle!$N$3,"-")))))</f>
        <v>-</v>
      </c>
      <c r="N39" s="165" t="str">
        <f>IF(M39="-","-",IF('calcolo mitigazione del rischio'!L39="-","-",IF(AND((M39*'calcolo mitigazione del rischio'!L39)&gt;=tabelle!$P$3, (M39*'calcolo mitigazione del rischio'!L39)&lt;tabelle!$Q$3),tabelle!$R$3,IF(AND((M39*'calcolo mitigazione del rischio'!L39)&gt;=tabelle!$P$4, (M39*'calcolo mitigazione del rischio'!L39)&lt;tabelle!$Q$4),tabelle!$R$4,IF(AND((M39*'calcolo mitigazione del rischio'!L39)&gt;=tabelle!$P$5, (M39*'calcolo mitigazione del rischio'!L39)&lt;tabelle!$Q$5),tabelle!$R$5,IF(AND((M39*'calcolo mitigazione del rischio'!L39)&gt;=tabelle!$P$6, (M39*'calcolo mitigazione del rischio'!L39)&lt;tabelle!$Q$6),tabelle!$R$6,IF(AND((M39*'calcolo mitigazione del rischio'!L39)&gt;=tabelle!$P$7, (M39*'calcolo mitigazione del rischio'!L39)&lt;=tabelle!$Q$7),tabelle!$R$7,"-")))))))</f>
        <v>-</v>
      </c>
      <c r="O39" s="35" t="str">
        <f>IF('Rischio Lordo'!AK46=tabelle!$M$7,tabelle!$N$7,IF('Rischio Lordo'!AK46=tabelle!$M$6,tabelle!$N$6,IF('Rischio Lordo'!AK46=tabelle!$M$5,tabelle!$N$5,IF('Rischio Lordo'!AK46=tabelle!$M$4,tabelle!$N$4,IF('Rischio Lordo'!AK46=tabelle!$M$3,tabelle!$N$3,"-")))))</f>
        <v>-</v>
      </c>
      <c r="P39" s="35" t="str">
        <f>IF('Rischio Lordo'!AL46=tabelle!$M$7,tabelle!$N$7,IF('Rischio Lordo'!AL46=tabelle!$M$6,tabelle!$N$6,IF('Rischio Lordo'!AL46=tabelle!$M$5,tabelle!$N$5,IF('Rischio Lordo'!AL46=tabelle!$M$4,tabelle!$N$4,IF('Rischio Lordo'!AL46=tabelle!$M$3,tabelle!$N$3,"-")))))</f>
        <v>-</v>
      </c>
      <c r="Q39" s="35" t="str">
        <f>IF('Rischio Lordo'!AM46=tabelle!$M$7,tabelle!$N$7,IF('Rischio Lordo'!AM46=tabelle!$M$6,tabelle!$N$6,IF('Rischio Lordo'!AM46=tabelle!$M$5,tabelle!$N$5,IF('Rischio Lordo'!AM46=tabelle!$M$4,tabelle!$N$4,IF('Rischio Lordo'!AM46=tabelle!$M$3,tabelle!$N$3,"-")))))</f>
        <v>-</v>
      </c>
      <c r="R39" s="166" t="str">
        <f t="shared" si="2"/>
        <v>-</v>
      </c>
      <c r="S39" s="228" t="str">
        <f>IF(R39="-","-",(R39*'calcolo mitigazione del rischio'!N39))</f>
        <v>-</v>
      </c>
      <c r="T39" s="26" t="str">
        <f>IF('Rischio netto'!I46=tabelle!$V$3,('calcolo mitigazione del rischio'!T$11*tabelle!$W$3),IF('Rischio netto'!I46=tabelle!$V$4,('calcolo mitigazione del rischio'!T$11*tabelle!$W$4),IF('Rischio netto'!I46=tabelle!$V$5,('calcolo mitigazione del rischio'!T$11*tabelle!$W$5),IF('Rischio netto'!I46=tabelle!$V$6,('calcolo mitigazione del rischio'!T$11*tabelle!$W$6),IF('Rischio netto'!I46=tabelle!$V$7,('calcolo mitigazione del rischio'!T$11*tabelle!$W$7),IF('Rischio netto'!I46=tabelle!$V$8,('calcolo mitigazione del rischio'!T$11*tabelle!$W$8),IF('Rischio netto'!I46=tabelle!$V$9,('calcolo mitigazione del rischio'!T$11*tabelle!$W$9),IF('Rischio netto'!I46=tabelle!$V$10,('calcolo mitigazione del rischio'!T$11*tabelle!$W$10),IF('Rischio netto'!I46=tabelle!$V$11,('calcolo mitigazione del rischio'!T$11*tabelle!$W$11),IF('Rischio netto'!I46=tabelle!$V$12,('calcolo mitigazione del rischio'!T$11*tabelle!$W$12),"-"))))))))))</f>
        <v>-</v>
      </c>
      <c r="U39" s="26" t="str">
        <f>IF('Rischio netto'!J46=tabelle!$V$3,('calcolo mitigazione del rischio'!U$11*tabelle!$W$3),IF('Rischio netto'!J46=tabelle!$V$4,('calcolo mitigazione del rischio'!U$11*tabelle!$W$4),IF('Rischio netto'!J46=tabelle!$V$5,('calcolo mitigazione del rischio'!U$11*tabelle!$W$5),IF('Rischio netto'!J46=tabelle!$V$6,('calcolo mitigazione del rischio'!U$11*tabelle!$W$6),IF('Rischio netto'!J46=tabelle!$V$7,('calcolo mitigazione del rischio'!U$11*tabelle!$W$7),IF('Rischio netto'!J46=tabelle!$V$8,('calcolo mitigazione del rischio'!U$11*tabelle!$W$8),IF('Rischio netto'!J46=tabelle!$V$9,('calcolo mitigazione del rischio'!U$11*tabelle!$W$9),IF('Rischio netto'!J46=tabelle!$V$10,('calcolo mitigazione del rischio'!U$11*tabelle!$W$10),IF('Rischio netto'!J46=tabelle!$V$11,('calcolo mitigazione del rischio'!U$11*tabelle!$W$11),IF('Rischio netto'!J46=tabelle!$V$12,('calcolo mitigazione del rischio'!U$11*tabelle!$W$12),"-"))))))))))</f>
        <v>-</v>
      </c>
      <c r="V39" s="26" t="str">
        <f>IF('Rischio netto'!K46=tabelle!$V$3,('calcolo mitigazione del rischio'!V$11*tabelle!$W$3),IF('Rischio netto'!K46=tabelle!$V$4,('calcolo mitigazione del rischio'!V$11*tabelle!$W$4),IF('Rischio netto'!K46=tabelle!$V$5,('calcolo mitigazione del rischio'!V$11*tabelle!$W$5),IF('Rischio netto'!K46=tabelle!$V$6,('calcolo mitigazione del rischio'!V$11*tabelle!$W$6),IF('Rischio netto'!K46=tabelle!$V$7,('calcolo mitigazione del rischio'!V$11*tabelle!$W$7),IF('Rischio netto'!K46=tabelle!$V$8,('calcolo mitigazione del rischio'!V$11*tabelle!$W$8),IF('Rischio netto'!K46=tabelle!$V$9,('calcolo mitigazione del rischio'!V$11*tabelle!$W$9),IF('Rischio netto'!K46=tabelle!$V$10,('calcolo mitigazione del rischio'!V$11*tabelle!$W$10),IF('Rischio netto'!K46=tabelle!$V$11,('calcolo mitigazione del rischio'!V$11*tabelle!$W$11),IF('Rischio netto'!K46=tabelle!$V$12,('calcolo mitigazione del rischio'!V$11*tabelle!$W$12),"-"))))))))))</f>
        <v>-</v>
      </c>
      <c r="W39" s="26" t="str">
        <f>IF('Rischio netto'!L46=tabelle!$V$3,('calcolo mitigazione del rischio'!W$11*tabelle!$W$3),IF('Rischio netto'!L46=tabelle!$V$4,('calcolo mitigazione del rischio'!W$11*tabelle!$W$4),IF('Rischio netto'!L46=tabelle!$V$5,('calcolo mitigazione del rischio'!W$11*tabelle!$W$5),IF('Rischio netto'!L46=tabelle!$V$6,('calcolo mitigazione del rischio'!W$11*tabelle!$W$6),IF('Rischio netto'!L46=tabelle!$V$7,('calcolo mitigazione del rischio'!W$11*tabelle!$W$7),IF('Rischio netto'!L46=tabelle!$V$8,('calcolo mitigazione del rischio'!W$11*tabelle!$W$8),IF('Rischio netto'!L46=tabelle!$V$9,('calcolo mitigazione del rischio'!W$11*tabelle!$W$9),IF('Rischio netto'!L46=tabelle!$V$10,('calcolo mitigazione del rischio'!W$11*tabelle!$W$10),IF('Rischio netto'!L46=tabelle!$V$11,('calcolo mitigazione del rischio'!W$11*tabelle!$W$11),IF('Rischio netto'!L46=tabelle!$V$12,('calcolo mitigazione del rischio'!W$11*tabelle!$W$12),"-"))))))))))</f>
        <v>-</v>
      </c>
      <c r="X39" s="26" t="str">
        <f>IF('Rischio netto'!O46=tabelle!$V$3,('calcolo mitigazione del rischio'!X$11*tabelle!$W$3),IF('Rischio netto'!O46=tabelle!$V$4,('calcolo mitigazione del rischio'!X$11*tabelle!$W$4),IF('Rischio netto'!O46=tabelle!$V$5,('calcolo mitigazione del rischio'!X$11*tabelle!$W$5),IF('Rischio netto'!O46=tabelle!$V$6,('calcolo mitigazione del rischio'!X$11*tabelle!$W$6),IF('Rischio netto'!O46=tabelle!$V$7,('calcolo mitigazione del rischio'!X$11*tabelle!$W$7),IF('Rischio netto'!O46=tabelle!$V$8,('calcolo mitigazione del rischio'!X$11*tabelle!$W$8),IF('Rischio netto'!O46=tabelle!$V$9,('calcolo mitigazione del rischio'!X$11*tabelle!$W$9),IF('Rischio netto'!O46=tabelle!$V$10,('calcolo mitigazione del rischio'!X$11*tabelle!$W$10),IF('Rischio netto'!O46=tabelle!$V$11,('calcolo mitigazione del rischio'!X$11*tabelle!$W$11),IF('Rischio netto'!O46=tabelle!$V$12,('calcolo mitigazione del rischio'!X$11*tabelle!$W$12),"-"))))))))))</f>
        <v>-</v>
      </c>
      <c r="Y39" s="26" t="str">
        <f>IF('Rischio netto'!P46=tabelle!$V$3,('calcolo mitigazione del rischio'!Y$11*tabelle!$W$3),IF('Rischio netto'!P46=tabelle!$V$4,('calcolo mitigazione del rischio'!Y$11*tabelle!$W$4),IF('Rischio netto'!P46=tabelle!$V$5,('calcolo mitigazione del rischio'!Y$11*tabelle!$W$5),IF('Rischio netto'!P46=tabelle!$V$6,('calcolo mitigazione del rischio'!Y$11*tabelle!$W$6),IF('Rischio netto'!P46=tabelle!$V$7,('calcolo mitigazione del rischio'!Y$11*tabelle!$W$7),IF('Rischio netto'!P46=tabelle!$V$8,('calcolo mitigazione del rischio'!Y$11*tabelle!$W$8),IF('Rischio netto'!P46=tabelle!$V$9,('calcolo mitigazione del rischio'!Y$11*tabelle!$W$9),IF('Rischio netto'!P46=tabelle!$V$10,('calcolo mitigazione del rischio'!Y$11*tabelle!$W$10),IF('Rischio netto'!P46=tabelle!$V$11,('calcolo mitigazione del rischio'!Y$11*tabelle!$W$11),IF('Rischio netto'!P46=tabelle!$V$12,('calcolo mitigazione del rischio'!Y$11*tabelle!$W$12),"-"))))))))))</f>
        <v>-</v>
      </c>
      <c r="Z3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39" s="26" t="str">
        <f>IF('Rischio netto'!Q46=tabelle!$V$3,('calcolo mitigazione del rischio'!AA$11*tabelle!$W$3),IF('Rischio netto'!Q46=tabelle!$V$4,('calcolo mitigazione del rischio'!AA$11*tabelle!$W$4),IF('Rischio netto'!Q46=tabelle!$V$5,('calcolo mitigazione del rischio'!AA$11*tabelle!$W$5),IF('Rischio netto'!Q46=tabelle!$V$6,('calcolo mitigazione del rischio'!AA$11*tabelle!$W$6),IF('Rischio netto'!Q46=tabelle!$V$7,('calcolo mitigazione del rischio'!AA$11*tabelle!$W$7),IF('Rischio netto'!Q46=tabelle!$V$8,('calcolo mitigazione del rischio'!AA$11*tabelle!$W$8),IF('Rischio netto'!Q46=tabelle!$V$9,('calcolo mitigazione del rischio'!AA$11*tabelle!$W$9),IF('Rischio netto'!Q46=tabelle!$V$10,('calcolo mitigazione del rischio'!AA$11*tabelle!$W$10),IF('Rischio netto'!Q46=tabelle!$V$11,('calcolo mitigazione del rischio'!AA$11*tabelle!$W$11),IF('Rischio netto'!Q46=tabelle!$V$12,('calcolo mitigazione del rischio'!AA$11*tabelle!$W$12),"-"))))))))))</f>
        <v>-</v>
      </c>
      <c r="AB39" s="26" t="str">
        <f>IF('Rischio netto'!R46=tabelle!$V$3,('calcolo mitigazione del rischio'!AB$11*tabelle!$W$3),IF('Rischio netto'!R46=tabelle!$V$4,('calcolo mitigazione del rischio'!AB$11*tabelle!$W$4),IF('Rischio netto'!R46=tabelle!$V$5,('calcolo mitigazione del rischio'!AB$11*tabelle!$W$5),IF('Rischio netto'!R46=tabelle!$V$6,('calcolo mitigazione del rischio'!AB$11*tabelle!$W$6),IF('Rischio netto'!R46=tabelle!$V$7,('calcolo mitigazione del rischio'!AB$11*tabelle!$W$7),IF('Rischio netto'!R46=tabelle!$V$8,('calcolo mitigazione del rischio'!AB$11*tabelle!$W$8),IF('Rischio netto'!R46=tabelle!$V$9,('calcolo mitigazione del rischio'!AB$11*tabelle!$W$9),IF('Rischio netto'!R46=tabelle!$V$10,('calcolo mitigazione del rischio'!AB$11*tabelle!$W$10),IF('Rischio netto'!R46=tabelle!$V$11,('calcolo mitigazione del rischio'!AB$11*tabelle!$W$11),IF('Rischio netto'!R46=tabelle!$V$12,('calcolo mitigazione del rischio'!AB$11*tabelle!$W$12),"-"))))))))))</f>
        <v>-</v>
      </c>
      <c r="AC39" s="405" t="str">
        <f>IF('Rischio netto'!T46=tabelle!$V$3,('calcolo mitigazione del rischio'!AC$11*tabelle!$W$3),IF('Rischio netto'!T46=tabelle!$V$4,('calcolo mitigazione del rischio'!AC$11*tabelle!$W$4),IF('Rischio netto'!T46=tabelle!$V$5,('calcolo mitigazione del rischio'!AC$11*tabelle!$W$5),IF('Rischio netto'!T46=tabelle!$V$6,('calcolo mitigazione del rischio'!AC$11*tabelle!$W$6),IF('Rischio netto'!T46=tabelle!$V$7,('calcolo mitigazione del rischio'!AC$11*tabelle!$W$7),IF('Rischio netto'!T46=tabelle!$V$8,('calcolo mitigazione del rischio'!AC$11*tabelle!$W$8),IF('Rischio netto'!T46=tabelle!$V$9,('calcolo mitigazione del rischio'!AC$11*tabelle!$W$9),IF('Rischio netto'!T46=tabelle!$V$10,('calcolo mitigazione del rischio'!AC$11*tabelle!$W$10),IF('Rischio netto'!T46=tabelle!$V$11,('calcolo mitigazione del rischio'!AC$11*tabelle!$W$11),IF('Rischio netto'!T46=tabelle!$V$12,('calcolo mitigazione del rischio'!AC$11*tabelle!$W$12),"-"))))))))))</f>
        <v>-</v>
      </c>
      <c r="AD39" s="26" t="str">
        <f>IF('Rischio netto'!T46=tabelle!$V$3,('calcolo mitigazione del rischio'!AD$11*tabelle!$W$3),IF('Rischio netto'!T46=tabelle!$V$4,('calcolo mitigazione del rischio'!AD$11*tabelle!$W$4),IF('Rischio netto'!T46=tabelle!$V$5,('calcolo mitigazione del rischio'!AD$11*tabelle!$W$5),IF('Rischio netto'!T46=tabelle!$V$6,('calcolo mitigazione del rischio'!AD$11*tabelle!$W$6),IF('Rischio netto'!T46=tabelle!$V$7,('calcolo mitigazione del rischio'!AD$11*tabelle!$W$7),IF('Rischio netto'!T46=tabelle!$V$8,('calcolo mitigazione del rischio'!AD$11*tabelle!$W$8),IF('Rischio netto'!T46=tabelle!$V$9,('calcolo mitigazione del rischio'!AD$11*tabelle!$W$9),IF('Rischio netto'!T46=tabelle!$V$10,('calcolo mitigazione del rischio'!AD$11*tabelle!$W$10),IF('Rischio netto'!T46=tabelle!$V$11,('calcolo mitigazione del rischio'!AD$11*tabelle!$W$11),IF('Rischio netto'!T46=tabelle!$V$12,('calcolo mitigazione del rischio'!AD$11*tabelle!$W$12),"-"))))))))))</f>
        <v>-</v>
      </c>
      <c r="AE39" s="26"/>
      <c r="AF39" s="405" t="str">
        <f>IF('Rischio netto'!T46=tabelle!$V$3,('calcolo mitigazione del rischio'!AF$11*tabelle!$W$3),IF('Rischio netto'!T46=tabelle!$V$4,('calcolo mitigazione del rischio'!AF$11*tabelle!$W$4),IF('Rischio netto'!T46=tabelle!$V$5,('calcolo mitigazione del rischio'!AF$11*tabelle!$W$5),IF('Rischio netto'!T46=tabelle!$V$6,('calcolo mitigazione del rischio'!AF$11*tabelle!$W$6),IF('Rischio netto'!T46=tabelle!$V$7,('calcolo mitigazione del rischio'!AF$11*tabelle!$W$7),IF('Rischio netto'!T46=tabelle!$V$8,('calcolo mitigazione del rischio'!AF$11*tabelle!$W$8),IF('Rischio netto'!T46=tabelle!$V$9,('calcolo mitigazione del rischio'!AF$11*tabelle!$W$9),IF('Rischio netto'!T46=tabelle!$V$10,('calcolo mitigazione del rischio'!AF$11*tabelle!$W$10),IF('Rischio netto'!T46=tabelle!$V$11,('calcolo mitigazione del rischio'!AF$11*tabelle!$W$11),IF('Rischio netto'!T46=tabelle!$V$12,('calcolo mitigazione del rischio'!AF$11*tabelle!$W$12),"-"))))))))))</f>
        <v>-</v>
      </c>
      <c r="AG39" s="405" t="str">
        <f>IF('Rischio netto'!U46=tabelle!$V$3,('calcolo mitigazione del rischio'!AG$11*tabelle!$W$3),IF('Rischio netto'!U46=tabelle!$V$4,('calcolo mitigazione del rischio'!AG$11*tabelle!$W$4),IF('Rischio netto'!U46=tabelle!$V$5,('calcolo mitigazione del rischio'!AG$11*tabelle!$W$5),IF('Rischio netto'!U46=tabelle!$V$6,('calcolo mitigazione del rischio'!AG$11*tabelle!$W$6),IF('Rischio netto'!U46=tabelle!$V$7,('calcolo mitigazione del rischio'!AG$11*tabelle!$W$7),IF('Rischio netto'!U46=tabelle!$V$8,('calcolo mitigazione del rischio'!AG$11*tabelle!$W$8),IF('Rischio netto'!U46=tabelle!$V$9,('calcolo mitigazione del rischio'!AG$11*tabelle!$W$9),IF('Rischio netto'!U46=tabelle!$V$10,('calcolo mitigazione del rischio'!AG$11*tabelle!$W$10),IF('Rischio netto'!U46=tabelle!$V$11,('calcolo mitigazione del rischio'!AG$11*tabelle!$W$11),IF('Rischio netto'!U46=tabelle!$V$12,('calcolo mitigazione del rischio'!AG$11*tabelle!$W$12),"-"))))))))))</f>
        <v>-</v>
      </c>
      <c r="AH39" s="26" t="str">
        <f>IF('Rischio netto'!V46=tabelle!$V$3,('calcolo mitigazione del rischio'!AH$11*tabelle!$W$3),IF('Rischio netto'!V46=tabelle!$V$4,('calcolo mitigazione del rischio'!AH$11*tabelle!$W$4),IF('Rischio netto'!V46=tabelle!$V$5,('calcolo mitigazione del rischio'!AH$11*tabelle!$W$5),IF('Rischio netto'!V46=tabelle!$V$6,('calcolo mitigazione del rischio'!AH$11*tabelle!$W$6),IF('Rischio netto'!V46=tabelle!$V$7,('calcolo mitigazione del rischio'!AH$11*tabelle!$W$7),IF('Rischio netto'!V46=tabelle!$V$8,('calcolo mitigazione del rischio'!AH$11*tabelle!$W$8),IF('Rischio netto'!V46=tabelle!$V$9,('calcolo mitigazione del rischio'!AH$11*tabelle!$W$9),IF('Rischio netto'!V46=tabelle!$V$10,('calcolo mitigazione del rischio'!AH$11*tabelle!$W$10),IF('Rischio netto'!V46=tabelle!$V$11,('calcolo mitigazione del rischio'!AH$11*tabelle!$W$11),IF('Rischio netto'!V46=tabelle!$V$12,('calcolo mitigazione del rischio'!AH$11*tabelle!$W$12),"-"))))))))))</f>
        <v>-</v>
      </c>
      <c r="AI39" s="410" t="str">
        <f>IF('Rischio netto'!W46=tabelle!$V$3,('calcolo mitigazione del rischio'!AI$11*tabelle!$W$3),IF('Rischio netto'!W46=tabelle!$V$4,('calcolo mitigazione del rischio'!AI$11*tabelle!$W$4),IF('Rischio netto'!W46=tabelle!$V$5,('calcolo mitigazione del rischio'!AI$11*tabelle!$W$5),IF('Rischio netto'!W46=tabelle!$V$6,('calcolo mitigazione del rischio'!AI$11*tabelle!$W$6),IF('Rischio netto'!W46=tabelle!$V$7,('calcolo mitigazione del rischio'!AI$11*tabelle!$W$7),IF('Rischio netto'!W46=tabelle!$V$8,('calcolo mitigazione del rischio'!AI$11*tabelle!$W$8),IF('Rischio netto'!W46=tabelle!$V$9,('calcolo mitigazione del rischio'!AI$11*tabelle!$W$9),IF('Rischio netto'!W46=tabelle!$V$10,('calcolo mitigazione del rischio'!AI$11*tabelle!$W$10),IF('Rischio netto'!W46=tabelle!$V$11,('calcolo mitigazione del rischio'!AI$11*tabelle!$W$11),IF('Rischio netto'!W46=tabelle!$V$12,('calcolo mitigazione del rischio'!AI$11*tabelle!$W$12),"-"))))))))))</f>
        <v>-</v>
      </c>
      <c r="AJ39" s="428" t="e">
        <f t="shared" si="0"/>
        <v>#REF!</v>
      </c>
      <c r="AK39" s="429" t="e">
        <f t="shared" si="3"/>
        <v>#REF!</v>
      </c>
      <c r="AL39" s="418" t="e">
        <f>IF('calcolo mitigazione del rischio'!$AJ39="-","-",'calcolo mitigazione del rischio'!$AK39)</f>
        <v>#REF!</v>
      </c>
      <c r="AM39" s="412" t="str">
        <f>IF('Rischio netto'!X46="-","-",IF('calcolo mitigazione del rischio'!S39="-","-",IF('calcolo mitigazione del rischio'!AL39="-","-",ROUND(('calcolo mitigazione del rischio'!S39*(1-'calcolo mitigazione del rischio'!AL39)),0))))</f>
        <v>-</v>
      </c>
      <c r="AN39" s="404"/>
      <c r="AO39" s="26">
        <f>IF('Rischio Lordo'!L46="X",tabelle!$I$2,0)</f>
        <v>0</v>
      </c>
      <c r="AP39" s="26">
        <f>IF('Rischio Lordo'!M46="X",tabelle!$I$3,0)</f>
        <v>0</v>
      </c>
      <c r="AQ39" s="26">
        <f>IF('Rischio Lordo'!N46="X",tabelle!$I$4,0)</f>
        <v>0</v>
      </c>
      <c r="AR39" s="26">
        <f>IF('Rischio Lordo'!O46="X",tabelle!$I$5,0)</f>
        <v>0</v>
      </c>
      <c r="AS39" s="26">
        <f>IF('Rischio Lordo'!P46="X",tabelle!$I$6,0)</f>
        <v>0</v>
      </c>
      <c r="AT39" s="26">
        <f>IF('Rischio Lordo'!Q46="X",tabelle!$I$7,0)</f>
        <v>0</v>
      </c>
      <c r="AU39" s="26">
        <f>IF('Rischio Lordo'!R46="X",tabelle!$I$8,0)</f>
        <v>0</v>
      </c>
      <c r="AV39" s="26">
        <f>IF('Rischio Lordo'!S46="X",tabelle!$I$9,0)</f>
        <v>0</v>
      </c>
      <c r="AW39" s="26">
        <f>IF('Rischio Lordo'!T46="X",tabelle!$I$10,0)</f>
        <v>0</v>
      </c>
      <c r="AX39" s="26">
        <f>IF('Rischio Lordo'!U46="X",tabelle!$I$11,0)</f>
        <v>0</v>
      </c>
      <c r="AY39" s="26">
        <f>IF('Rischio Lordo'!V46="X",tabelle!$I$12,0)</f>
        <v>0</v>
      </c>
      <c r="AZ39" s="26">
        <f>IF('Rischio Lordo'!W46="X",tabelle!$I$13,0)</f>
        <v>0</v>
      </c>
      <c r="BA39" s="26">
        <f>IF('Rischio Lordo'!X46="X",tabelle!$I$14,0)</f>
        <v>0</v>
      </c>
      <c r="BB39" s="26">
        <f>IF('Rischio Lordo'!Y46="X",tabelle!$I$15,0)</f>
        <v>0</v>
      </c>
      <c r="BC39" s="26">
        <f>IF('Rischio Lordo'!Z46="X",tabelle!$I$16,0)</f>
        <v>0</v>
      </c>
      <c r="BD39" s="26">
        <f>IF('Rischio Lordo'!AA46="X",tabelle!$I$17,0)</f>
        <v>0</v>
      </c>
      <c r="BE39" s="26">
        <f>IF('Rischio Lordo'!AB46="X",tabelle!$I$18,0)</f>
        <v>0</v>
      </c>
      <c r="BF39" s="26">
        <f>IF('Rischio Lordo'!AC46="X",tabelle!$I$18,0)</f>
        <v>0</v>
      </c>
      <c r="BG39" s="26">
        <f>IF('Rischio Lordo'!AC46="X",tabelle!$I$19,0)</f>
        <v>0</v>
      </c>
      <c r="BH39" s="212">
        <f t="shared" si="4"/>
        <v>0</v>
      </c>
    </row>
    <row r="40" spans="1:60" ht="21.5" x14ac:dyDescent="0.75">
      <c r="A40" s="754">
        <f>Schema!A44</f>
        <v>0</v>
      </c>
      <c r="B40" s="757">
        <f>Schema!B44</f>
        <v>0</v>
      </c>
      <c r="C40" s="1111">
        <f>Schema!C44</f>
        <v>0</v>
      </c>
      <c r="D40" s="262" t="str">
        <f>Schema!D44</f>
        <v xml:space="preserve">B.5.6. Nel caso in cui il dipendente non sia stato reperito presso il proprio domicilio, si trasmette la pratica al personale, per i conseguenti adempimenti </v>
      </c>
      <c r="E40" s="284" t="str">
        <f>Schema!E44</f>
        <v>GRU</v>
      </c>
      <c r="F40" s="46" t="str">
        <f>Schema!F44</f>
        <v>B</v>
      </c>
      <c r="G40" s="46" t="str">
        <f>Schema!G44</f>
        <v>05</v>
      </c>
      <c r="H40" s="285" t="str">
        <f>Schema!H44</f>
        <v>06</v>
      </c>
      <c r="I40" s="181" t="str">
        <f>IF('Rischio Lordo'!AF47=tabelle!$M$7,tabelle!$N$7,IF('Rischio Lordo'!AF47=tabelle!$M$6,tabelle!$N$6,IF('Rischio Lordo'!AF47=tabelle!$M$5,tabelle!$N$5,IF('Rischio Lordo'!AF47=tabelle!$M$4,tabelle!$N$4,IF('Rischio Lordo'!AF47=tabelle!$M$3,tabelle!$N$3,"-")))))</f>
        <v>-</v>
      </c>
      <c r="J40" s="34" t="str">
        <f>IF('Rischio Lordo'!AG47=tabelle!$M$7,tabelle!$N$7,IF('Rischio Lordo'!AG47=tabelle!$M$6,tabelle!$N$6,IF('Rischio Lordo'!AG47=tabelle!$M$5,tabelle!$N$5,IF('Rischio Lordo'!AG47=tabelle!$M$4,tabelle!$N$4,IF('Rischio Lordo'!AG47=tabelle!$M$3,tabelle!$N$3,"-")))))</f>
        <v>-</v>
      </c>
      <c r="K40" s="34" t="str">
        <f>IF('Rischio Lordo'!AH47=tabelle!$M$7,tabelle!$N$7,IF('Rischio Lordo'!AH47=tabelle!$M$6,tabelle!$N$6,IF('Rischio Lordo'!AH47=tabelle!$M$5,tabelle!$N$5,IF('Rischio Lordo'!AH47=tabelle!$M$4,tabelle!$N$4,IF('Rischio Lordo'!AH47=tabelle!$M$3,tabelle!$N$3,"-")))))</f>
        <v>-</v>
      </c>
      <c r="L40" s="394" t="str">
        <f t="shared" si="1"/>
        <v>-</v>
      </c>
      <c r="M40" s="34" t="str">
        <f>IF('Rischio Lordo'!AI47=tabelle!$M$7,tabelle!$N$7,IF('Rischio Lordo'!AI47=tabelle!$M$6,tabelle!$N$6,IF('Rischio Lordo'!AI47=tabelle!$M$5,tabelle!$N$5,IF('Rischio Lordo'!AI47=tabelle!$M$4,tabelle!$N$4,IF('Rischio Lordo'!AI47=tabelle!$M$3,tabelle!$N$3,"-")))))</f>
        <v>-</v>
      </c>
      <c r="N40" s="165" t="str">
        <f>IF(M40="-","-",IF('calcolo mitigazione del rischio'!L40="-","-",IF(AND((M40*'calcolo mitigazione del rischio'!L40)&gt;=tabelle!$P$3, (M40*'calcolo mitigazione del rischio'!L40)&lt;tabelle!$Q$3),tabelle!$R$3,IF(AND((M40*'calcolo mitigazione del rischio'!L40)&gt;=tabelle!$P$4, (M40*'calcolo mitigazione del rischio'!L40)&lt;tabelle!$Q$4),tabelle!$R$4,IF(AND((M40*'calcolo mitigazione del rischio'!L40)&gt;=tabelle!$P$5, (M40*'calcolo mitigazione del rischio'!L40)&lt;tabelle!$Q$5),tabelle!$R$5,IF(AND((M40*'calcolo mitigazione del rischio'!L40)&gt;=tabelle!$P$6, (M40*'calcolo mitigazione del rischio'!L40)&lt;tabelle!$Q$6),tabelle!$R$6,IF(AND((M40*'calcolo mitigazione del rischio'!L40)&gt;=tabelle!$P$7, (M40*'calcolo mitigazione del rischio'!L40)&lt;=tabelle!$Q$7),tabelle!$R$7,"-")))))))</f>
        <v>-</v>
      </c>
      <c r="O40" s="35" t="str">
        <f>IF('Rischio Lordo'!AK47=tabelle!$M$7,tabelle!$N$7,IF('Rischio Lordo'!AK47=tabelle!$M$6,tabelle!$N$6,IF('Rischio Lordo'!AK47=tabelle!$M$5,tabelle!$N$5,IF('Rischio Lordo'!AK47=tabelle!$M$4,tabelle!$N$4,IF('Rischio Lordo'!AK47=tabelle!$M$3,tabelle!$N$3,"-")))))</f>
        <v>-</v>
      </c>
      <c r="P40" s="35" t="str">
        <f>IF('Rischio Lordo'!AL47=tabelle!$M$7,tabelle!$N$7,IF('Rischio Lordo'!AL47=tabelle!$M$6,tabelle!$N$6,IF('Rischio Lordo'!AL47=tabelle!$M$5,tabelle!$N$5,IF('Rischio Lordo'!AL47=tabelle!$M$4,tabelle!$N$4,IF('Rischio Lordo'!AL47=tabelle!$M$3,tabelle!$N$3,"-")))))</f>
        <v>-</v>
      </c>
      <c r="Q40" s="35" t="str">
        <f>IF('Rischio Lordo'!AM47=tabelle!$M$7,tabelle!$N$7,IF('Rischio Lordo'!AM47=tabelle!$M$6,tabelle!$N$6,IF('Rischio Lordo'!AM47=tabelle!$M$5,tabelle!$N$5,IF('Rischio Lordo'!AM47=tabelle!$M$4,tabelle!$N$4,IF('Rischio Lordo'!AM47=tabelle!$M$3,tabelle!$N$3,"-")))))</f>
        <v>-</v>
      </c>
      <c r="R40" s="166" t="str">
        <f t="shared" si="2"/>
        <v>-</v>
      </c>
      <c r="S40" s="228" t="str">
        <f>IF(R40="-","-",(R40*'calcolo mitigazione del rischio'!N40))</f>
        <v>-</v>
      </c>
      <c r="T40" s="26" t="str">
        <f>IF('Rischio netto'!I47=tabelle!$V$3,('calcolo mitigazione del rischio'!T$11*tabelle!$W$3),IF('Rischio netto'!I47=tabelle!$V$4,('calcolo mitigazione del rischio'!T$11*tabelle!$W$4),IF('Rischio netto'!I47=tabelle!$V$5,('calcolo mitigazione del rischio'!T$11*tabelle!$W$5),IF('Rischio netto'!I47=tabelle!$V$6,('calcolo mitigazione del rischio'!T$11*tabelle!$W$6),IF('Rischio netto'!I47=tabelle!$V$7,('calcolo mitigazione del rischio'!T$11*tabelle!$W$7),IF('Rischio netto'!I47=tabelle!$V$8,('calcolo mitigazione del rischio'!T$11*tabelle!$W$8),IF('Rischio netto'!I47=tabelle!$V$9,('calcolo mitigazione del rischio'!T$11*tabelle!$W$9),IF('Rischio netto'!I47=tabelle!$V$10,('calcolo mitigazione del rischio'!T$11*tabelle!$W$10),IF('Rischio netto'!I47=tabelle!$V$11,('calcolo mitigazione del rischio'!T$11*tabelle!$W$11),IF('Rischio netto'!I47=tabelle!$V$12,('calcolo mitigazione del rischio'!T$11*tabelle!$W$12),"-"))))))))))</f>
        <v>-</v>
      </c>
      <c r="U40" s="26" t="str">
        <f>IF('Rischio netto'!J47=tabelle!$V$3,('calcolo mitigazione del rischio'!U$11*tabelle!$W$3),IF('Rischio netto'!J47=tabelle!$V$4,('calcolo mitigazione del rischio'!U$11*tabelle!$W$4),IF('Rischio netto'!J47=tabelle!$V$5,('calcolo mitigazione del rischio'!U$11*tabelle!$W$5),IF('Rischio netto'!J47=tabelle!$V$6,('calcolo mitigazione del rischio'!U$11*tabelle!$W$6),IF('Rischio netto'!J47=tabelle!$V$7,('calcolo mitigazione del rischio'!U$11*tabelle!$W$7),IF('Rischio netto'!J47=tabelle!$V$8,('calcolo mitigazione del rischio'!U$11*tabelle!$W$8),IF('Rischio netto'!J47=tabelle!$V$9,('calcolo mitigazione del rischio'!U$11*tabelle!$W$9),IF('Rischio netto'!J47=tabelle!$V$10,('calcolo mitigazione del rischio'!U$11*tabelle!$W$10),IF('Rischio netto'!J47=tabelle!$V$11,('calcolo mitigazione del rischio'!U$11*tabelle!$W$11),IF('Rischio netto'!J47=tabelle!$V$12,('calcolo mitigazione del rischio'!U$11*tabelle!$W$12),"-"))))))))))</f>
        <v>-</v>
      </c>
      <c r="V40" s="26" t="str">
        <f>IF('Rischio netto'!K47=tabelle!$V$3,('calcolo mitigazione del rischio'!V$11*tabelle!$W$3),IF('Rischio netto'!K47=tabelle!$V$4,('calcolo mitigazione del rischio'!V$11*tabelle!$W$4),IF('Rischio netto'!K47=tabelle!$V$5,('calcolo mitigazione del rischio'!V$11*tabelle!$W$5),IF('Rischio netto'!K47=tabelle!$V$6,('calcolo mitigazione del rischio'!V$11*tabelle!$W$6),IF('Rischio netto'!K47=tabelle!$V$7,('calcolo mitigazione del rischio'!V$11*tabelle!$W$7),IF('Rischio netto'!K47=tabelle!$V$8,('calcolo mitigazione del rischio'!V$11*tabelle!$W$8),IF('Rischio netto'!K47=tabelle!$V$9,('calcolo mitigazione del rischio'!V$11*tabelle!$W$9),IF('Rischio netto'!K47=tabelle!$V$10,('calcolo mitigazione del rischio'!V$11*tabelle!$W$10),IF('Rischio netto'!K47=tabelle!$V$11,('calcolo mitigazione del rischio'!V$11*tabelle!$W$11),IF('Rischio netto'!K47=tabelle!$V$12,('calcolo mitigazione del rischio'!V$11*tabelle!$W$12),"-"))))))))))</f>
        <v>-</v>
      </c>
      <c r="W40" s="26" t="str">
        <f>IF('Rischio netto'!L47=tabelle!$V$3,('calcolo mitigazione del rischio'!W$11*tabelle!$W$3),IF('Rischio netto'!L47=tabelle!$V$4,('calcolo mitigazione del rischio'!W$11*tabelle!$W$4),IF('Rischio netto'!L47=tabelle!$V$5,('calcolo mitigazione del rischio'!W$11*tabelle!$W$5),IF('Rischio netto'!L47=tabelle!$V$6,('calcolo mitigazione del rischio'!W$11*tabelle!$W$6),IF('Rischio netto'!L47=tabelle!$V$7,('calcolo mitigazione del rischio'!W$11*tabelle!$W$7),IF('Rischio netto'!L47=tabelle!$V$8,('calcolo mitigazione del rischio'!W$11*tabelle!$W$8),IF('Rischio netto'!L47=tabelle!$V$9,('calcolo mitigazione del rischio'!W$11*tabelle!$W$9),IF('Rischio netto'!L47=tabelle!$V$10,('calcolo mitigazione del rischio'!W$11*tabelle!$W$10),IF('Rischio netto'!L47=tabelle!$V$11,('calcolo mitigazione del rischio'!W$11*tabelle!$W$11),IF('Rischio netto'!L47=tabelle!$V$12,('calcolo mitigazione del rischio'!W$11*tabelle!$W$12),"-"))))))))))</f>
        <v>-</v>
      </c>
      <c r="X40" s="26" t="str">
        <f>IF('Rischio netto'!O47=tabelle!$V$3,('calcolo mitigazione del rischio'!X$11*tabelle!$W$3),IF('Rischio netto'!O47=tabelle!$V$4,('calcolo mitigazione del rischio'!X$11*tabelle!$W$4),IF('Rischio netto'!O47=tabelle!$V$5,('calcolo mitigazione del rischio'!X$11*tabelle!$W$5),IF('Rischio netto'!O47=tabelle!$V$6,('calcolo mitigazione del rischio'!X$11*tabelle!$W$6),IF('Rischio netto'!O47=tabelle!$V$7,('calcolo mitigazione del rischio'!X$11*tabelle!$W$7),IF('Rischio netto'!O47=tabelle!$V$8,('calcolo mitigazione del rischio'!X$11*tabelle!$W$8),IF('Rischio netto'!O47=tabelle!$V$9,('calcolo mitigazione del rischio'!X$11*tabelle!$W$9),IF('Rischio netto'!O47=tabelle!$V$10,('calcolo mitigazione del rischio'!X$11*tabelle!$W$10),IF('Rischio netto'!O47=tabelle!$V$11,('calcolo mitigazione del rischio'!X$11*tabelle!$W$11),IF('Rischio netto'!O47=tabelle!$V$12,('calcolo mitigazione del rischio'!X$11*tabelle!$W$12),"-"))))))))))</f>
        <v>-</v>
      </c>
      <c r="Y40" s="26" t="str">
        <f>IF('Rischio netto'!P47=tabelle!$V$3,('calcolo mitigazione del rischio'!Y$11*tabelle!$W$3),IF('Rischio netto'!P47=tabelle!$V$4,('calcolo mitigazione del rischio'!Y$11*tabelle!$W$4),IF('Rischio netto'!P47=tabelle!$V$5,('calcolo mitigazione del rischio'!Y$11*tabelle!$W$5),IF('Rischio netto'!P47=tabelle!$V$6,('calcolo mitigazione del rischio'!Y$11*tabelle!$W$6),IF('Rischio netto'!P47=tabelle!$V$7,('calcolo mitigazione del rischio'!Y$11*tabelle!$W$7),IF('Rischio netto'!P47=tabelle!$V$8,('calcolo mitigazione del rischio'!Y$11*tabelle!$W$8),IF('Rischio netto'!P47=tabelle!$V$9,('calcolo mitigazione del rischio'!Y$11*tabelle!$W$9),IF('Rischio netto'!P47=tabelle!$V$10,('calcolo mitigazione del rischio'!Y$11*tabelle!$W$10),IF('Rischio netto'!P47=tabelle!$V$11,('calcolo mitigazione del rischio'!Y$11*tabelle!$W$11),IF('Rischio netto'!P47=tabelle!$V$12,('calcolo mitigazione del rischio'!Y$11*tabelle!$W$12),"-"))))))))))</f>
        <v>-</v>
      </c>
      <c r="Z4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0" s="26" t="str">
        <f>IF('Rischio netto'!Q47=tabelle!$V$3,('calcolo mitigazione del rischio'!AA$11*tabelle!$W$3),IF('Rischio netto'!Q47=tabelle!$V$4,('calcolo mitigazione del rischio'!AA$11*tabelle!$W$4),IF('Rischio netto'!Q47=tabelle!$V$5,('calcolo mitigazione del rischio'!AA$11*tabelle!$W$5),IF('Rischio netto'!Q47=tabelle!$V$6,('calcolo mitigazione del rischio'!AA$11*tabelle!$W$6),IF('Rischio netto'!Q47=tabelle!$V$7,('calcolo mitigazione del rischio'!AA$11*tabelle!$W$7),IF('Rischio netto'!Q47=tabelle!$V$8,('calcolo mitigazione del rischio'!AA$11*tabelle!$W$8),IF('Rischio netto'!Q47=tabelle!$V$9,('calcolo mitigazione del rischio'!AA$11*tabelle!$W$9),IF('Rischio netto'!Q47=tabelle!$V$10,('calcolo mitigazione del rischio'!AA$11*tabelle!$W$10),IF('Rischio netto'!Q47=tabelle!$V$11,('calcolo mitigazione del rischio'!AA$11*tabelle!$W$11),IF('Rischio netto'!Q47=tabelle!$V$12,('calcolo mitigazione del rischio'!AA$11*tabelle!$W$12),"-"))))))))))</f>
        <v>-</v>
      </c>
      <c r="AB40" s="26" t="str">
        <f>IF('Rischio netto'!R47=tabelle!$V$3,('calcolo mitigazione del rischio'!AB$11*tabelle!$W$3),IF('Rischio netto'!R47=tabelle!$V$4,('calcolo mitigazione del rischio'!AB$11*tabelle!$W$4),IF('Rischio netto'!R47=tabelle!$V$5,('calcolo mitigazione del rischio'!AB$11*tabelle!$W$5),IF('Rischio netto'!R47=tabelle!$V$6,('calcolo mitigazione del rischio'!AB$11*tabelle!$W$6),IF('Rischio netto'!R47=tabelle!$V$7,('calcolo mitigazione del rischio'!AB$11*tabelle!$W$7),IF('Rischio netto'!R47=tabelle!$V$8,('calcolo mitigazione del rischio'!AB$11*tabelle!$W$8),IF('Rischio netto'!R47=tabelle!$V$9,('calcolo mitigazione del rischio'!AB$11*tabelle!$W$9),IF('Rischio netto'!R47=tabelle!$V$10,('calcolo mitigazione del rischio'!AB$11*tabelle!$W$10),IF('Rischio netto'!R47=tabelle!$V$11,('calcolo mitigazione del rischio'!AB$11*tabelle!$W$11),IF('Rischio netto'!R47=tabelle!$V$12,('calcolo mitigazione del rischio'!AB$11*tabelle!$W$12),"-"))))))))))</f>
        <v>-</v>
      </c>
      <c r="AC40" s="405" t="str">
        <f>IF('Rischio netto'!T47=tabelle!$V$3,('calcolo mitigazione del rischio'!AC$11*tabelle!$W$3),IF('Rischio netto'!T47=tabelle!$V$4,('calcolo mitigazione del rischio'!AC$11*tabelle!$W$4),IF('Rischio netto'!T47=tabelle!$V$5,('calcolo mitigazione del rischio'!AC$11*tabelle!$W$5),IF('Rischio netto'!T47=tabelle!$V$6,('calcolo mitigazione del rischio'!AC$11*tabelle!$W$6),IF('Rischio netto'!T47=tabelle!$V$7,('calcolo mitigazione del rischio'!AC$11*tabelle!$W$7),IF('Rischio netto'!T47=tabelle!$V$8,('calcolo mitigazione del rischio'!AC$11*tabelle!$W$8),IF('Rischio netto'!T47=tabelle!$V$9,('calcolo mitigazione del rischio'!AC$11*tabelle!$W$9),IF('Rischio netto'!T47=tabelle!$V$10,('calcolo mitigazione del rischio'!AC$11*tabelle!$W$10),IF('Rischio netto'!T47=tabelle!$V$11,('calcolo mitigazione del rischio'!AC$11*tabelle!$W$11),IF('Rischio netto'!T47=tabelle!$V$12,('calcolo mitigazione del rischio'!AC$11*tabelle!$W$12),"-"))))))))))</f>
        <v>-</v>
      </c>
      <c r="AD40" s="26" t="str">
        <f>IF('Rischio netto'!T47=tabelle!$V$3,('calcolo mitigazione del rischio'!AD$11*tabelle!$W$3),IF('Rischio netto'!T47=tabelle!$V$4,('calcolo mitigazione del rischio'!AD$11*tabelle!$W$4),IF('Rischio netto'!T47=tabelle!$V$5,('calcolo mitigazione del rischio'!AD$11*tabelle!$W$5),IF('Rischio netto'!T47=tabelle!$V$6,('calcolo mitigazione del rischio'!AD$11*tabelle!$W$6),IF('Rischio netto'!T47=tabelle!$V$7,('calcolo mitigazione del rischio'!AD$11*tabelle!$W$7),IF('Rischio netto'!T47=tabelle!$V$8,('calcolo mitigazione del rischio'!AD$11*tabelle!$W$8),IF('Rischio netto'!T47=tabelle!$V$9,('calcolo mitigazione del rischio'!AD$11*tabelle!$W$9),IF('Rischio netto'!T47=tabelle!$V$10,('calcolo mitigazione del rischio'!AD$11*tabelle!$W$10),IF('Rischio netto'!T47=tabelle!$V$11,('calcolo mitigazione del rischio'!AD$11*tabelle!$W$11),IF('Rischio netto'!T47=tabelle!$V$12,('calcolo mitigazione del rischio'!AD$11*tabelle!$W$12),"-"))))))))))</f>
        <v>-</v>
      </c>
      <c r="AE40" s="26"/>
      <c r="AF40" s="405" t="str">
        <f>IF('Rischio netto'!T47=tabelle!$V$3,('calcolo mitigazione del rischio'!AF$11*tabelle!$W$3),IF('Rischio netto'!T47=tabelle!$V$4,('calcolo mitigazione del rischio'!AF$11*tabelle!$W$4),IF('Rischio netto'!T47=tabelle!$V$5,('calcolo mitigazione del rischio'!AF$11*tabelle!$W$5),IF('Rischio netto'!T47=tabelle!$V$6,('calcolo mitigazione del rischio'!AF$11*tabelle!$W$6),IF('Rischio netto'!T47=tabelle!$V$7,('calcolo mitigazione del rischio'!AF$11*tabelle!$W$7),IF('Rischio netto'!T47=tabelle!$V$8,('calcolo mitigazione del rischio'!AF$11*tabelle!$W$8),IF('Rischio netto'!T47=tabelle!$V$9,('calcolo mitigazione del rischio'!AF$11*tabelle!$W$9),IF('Rischio netto'!T47=tabelle!$V$10,('calcolo mitigazione del rischio'!AF$11*tabelle!$W$10),IF('Rischio netto'!T47=tabelle!$V$11,('calcolo mitigazione del rischio'!AF$11*tabelle!$W$11),IF('Rischio netto'!T47=tabelle!$V$12,('calcolo mitigazione del rischio'!AF$11*tabelle!$W$12),"-"))))))))))</f>
        <v>-</v>
      </c>
      <c r="AG40" s="405" t="str">
        <f>IF('Rischio netto'!U47=tabelle!$V$3,('calcolo mitigazione del rischio'!AG$11*tabelle!$W$3),IF('Rischio netto'!U47=tabelle!$V$4,('calcolo mitigazione del rischio'!AG$11*tabelle!$W$4),IF('Rischio netto'!U47=tabelle!$V$5,('calcolo mitigazione del rischio'!AG$11*tabelle!$W$5),IF('Rischio netto'!U47=tabelle!$V$6,('calcolo mitigazione del rischio'!AG$11*tabelle!$W$6),IF('Rischio netto'!U47=tabelle!$V$7,('calcolo mitigazione del rischio'!AG$11*tabelle!$W$7),IF('Rischio netto'!U47=tabelle!$V$8,('calcolo mitigazione del rischio'!AG$11*tabelle!$W$8),IF('Rischio netto'!U47=tabelle!$V$9,('calcolo mitigazione del rischio'!AG$11*tabelle!$W$9),IF('Rischio netto'!U47=tabelle!$V$10,('calcolo mitigazione del rischio'!AG$11*tabelle!$W$10),IF('Rischio netto'!U47=tabelle!$V$11,('calcolo mitigazione del rischio'!AG$11*tabelle!$W$11),IF('Rischio netto'!U47=tabelle!$V$12,('calcolo mitigazione del rischio'!AG$11*tabelle!$W$12),"-"))))))))))</f>
        <v>-</v>
      </c>
      <c r="AH40" s="26" t="str">
        <f>IF('Rischio netto'!V47=tabelle!$V$3,('calcolo mitigazione del rischio'!AH$11*tabelle!$W$3),IF('Rischio netto'!V47=tabelle!$V$4,('calcolo mitigazione del rischio'!AH$11*tabelle!$W$4),IF('Rischio netto'!V47=tabelle!$V$5,('calcolo mitigazione del rischio'!AH$11*tabelle!$W$5),IF('Rischio netto'!V47=tabelle!$V$6,('calcolo mitigazione del rischio'!AH$11*tabelle!$W$6),IF('Rischio netto'!V47=tabelle!$V$7,('calcolo mitigazione del rischio'!AH$11*tabelle!$W$7),IF('Rischio netto'!V47=tabelle!$V$8,('calcolo mitigazione del rischio'!AH$11*tabelle!$W$8),IF('Rischio netto'!V47=tabelle!$V$9,('calcolo mitigazione del rischio'!AH$11*tabelle!$W$9),IF('Rischio netto'!V47=tabelle!$V$10,('calcolo mitigazione del rischio'!AH$11*tabelle!$W$10),IF('Rischio netto'!V47=tabelle!$V$11,('calcolo mitigazione del rischio'!AH$11*tabelle!$W$11),IF('Rischio netto'!V47=tabelle!$V$12,('calcolo mitigazione del rischio'!AH$11*tabelle!$W$12),"-"))))))))))</f>
        <v>-</v>
      </c>
      <c r="AI40" s="410" t="str">
        <f>IF('Rischio netto'!W47=tabelle!$V$3,('calcolo mitigazione del rischio'!AI$11*tabelle!$W$3),IF('Rischio netto'!W47=tabelle!$V$4,('calcolo mitigazione del rischio'!AI$11*tabelle!$W$4),IF('Rischio netto'!W47=tabelle!$V$5,('calcolo mitigazione del rischio'!AI$11*tabelle!$W$5),IF('Rischio netto'!W47=tabelle!$V$6,('calcolo mitigazione del rischio'!AI$11*tabelle!$W$6),IF('Rischio netto'!W47=tabelle!$V$7,('calcolo mitigazione del rischio'!AI$11*tabelle!$W$7),IF('Rischio netto'!W47=tabelle!$V$8,('calcolo mitigazione del rischio'!AI$11*tabelle!$W$8),IF('Rischio netto'!W47=tabelle!$V$9,('calcolo mitigazione del rischio'!AI$11*tabelle!$W$9),IF('Rischio netto'!W47=tabelle!$V$10,('calcolo mitigazione del rischio'!AI$11*tabelle!$W$10),IF('Rischio netto'!W47=tabelle!$V$11,('calcolo mitigazione del rischio'!AI$11*tabelle!$W$11),IF('Rischio netto'!W47=tabelle!$V$12,('calcolo mitigazione del rischio'!AI$11*tabelle!$W$12),"-"))))))))))</f>
        <v>-</v>
      </c>
      <c r="AJ40" s="428" t="e">
        <f t="shared" si="0"/>
        <v>#REF!</v>
      </c>
      <c r="AK40" s="429" t="e">
        <f t="shared" si="3"/>
        <v>#REF!</v>
      </c>
      <c r="AL40" s="418" t="e">
        <f>IF('calcolo mitigazione del rischio'!$AJ40="-","-",'calcolo mitigazione del rischio'!$AK40)</f>
        <v>#REF!</v>
      </c>
      <c r="AM40" s="412" t="str">
        <f>IF('Rischio netto'!X47="-","-",IF('calcolo mitigazione del rischio'!S40="-","-",IF('calcolo mitigazione del rischio'!AL40="-","-",ROUND(('calcolo mitigazione del rischio'!S40*(1-'calcolo mitigazione del rischio'!AL40)),0))))</f>
        <v>-</v>
      </c>
      <c r="AN40" s="404"/>
      <c r="AO40" s="26">
        <f>IF('Rischio Lordo'!L47="X",tabelle!$I$2,0)</f>
        <v>0</v>
      </c>
      <c r="AP40" s="26">
        <f>IF('Rischio Lordo'!M47="X",tabelle!$I$3,0)</f>
        <v>0</v>
      </c>
      <c r="AQ40" s="26">
        <f>IF('Rischio Lordo'!N47="X",tabelle!$I$4,0)</f>
        <v>0</v>
      </c>
      <c r="AR40" s="26">
        <f>IF('Rischio Lordo'!O47="X",tabelle!$I$5,0)</f>
        <v>0</v>
      </c>
      <c r="AS40" s="26">
        <f>IF('Rischio Lordo'!P47="X",tabelle!$I$6,0)</f>
        <v>0</v>
      </c>
      <c r="AT40" s="26">
        <f>IF('Rischio Lordo'!Q47="X",tabelle!$I$7,0)</f>
        <v>0</v>
      </c>
      <c r="AU40" s="26">
        <f>IF('Rischio Lordo'!R47="X",tabelle!$I$8,0)</f>
        <v>0</v>
      </c>
      <c r="AV40" s="26">
        <f>IF('Rischio Lordo'!S47="X",tabelle!$I$9,0)</f>
        <v>0</v>
      </c>
      <c r="AW40" s="26">
        <f>IF('Rischio Lordo'!T47="X",tabelle!$I$10,0)</f>
        <v>0</v>
      </c>
      <c r="AX40" s="26">
        <f>IF('Rischio Lordo'!U47="X",tabelle!$I$11,0)</f>
        <v>0</v>
      </c>
      <c r="AY40" s="26">
        <f>IF('Rischio Lordo'!V47="X",tabelle!$I$12,0)</f>
        <v>0</v>
      </c>
      <c r="AZ40" s="26">
        <f>IF('Rischio Lordo'!W47="X",tabelle!$I$13,0)</f>
        <v>0</v>
      </c>
      <c r="BA40" s="26">
        <f>IF('Rischio Lordo'!X47="X",tabelle!$I$14,0)</f>
        <v>0</v>
      </c>
      <c r="BB40" s="26">
        <f>IF('Rischio Lordo'!Y47="X",tabelle!$I$15,0)</f>
        <v>0</v>
      </c>
      <c r="BC40" s="26">
        <f>IF('Rischio Lordo'!Z47="X",tabelle!$I$16,0)</f>
        <v>0</v>
      </c>
      <c r="BD40" s="26">
        <f>IF('Rischio Lordo'!AA47="X",tabelle!$I$17,0)</f>
        <v>0</v>
      </c>
      <c r="BE40" s="26">
        <f>IF('Rischio Lordo'!AB47="X",tabelle!$I$18,0)</f>
        <v>0</v>
      </c>
      <c r="BF40" s="26">
        <f>IF('Rischio Lordo'!AC47="X",tabelle!$I$18,0)</f>
        <v>0</v>
      </c>
      <c r="BG40" s="26">
        <f>IF('Rischio Lordo'!AC47="X",tabelle!$I$19,0)</f>
        <v>0</v>
      </c>
      <c r="BH40" s="212">
        <f t="shared" si="4"/>
        <v>0</v>
      </c>
    </row>
    <row r="41" spans="1:60" x14ac:dyDescent="0.75">
      <c r="A41" s="754">
        <f>Schema!A45</f>
        <v>0</v>
      </c>
      <c r="B41" s="757">
        <f>Schema!B45</f>
        <v>0</v>
      </c>
      <c r="C41" s="1111" t="str">
        <f>Schema!C45</f>
        <v xml:space="preserve">B.6. Gestione relazioni sindacali
</v>
      </c>
      <c r="D41" s="262" t="str">
        <f>Schema!D45</f>
        <v xml:space="preserve">B.6.1. Gestione dei tavoli sindacali </v>
      </c>
      <c r="E41" s="284" t="str">
        <f>Schema!E45</f>
        <v>GRU</v>
      </c>
      <c r="F41" s="46" t="str">
        <f>Schema!F45</f>
        <v>B</v>
      </c>
      <c r="G41" s="46" t="str">
        <f>Schema!G45</f>
        <v>06</v>
      </c>
      <c r="H41" s="285" t="str">
        <f>Schema!H45</f>
        <v>01</v>
      </c>
      <c r="I41" s="181" t="str">
        <f>IF('Rischio Lordo'!AF48=tabelle!$M$7,tabelle!$N$7,IF('Rischio Lordo'!AF48=tabelle!$M$6,tabelle!$N$6,IF('Rischio Lordo'!AF48=tabelle!$M$5,tabelle!$N$5,IF('Rischio Lordo'!AF48=tabelle!$M$4,tabelle!$N$4,IF('Rischio Lordo'!AF48=tabelle!$M$3,tabelle!$N$3,"-")))))</f>
        <v>-</v>
      </c>
      <c r="J41" s="34" t="str">
        <f>IF('Rischio Lordo'!AG48=tabelle!$M$7,tabelle!$N$7,IF('Rischio Lordo'!AG48=tabelle!$M$6,tabelle!$N$6,IF('Rischio Lordo'!AG48=tabelle!$M$5,tabelle!$N$5,IF('Rischio Lordo'!AG48=tabelle!$M$4,tabelle!$N$4,IF('Rischio Lordo'!AG48=tabelle!$M$3,tabelle!$N$3,"-")))))</f>
        <v>-</v>
      </c>
      <c r="K41" s="34" t="str">
        <f>IF('Rischio Lordo'!AH48=tabelle!$M$7,tabelle!$N$7,IF('Rischio Lordo'!AH48=tabelle!$M$6,tabelle!$N$6,IF('Rischio Lordo'!AH48=tabelle!$M$5,tabelle!$N$5,IF('Rischio Lordo'!AH48=tabelle!$M$4,tabelle!$N$4,IF('Rischio Lordo'!AH48=tabelle!$M$3,tabelle!$N$3,"-")))))</f>
        <v>-</v>
      </c>
      <c r="L41" s="394" t="str">
        <f t="shared" si="1"/>
        <v>-</v>
      </c>
      <c r="M41" s="34" t="str">
        <f>IF('Rischio Lordo'!AI48=tabelle!$M$7,tabelle!$N$7,IF('Rischio Lordo'!AI48=tabelle!$M$6,tabelle!$N$6,IF('Rischio Lordo'!AI48=tabelle!$M$5,tabelle!$N$5,IF('Rischio Lordo'!AI48=tabelle!$M$4,tabelle!$N$4,IF('Rischio Lordo'!AI48=tabelle!$M$3,tabelle!$N$3,"-")))))</f>
        <v>-</v>
      </c>
      <c r="N41" s="165" t="str">
        <f>IF(M41="-","-",IF('calcolo mitigazione del rischio'!L41="-","-",IF(AND((M41*'calcolo mitigazione del rischio'!L41)&gt;=tabelle!$P$3, (M41*'calcolo mitigazione del rischio'!L41)&lt;tabelle!$Q$3),tabelle!$R$3,IF(AND((M41*'calcolo mitigazione del rischio'!L41)&gt;=tabelle!$P$4, (M41*'calcolo mitigazione del rischio'!L41)&lt;tabelle!$Q$4),tabelle!$R$4,IF(AND((M41*'calcolo mitigazione del rischio'!L41)&gt;=tabelle!$P$5, (M41*'calcolo mitigazione del rischio'!L41)&lt;tabelle!$Q$5),tabelle!$R$5,IF(AND((M41*'calcolo mitigazione del rischio'!L41)&gt;=tabelle!$P$6, (M41*'calcolo mitigazione del rischio'!L41)&lt;tabelle!$Q$6),tabelle!$R$6,IF(AND((M41*'calcolo mitigazione del rischio'!L41)&gt;=tabelle!$P$7, (M41*'calcolo mitigazione del rischio'!L41)&lt;=tabelle!$Q$7),tabelle!$R$7,"-")))))))</f>
        <v>-</v>
      </c>
      <c r="O41" s="35" t="str">
        <f>IF('Rischio Lordo'!AK48=tabelle!$M$7,tabelle!$N$7,IF('Rischio Lordo'!AK48=tabelle!$M$6,tabelle!$N$6,IF('Rischio Lordo'!AK48=tabelle!$M$5,tabelle!$N$5,IF('Rischio Lordo'!AK48=tabelle!$M$4,tabelle!$N$4,IF('Rischio Lordo'!AK48=tabelle!$M$3,tabelle!$N$3,"-")))))</f>
        <v>-</v>
      </c>
      <c r="P41" s="35" t="str">
        <f>IF('Rischio Lordo'!AL48=tabelle!$M$7,tabelle!$N$7,IF('Rischio Lordo'!AL48=tabelle!$M$6,tabelle!$N$6,IF('Rischio Lordo'!AL48=tabelle!$M$5,tabelle!$N$5,IF('Rischio Lordo'!AL48=tabelle!$M$4,tabelle!$N$4,IF('Rischio Lordo'!AL48=tabelle!$M$3,tabelle!$N$3,"-")))))</f>
        <v>-</v>
      </c>
      <c r="Q41" s="35" t="str">
        <f>IF('Rischio Lordo'!AM48=tabelle!$M$7,tabelle!$N$7,IF('Rischio Lordo'!AM48=tabelle!$M$6,tabelle!$N$6,IF('Rischio Lordo'!AM48=tabelle!$M$5,tabelle!$N$5,IF('Rischio Lordo'!AM48=tabelle!$M$4,tabelle!$N$4,IF('Rischio Lordo'!AM48=tabelle!$M$3,tabelle!$N$3,"-")))))</f>
        <v>-</v>
      </c>
      <c r="R41" s="166" t="str">
        <f t="shared" si="2"/>
        <v>-</v>
      </c>
      <c r="S41" s="228" t="str">
        <f>IF(R41="-","-",(R41*'calcolo mitigazione del rischio'!N41))</f>
        <v>-</v>
      </c>
      <c r="T41" s="26" t="str">
        <f>IF('Rischio netto'!I48=tabelle!$V$3,('calcolo mitigazione del rischio'!T$11*tabelle!$W$3),IF('Rischio netto'!I48=tabelle!$V$4,('calcolo mitigazione del rischio'!T$11*tabelle!$W$4),IF('Rischio netto'!I48=tabelle!$V$5,('calcolo mitigazione del rischio'!T$11*tabelle!$W$5),IF('Rischio netto'!I48=tabelle!$V$6,('calcolo mitigazione del rischio'!T$11*tabelle!$W$6),IF('Rischio netto'!I48=tabelle!$V$7,('calcolo mitigazione del rischio'!T$11*tabelle!$W$7),IF('Rischio netto'!I48=tabelle!$V$8,('calcolo mitigazione del rischio'!T$11*tabelle!$W$8),IF('Rischio netto'!I48=tabelle!$V$9,('calcolo mitigazione del rischio'!T$11*tabelle!$W$9),IF('Rischio netto'!I48=tabelle!$V$10,('calcolo mitigazione del rischio'!T$11*tabelle!$W$10),IF('Rischio netto'!I48=tabelle!$V$11,('calcolo mitigazione del rischio'!T$11*tabelle!$W$11),IF('Rischio netto'!I48=tabelle!$V$12,('calcolo mitigazione del rischio'!T$11*tabelle!$W$12),"-"))))))))))</f>
        <v>-</v>
      </c>
      <c r="U41" s="26" t="str">
        <f>IF('Rischio netto'!J48=tabelle!$V$3,('calcolo mitigazione del rischio'!U$11*tabelle!$W$3),IF('Rischio netto'!J48=tabelle!$V$4,('calcolo mitigazione del rischio'!U$11*tabelle!$W$4),IF('Rischio netto'!J48=tabelle!$V$5,('calcolo mitigazione del rischio'!U$11*tabelle!$W$5),IF('Rischio netto'!J48=tabelle!$V$6,('calcolo mitigazione del rischio'!U$11*tabelle!$W$6),IF('Rischio netto'!J48=tabelle!$V$7,('calcolo mitigazione del rischio'!U$11*tabelle!$W$7),IF('Rischio netto'!J48=tabelle!$V$8,('calcolo mitigazione del rischio'!U$11*tabelle!$W$8),IF('Rischio netto'!J48=tabelle!$V$9,('calcolo mitigazione del rischio'!U$11*tabelle!$W$9),IF('Rischio netto'!J48=tabelle!$V$10,('calcolo mitigazione del rischio'!U$11*tabelle!$W$10),IF('Rischio netto'!J48=tabelle!$V$11,('calcolo mitigazione del rischio'!U$11*tabelle!$W$11),IF('Rischio netto'!J48=tabelle!$V$12,('calcolo mitigazione del rischio'!U$11*tabelle!$W$12),"-"))))))))))</f>
        <v>-</v>
      </c>
      <c r="V41" s="26" t="str">
        <f>IF('Rischio netto'!K48=tabelle!$V$3,('calcolo mitigazione del rischio'!V$11*tabelle!$W$3),IF('Rischio netto'!K48=tabelle!$V$4,('calcolo mitigazione del rischio'!V$11*tabelle!$W$4),IF('Rischio netto'!K48=tabelle!$V$5,('calcolo mitigazione del rischio'!V$11*tabelle!$W$5),IF('Rischio netto'!K48=tabelle!$V$6,('calcolo mitigazione del rischio'!V$11*tabelle!$W$6),IF('Rischio netto'!K48=tabelle!$V$7,('calcolo mitigazione del rischio'!V$11*tabelle!$W$7),IF('Rischio netto'!K48=tabelle!$V$8,('calcolo mitigazione del rischio'!V$11*tabelle!$W$8),IF('Rischio netto'!K48=tabelle!$V$9,('calcolo mitigazione del rischio'!V$11*tabelle!$W$9),IF('Rischio netto'!K48=tabelle!$V$10,('calcolo mitigazione del rischio'!V$11*tabelle!$W$10),IF('Rischio netto'!K48=tabelle!$V$11,('calcolo mitigazione del rischio'!V$11*tabelle!$W$11),IF('Rischio netto'!K48=tabelle!$V$12,('calcolo mitigazione del rischio'!V$11*tabelle!$W$12),"-"))))))))))</f>
        <v>-</v>
      </c>
      <c r="W41" s="26" t="str">
        <f>IF('Rischio netto'!L48=tabelle!$V$3,('calcolo mitigazione del rischio'!W$11*tabelle!$W$3),IF('Rischio netto'!L48=tabelle!$V$4,('calcolo mitigazione del rischio'!W$11*tabelle!$W$4),IF('Rischio netto'!L48=tabelle!$V$5,('calcolo mitigazione del rischio'!W$11*tabelle!$W$5),IF('Rischio netto'!L48=tabelle!$V$6,('calcolo mitigazione del rischio'!W$11*tabelle!$W$6),IF('Rischio netto'!L48=tabelle!$V$7,('calcolo mitigazione del rischio'!W$11*tabelle!$W$7),IF('Rischio netto'!L48=tabelle!$V$8,('calcolo mitigazione del rischio'!W$11*tabelle!$W$8),IF('Rischio netto'!L48=tabelle!$V$9,('calcolo mitigazione del rischio'!W$11*tabelle!$W$9),IF('Rischio netto'!L48=tabelle!$V$10,('calcolo mitigazione del rischio'!W$11*tabelle!$W$10),IF('Rischio netto'!L48=tabelle!$V$11,('calcolo mitigazione del rischio'!W$11*tabelle!$W$11),IF('Rischio netto'!L48=tabelle!$V$12,('calcolo mitigazione del rischio'!W$11*tabelle!$W$12),"-"))))))))))</f>
        <v>-</v>
      </c>
      <c r="X41" s="26" t="str">
        <f>IF('Rischio netto'!O48=tabelle!$V$3,('calcolo mitigazione del rischio'!X$11*tabelle!$W$3),IF('Rischio netto'!O48=tabelle!$V$4,('calcolo mitigazione del rischio'!X$11*tabelle!$W$4),IF('Rischio netto'!O48=tabelle!$V$5,('calcolo mitigazione del rischio'!X$11*tabelle!$W$5),IF('Rischio netto'!O48=tabelle!$V$6,('calcolo mitigazione del rischio'!X$11*tabelle!$W$6),IF('Rischio netto'!O48=tabelle!$V$7,('calcolo mitigazione del rischio'!X$11*tabelle!$W$7),IF('Rischio netto'!O48=tabelle!$V$8,('calcolo mitigazione del rischio'!X$11*tabelle!$W$8),IF('Rischio netto'!O48=tabelle!$V$9,('calcolo mitigazione del rischio'!X$11*tabelle!$W$9),IF('Rischio netto'!O48=tabelle!$V$10,('calcolo mitigazione del rischio'!X$11*tabelle!$W$10),IF('Rischio netto'!O48=tabelle!$V$11,('calcolo mitigazione del rischio'!X$11*tabelle!$W$11),IF('Rischio netto'!O48=tabelle!$V$12,('calcolo mitigazione del rischio'!X$11*tabelle!$W$12),"-"))))))))))</f>
        <v>-</v>
      </c>
      <c r="Y41" s="26" t="str">
        <f>IF('Rischio netto'!P48=tabelle!$V$3,('calcolo mitigazione del rischio'!Y$11*tabelle!$W$3),IF('Rischio netto'!P48=tabelle!$V$4,('calcolo mitigazione del rischio'!Y$11*tabelle!$W$4),IF('Rischio netto'!P48=tabelle!$V$5,('calcolo mitigazione del rischio'!Y$11*tabelle!$W$5),IF('Rischio netto'!P48=tabelle!$V$6,('calcolo mitigazione del rischio'!Y$11*tabelle!$W$6),IF('Rischio netto'!P48=tabelle!$V$7,('calcolo mitigazione del rischio'!Y$11*tabelle!$W$7),IF('Rischio netto'!P48=tabelle!$V$8,('calcolo mitigazione del rischio'!Y$11*tabelle!$W$8),IF('Rischio netto'!P48=tabelle!$V$9,('calcolo mitigazione del rischio'!Y$11*tabelle!$W$9),IF('Rischio netto'!P48=tabelle!$V$10,('calcolo mitigazione del rischio'!Y$11*tabelle!$W$10),IF('Rischio netto'!P48=tabelle!$V$11,('calcolo mitigazione del rischio'!Y$11*tabelle!$W$11),IF('Rischio netto'!P48=tabelle!$V$12,('calcolo mitigazione del rischio'!Y$11*tabelle!$W$12),"-"))))))))))</f>
        <v>-</v>
      </c>
      <c r="Z4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1" s="26" t="str">
        <f>IF('Rischio netto'!Q48=tabelle!$V$3,('calcolo mitigazione del rischio'!AA$11*tabelle!$W$3),IF('Rischio netto'!Q48=tabelle!$V$4,('calcolo mitigazione del rischio'!AA$11*tabelle!$W$4),IF('Rischio netto'!Q48=tabelle!$V$5,('calcolo mitigazione del rischio'!AA$11*tabelle!$W$5),IF('Rischio netto'!Q48=tabelle!$V$6,('calcolo mitigazione del rischio'!AA$11*tabelle!$W$6),IF('Rischio netto'!Q48=tabelle!$V$7,('calcolo mitigazione del rischio'!AA$11*tabelle!$W$7),IF('Rischio netto'!Q48=tabelle!$V$8,('calcolo mitigazione del rischio'!AA$11*tabelle!$W$8),IF('Rischio netto'!Q48=tabelle!$V$9,('calcolo mitigazione del rischio'!AA$11*tabelle!$W$9),IF('Rischio netto'!Q48=tabelle!$V$10,('calcolo mitigazione del rischio'!AA$11*tabelle!$W$10),IF('Rischio netto'!Q48=tabelle!$V$11,('calcolo mitigazione del rischio'!AA$11*tabelle!$W$11),IF('Rischio netto'!Q48=tabelle!$V$12,('calcolo mitigazione del rischio'!AA$11*tabelle!$W$12),"-"))))))))))</f>
        <v>-</v>
      </c>
      <c r="AB41" s="26" t="str">
        <f>IF('Rischio netto'!R48=tabelle!$V$3,('calcolo mitigazione del rischio'!AB$11*tabelle!$W$3),IF('Rischio netto'!R48=tabelle!$V$4,('calcolo mitigazione del rischio'!AB$11*tabelle!$W$4),IF('Rischio netto'!R48=tabelle!$V$5,('calcolo mitigazione del rischio'!AB$11*tabelle!$W$5),IF('Rischio netto'!R48=tabelle!$V$6,('calcolo mitigazione del rischio'!AB$11*tabelle!$W$6),IF('Rischio netto'!R48=tabelle!$V$7,('calcolo mitigazione del rischio'!AB$11*tabelle!$W$7),IF('Rischio netto'!R48=tabelle!$V$8,('calcolo mitigazione del rischio'!AB$11*tabelle!$W$8),IF('Rischio netto'!R48=tabelle!$V$9,('calcolo mitigazione del rischio'!AB$11*tabelle!$W$9),IF('Rischio netto'!R48=tabelle!$V$10,('calcolo mitigazione del rischio'!AB$11*tabelle!$W$10),IF('Rischio netto'!R48=tabelle!$V$11,('calcolo mitigazione del rischio'!AB$11*tabelle!$W$11),IF('Rischio netto'!R48=tabelle!$V$12,('calcolo mitigazione del rischio'!AB$11*tabelle!$W$12),"-"))))))))))</f>
        <v>-</v>
      </c>
      <c r="AC41" s="405" t="str">
        <f>IF('Rischio netto'!T48=tabelle!$V$3,('calcolo mitigazione del rischio'!AC$11*tabelle!$W$3),IF('Rischio netto'!T48=tabelle!$V$4,('calcolo mitigazione del rischio'!AC$11*tabelle!$W$4),IF('Rischio netto'!T48=tabelle!$V$5,('calcolo mitigazione del rischio'!AC$11*tabelle!$W$5),IF('Rischio netto'!T48=tabelle!$V$6,('calcolo mitigazione del rischio'!AC$11*tabelle!$W$6),IF('Rischio netto'!T48=tabelle!$V$7,('calcolo mitigazione del rischio'!AC$11*tabelle!$W$7),IF('Rischio netto'!T48=tabelle!$V$8,('calcolo mitigazione del rischio'!AC$11*tabelle!$W$8),IF('Rischio netto'!T48=tabelle!$V$9,('calcolo mitigazione del rischio'!AC$11*tabelle!$W$9),IF('Rischio netto'!T48=tabelle!$V$10,('calcolo mitigazione del rischio'!AC$11*tabelle!$W$10),IF('Rischio netto'!T48=tabelle!$V$11,('calcolo mitigazione del rischio'!AC$11*tabelle!$W$11),IF('Rischio netto'!T48=tabelle!$V$12,('calcolo mitigazione del rischio'!AC$11*tabelle!$W$12),"-"))))))))))</f>
        <v>-</v>
      </c>
      <c r="AD41" s="26" t="str">
        <f>IF('Rischio netto'!T48=tabelle!$V$3,('calcolo mitigazione del rischio'!AD$11*tabelle!$W$3),IF('Rischio netto'!T48=tabelle!$V$4,('calcolo mitigazione del rischio'!AD$11*tabelle!$W$4),IF('Rischio netto'!T48=tabelle!$V$5,('calcolo mitigazione del rischio'!AD$11*tabelle!$W$5),IF('Rischio netto'!T48=tabelle!$V$6,('calcolo mitigazione del rischio'!AD$11*tabelle!$W$6),IF('Rischio netto'!T48=tabelle!$V$7,('calcolo mitigazione del rischio'!AD$11*tabelle!$W$7),IF('Rischio netto'!T48=tabelle!$V$8,('calcolo mitigazione del rischio'!AD$11*tabelle!$W$8),IF('Rischio netto'!T48=tabelle!$V$9,('calcolo mitigazione del rischio'!AD$11*tabelle!$W$9),IF('Rischio netto'!T48=tabelle!$V$10,('calcolo mitigazione del rischio'!AD$11*tabelle!$W$10),IF('Rischio netto'!T48=tabelle!$V$11,('calcolo mitigazione del rischio'!AD$11*tabelle!$W$11),IF('Rischio netto'!T48=tabelle!$V$12,('calcolo mitigazione del rischio'!AD$11*tabelle!$W$12),"-"))))))))))</f>
        <v>-</v>
      </c>
      <c r="AE41" s="26"/>
      <c r="AF41" s="405" t="str">
        <f>IF('Rischio netto'!T48=tabelle!$V$3,('calcolo mitigazione del rischio'!AF$11*tabelle!$W$3),IF('Rischio netto'!T48=tabelle!$V$4,('calcolo mitigazione del rischio'!AF$11*tabelle!$W$4),IF('Rischio netto'!T48=tabelle!$V$5,('calcolo mitigazione del rischio'!AF$11*tabelle!$W$5),IF('Rischio netto'!T48=tabelle!$V$6,('calcolo mitigazione del rischio'!AF$11*tabelle!$W$6),IF('Rischio netto'!T48=tabelle!$V$7,('calcolo mitigazione del rischio'!AF$11*tabelle!$W$7),IF('Rischio netto'!T48=tabelle!$V$8,('calcolo mitigazione del rischio'!AF$11*tabelle!$W$8),IF('Rischio netto'!T48=tabelle!$V$9,('calcolo mitigazione del rischio'!AF$11*tabelle!$W$9),IF('Rischio netto'!T48=tabelle!$V$10,('calcolo mitigazione del rischio'!AF$11*tabelle!$W$10),IF('Rischio netto'!T48=tabelle!$V$11,('calcolo mitigazione del rischio'!AF$11*tabelle!$W$11),IF('Rischio netto'!T48=tabelle!$V$12,('calcolo mitigazione del rischio'!AF$11*tabelle!$W$12),"-"))))))))))</f>
        <v>-</v>
      </c>
      <c r="AG41" s="405" t="str">
        <f>IF('Rischio netto'!U48=tabelle!$V$3,('calcolo mitigazione del rischio'!AG$11*tabelle!$W$3),IF('Rischio netto'!U48=tabelle!$V$4,('calcolo mitigazione del rischio'!AG$11*tabelle!$W$4),IF('Rischio netto'!U48=tabelle!$V$5,('calcolo mitigazione del rischio'!AG$11*tabelle!$W$5),IF('Rischio netto'!U48=tabelle!$V$6,('calcolo mitigazione del rischio'!AG$11*tabelle!$W$6),IF('Rischio netto'!U48=tabelle!$V$7,('calcolo mitigazione del rischio'!AG$11*tabelle!$W$7),IF('Rischio netto'!U48=tabelle!$V$8,('calcolo mitigazione del rischio'!AG$11*tabelle!$W$8),IF('Rischio netto'!U48=tabelle!$V$9,('calcolo mitigazione del rischio'!AG$11*tabelle!$W$9),IF('Rischio netto'!U48=tabelle!$V$10,('calcolo mitigazione del rischio'!AG$11*tabelle!$W$10),IF('Rischio netto'!U48=tabelle!$V$11,('calcolo mitigazione del rischio'!AG$11*tabelle!$W$11),IF('Rischio netto'!U48=tabelle!$V$12,('calcolo mitigazione del rischio'!AG$11*tabelle!$W$12),"-"))))))))))</f>
        <v>-</v>
      </c>
      <c r="AH41" s="26" t="str">
        <f>IF('Rischio netto'!V48=tabelle!$V$3,('calcolo mitigazione del rischio'!AH$11*tabelle!$W$3),IF('Rischio netto'!V48=tabelle!$V$4,('calcolo mitigazione del rischio'!AH$11*tabelle!$W$4),IF('Rischio netto'!V48=tabelle!$V$5,('calcolo mitigazione del rischio'!AH$11*tabelle!$W$5),IF('Rischio netto'!V48=tabelle!$V$6,('calcolo mitigazione del rischio'!AH$11*tabelle!$W$6),IF('Rischio netto'!V48=tabelle!$V$7,('calcolo mitigazione del rischio'!AH$11*tabelle!$W$7),IF('Rischio netto'!V48=tabelle!$V$8,('calcolo mitigazione del rischio'!AH$11*tabelle!$W$8),IF('Rischio netto'!V48=tabelle!$V$9,('calcolo mitigazione del rischio'!AH$11*tabelle!$W$9),IF('Rischio netto'!V48=tabelle!$V$10,('calcolo mitigazione del rischio'!AH$11*tabelle!$W$10),IF('Rischio netto'!V48=tabelle!$V$11,('calcolo mitigazione del rischio'!AH$11*tabelle!$W$11),IF('Rischio netto'!V48=tabelle!$V$12,('calcolo mitigazione del rischio'!AH$11*tabelle!$W$12),"-"))))))))))</f>
        <v>-</v>
      </c>
      <c r="AI41" s="410" t="str">
        <f>IF('Rischio netto'!W48=tabelle!$V$3,('calcolo mitigazione del rischio'!AI$11*tabelle!$W$3),IF('Rischio netto'!W48=tabelle!$V$4,('calcolo mitigazione del rischio'!AI$11*tabelle!$W$4),IF('Rischio netto'!W48=tabelle!$V$5,('calcolo mitigazione del rischio'!AI$11*tabelle!$W$5),IF('Rischio netto'!W48=tabelle!$V$6,('calcolo mitigazione del rischio'!AI$11*tabelle!$W$6),IF('Rischio netto'!W48=tabelle!$V$7,('calcolo mitigazione del rischio'!AI$11*tabelle!$W$7),IF('Rischio netto'!W48=tabelle!$V$8,('calcolo mitigazione del rischio'!AI$11*tabelle!$W$8),IF('Rischio netto'!W48=tabelle!$V$9,('calcolo mitigazione del rischio'!AI$11*tabelle!$W$9),IF('Rischio netto'!W48=tabelle!$V$10,('calcolo mitigazione del rischio'!AI$11*tabelle!$W$10),IF('Rischio netto'!W48=tabelle!$V$11,('calcolo mitigazione del rischio'!AI$11*tabelle!$W$11),IF('Rischio netto'!W48=tabelle!$V$12,('calcolo mitigazione del rischio'!AI$11*tabelle!$W$12),"-"))))))))))</f>
        <v>-</v>
      </c>
      <c r="AJ41" s="428" t="e">
        <f t="shared" si="0"/>
        <v>#REF!</v>
      </c>
      <c r="AK41" s="429" t="e">
        <f t="shared" si="3"/>
        <v>#REF!</v>
      </c>
      <c r="AL41" s="418" t="e">
        <f>IF('calcolo mitigazione del rischio'!$AJ41="-","-",'calcolo mitigazione del rischio'!$AK41)</f>
        <v>#REF!</v>
      </c>
      <c r="AM41" s="412" t="str">
        <f>IF('Rischio netto'!X48="-","-",IF('calcolo mitigazione del rischio'!S41="-","-",IF('calcolo mitigazione del rischio'!AL41="-","-",ROUND(('calcolo mitigazione del rischio'!S41*(1-'calcolo mitigazione del rischio'!AL41)),0))))</f>
        <v>-</v>
      </c>
      <c r="AN41" s="404"/>
      <c r="AO41" s="26">
        <f>IF('Rischio Lordo'!L48="X",tabelle!$I$2,0)</f>
        <v>0</v>
      </c>
      <c r="AP41" s="26">
        <f>IF('Rischio Lordo'!M48="X",tabelle!$I$3,0)</f>
        <v>0</v>
      </c>
      <c r="AQ41" s="26">
        <f>IF('Rischio Lordo'!N48="X",tabelle!$I$4,0)</f>
        <v>0</v>
      </c>
      <c r="AR41" s="26">
        <f>IF('Rischio Lordo'!O48="X",tabelle!$I$5,0)</f>
        <v>0</v>
      </c>
      <c r="AS41" s="26">
        <f>IF('Rischio Lordo'!P48="X",tabelle!$I$6,0)</f>
        <v>0</v>
      </c>
      <c r="AT41" s="26">
        <f>IF('Rischio Lordo'!Q48="X",tabelle!$I$7,0)</f>
        <v>0</v>
      </c>
      <c r="AU41" s="26">
        <f>IF('Rischio Lordo'!R48="X",tabelle!$I$8,0)</f>
        <v>0</v>
      </c>
      <c r="AV41" s="26">
        <f>IF('Rischio Lordo'!S48="X",tabelle!$I$9,0)</f>
        <v>0</v>
      </c>
      <c r="AW41" s="26">
        <f>IF('Rischio Lordo'!T48="X",tabelle!$I$10,0)</f>
        <v>0</v>
      </c>
      <c r="AX41" s="26">
        <f>IF('Rischio Lordo'!U48="X",tabelle!$I$11,0)</f>
        <v>0</v>
      </c>
      <c r="AY41" s="26">
        <f>IF('Rischio Lordo'!V48="X",tabelle!$I$12,0)</f>
        <v>0</v>
      </c>
      <c r="AZ41" s="26">
        <f>IF('Rischio Lordo'!W48="X",tabelle!$I$13,0)</f>
        <v>0</v>
      </c>
      <c r="BA41" s="26">
        <f>IF('Rischio Lordo'!X48="X",tabelle!$I$14,0)</f>
        <v>0</v>
      </c>
      <c r="BB41" s="26">
        <f>IF('Rischio Lordo'!Y48="X",tabelle!$I$15,0)</f>
        <v>0</v>
      </c>
      <c r="BC41" s="26">
        <f>IF('Rischio Lordo'!Z48="X",tabelle!$I$16,0)</f>
        <v>0</v>
      </c>
      <c r="BD41" s="26">
        <f>IF('Rischio Lordo'!AA48="X",tabelle!$I$17,0)</f>
        <v>0</v>
      </c>
      <c r="BE41" s="26">
        <f>IF('Rischio Lordo'!AB48="X",tabelle!$I$18,0)</f>
        <v>0</v>
      </c>
      <c r="BF41" s="26">
        <f>IF('Rischio Lordo'!AC48="X",tabelle!$I$18,0)</f>
        <v>0</v>
      </c>
      <c r="BG41" s="26">
        <f>IF('Rischio Lordo'!AC48="X",tabelle!$I$19,0)</f>
        <v>0</v>
      </c>
      <c r="BH41" s="212">
        <f t="shared" si="4"/>
        <v>0</v>
      </c>
    </row>
    <row r="42" spans="1:60" x14ac:dyDescent="0.75">
      <c r="A42" s="754">
        <f>Schema!A46</f>
        <v>0</v>
      </c>
      <c r="B42" s="757">
        <f>Schema!B46</f>
        <v>0</v>
      </c>
      <c r="C42" s="1111">
        <f>Schema!C46</f>
        <v>0</v>
      </c>
      <c r="D42" s="262" t="str">
        <f>Schema!D46</f>
        <v xml:space="preserve">B.6.2. Predisposizione documentazione </v>
      </c>
      <c r="E42" s="284" t="str">
        <f>Schema!E46</f>
        <v>GRU</v>
      </c>
      <c r="F42" s="46" t="str">
        <f>Schema!F46</f>
        <v>B</v>
      </c>
      <c r="G42" s="46" t="str">
        <f>Schema!G46</f>
        <v>06</v>
      </c>
      <c r="H42" s="285" t="str">
        <f>Schema!H46</f>
        <v>02</v>
      </c>
      <c r="I42" s="181" t="str">
        <f>IF('Rischio Lordo'!AF49=tabelle!$M$7,tabelle!$N$7,IF('Rischio Lordo'!AF49=tabelle!$M$6,tabelle!$N$6,IF('Rischio Lordo'!AF49=tabelle!$M$5,tabelle!$N$5,IF('Rischio Lordo'!AF49=tabelle!$M$4,tabelle!$N$4,IF('Rischio Lordo'!AF49=tabelle!$M$3,tabelle!$N$3,"-")))))</f>
        <v>-</v>
      </c>
      <c r="J42" s="34" t="str">
        <f>IF('Rischio Lordo'!AG49=tabelle!$M$7,tabelle!$N$7,IF('Rischio Lordo'!AG49=tabelle!$M$6,tabelle!$N$6,IF('Rischio Lordo'!AG49=tabelle!$M$5,tabelle!$N$5,IF('Rischio Lordo'!AG49=tabelle!$M$4,tabelle!$N$4,IF('Rischio Lordo'!AG49=tabelle!$M$3,tabelle!$N$3,"-")))))</f>
        <v>-</v>
      </c>
      <c r="K42" s="34" t="str">
        <f>IF('Rischio Lordo'!AH49=tabelle!$M$7,tabelle!$N$7,IF('Rischio Lordo'!AH49=tabelle!$M$6,tabelle!$N$6,IF('Rischio Lordo'!AH49=tabelle!$M$5,tabelle!$N$5,IF('Rischio Lordo'!AH49=tabelle!$M$4,tabelle!$N$4,IF('Rischio Lordo'!AH49=tabelle!$M$3,tabelle!$N$3,"-")))))</f>
        <v>-</v>
      </c>
      <c r="L42" s="394" t="str">
        <f t="shared" si="1"/>
        <v>-</v>
      </c>
      <c r="M42" s="34" t="str">
        <f>IF('Rischio Lordo'!AI49=tabelle!$M$7,tabelle!$N$7,IF('Rischio Lordo'!AI49=tabelle!$M$6,tabelle!$N$6,IF('Rischio Lordo'!AI49=tabelle!$M$5,tabelle!$N$5,IF('Rischio Lordo'!AI49=tabelle!$M$4,tabelle!$N$4,IF('Rischio Lordo'!AI49=tabelle!$M$3,tabelle!$N$3,"-")))))</f>
        <v>-</v>
      </c>
      <c r="N42" s="165" t="str">
        <f>IF(M42="-","-",IF('calcolo mitigazione del rischio'!L42="-","-",IF(AND((M42*'calcolo mitigazione del rischio'!L42)&gt;=tabelle!$P$3, (M42*'calcolo mitigazione del rischio'!L42)&lt;tabelle!$Q$3),tabelle!$R$3,IF(AND((M42*'calcolo mitigazione del rischio'!L42)&gt;=tabelle!$P$4, (M42*'calcolo mitigazione del rischio'!L42)&lt;tabelle!$Q$4),tabelle!$R$4,IF(AND((M42*'calcolo mitigazione del rischio'!L42)&gt;=tabelle!$P$5, (M42*'calcolo mitigazione del rischio'!L42)&lt;tabelle!$Q$5),tabelle!$R$5,IF(AND((M42*'calcolo mitigazione del rischio'!L42)&gt;=tabelle!$P$6, (M42*'calcolo mitigazione del rischio'!L42)&lt;tabelle!$Q$6),tabelle!$R$6,IF(AND((M42*'calcolo mitigazione del rischio'!L42)&gt;=tabelle!$P$7, (M42*'calcolo mitigazione del rischio'!L42)&lt;=tabelle!$Q$7),tabelle!$R$7,"-")))))))</f>
        <v>-</v>
      </c>
      <c r="O42" s="35" t="str">
        <f>IF('Rischio Lordo'!AK49=tabelle!$M$7,tabelle!$N$7,IF('Rischio Lordo'!AK49=tabelle!$M$6,tabelle!$N$6,IF('Rischio Lordo'!AK49=tabelle!$M$5,tabelle!$N$5,IF('Rischio Lordo'!AK49=tabelle!$M$4,tabelle!$N$4,IF('Rischio Lordo'!AK49=tabelle!$M$3,tabelle!$N$3,"-")))))</f>
        <v>-</v>
      </c>
      <c r="P42" s="35" t="str">
        <f>IF('Rischio Lordo'!AL49=tabelle!$M$7,tabelle!$N$7,IF('Rischio Lordo'!AL49=tabelle!$M$6,tabelle!$N$6,IF('Rischio Lordo'!AL49=tabelle!$M$5,tabelle!$N$5,IF('Rischio Lordo'!AL49=tabelle!$M$4,tabelle!$N$4,IF('Rischio Lordo'!AL49=tabelle!$M$3,tabelle!$N$3,"-")))))</f>
        <v>-</v>
      </c>
      <c r="Q42" s="35" t="str">
        <f>IF('Rischio Lordo'!AM49=tabelle!$M$7,tabelle!$N$7,IF('Rischio Lordo'!AM49=tabelle!$M$6,tabelle!$N$6,IF('Rischio Lordo'!AM49=tabelle!$M$5,tabelle!$N$5,IF('Rischio Lordo'!AM49=tabelle!$M$4,tabelle!$N$4,IF('Rischio Lordo'!AM49=tabelle!$M$3,tabelle!$N$3,"-")))))</f>
        <v>-</v>
      </c>
      <c r="R42" s="166" t="str">
        <f t="shared" si="2"/>
        <v>-</v>
      </c>
      <c r="S42" s="228" t="str">
        <f>IF(R42="-","-",(R42*'calcolo mitigazione del rischio'!N42))</f>
        <v>-</v>
      </c>
      <c r="T42" s="26" t="str">
        <f>IF('Rischio netto'!I49=tabelle!$V$3,('calcolo mitigazione del rischio'!T$11*tabelle!$W$3),IF('Rischio netto'!I49=tabelle!$V$4,('calcolo mitigazione del rischio'!T$11*tabelle!$W$4),IF('Rischio netto'!I49=tabelle!$V$5,('calcolo mitigazione del rischio'!T$11*tabelle!$W$5),IF('Rischio netto'!I49=tabelle!$V$6,('calcolo mitigazione del rischio'!T$11*tabelle!$W$6),IF('Rischio netto'!I49=tabelle!$V$7,('calcolo mitigazione del rischio'!T$11*tabelle!$W$7),IF('Rischio netto'!I49=tabelle!$V$8,('calcolo mitigazione del rischio'!T$11*tabelle!$W$8),IF('Rischio netto'!I49=tabelle!$V$9,('calcolo mitigazione del rischio'!T$11*tabelle!$W$9),IF('Rischio netto'!I49=tabelle!$V$10,('calcolo mitigazione del rischio'!T$11*tabelle!$W$10),IF('Rischio netto'!I49=tabelle!$V$11,('calcolo mitigazione del rischio'!T$11*tabelle!$W$11),IF('Rischio netto'!I49=tabelle!$V$12,('calcolo mitigazione del rischio'!T$11*tabelle!$W$12),"-"))))))))))</f>
        <v>-</v>
      </c>
      <c r="U42" s="26" t="str">
        <f>IF('Rischio netto'!J49=tabelle!$V$3,('calcolo mitigazione del rischio'!U$11*tabelle!$W$3),IF('Rischio netto'!J49=tabelle!$V$4,('calcolo mitigazione del rischio'!U$11*tabelle!$W$4),IF('Rischio netto'!J49=tabelle!$V$5,('calcolo mitigazione del rischio'!U$11*tabelle!$W$5),IF('Rischio netto'!J49=tabelle!$V$6,('calcolo mitigazione del rischio'!U$11*tabelle!$W$6),IF('Rischio netto'!J49=tabelle!$V$7,('calcolo mitigazione del rischio'!U$11*tabelle!$W$7),IF('Rischio netto'!J49=tabelle!$V$8,('calcolo mitigazione del rischio'!U$11*tabelle!$W$8),IF('Rischio netto'!J49=tabelle!$V$9,('calcolo mitigazione del rischio'!U$11*tabelle!$W$9),IF('Rischio netto'!J49=tabelle!$V$10,('calcolo mitigazione del rischio'!U$11*tabelle!$W$10),IF('Rischio netto'!J49=tabelle!$V$11,('calcolo mitigazione del rischio'!U$11*tabelle!$W$11),IF('Rischio netto'!J49=tabelle!$V$12,('calcolo mitigazione del rischio'!U$11*tabelle!$W$12),"-"))))))))))</f>
        <v>-</v>
      </c>
      <c r="V42" s="26" t="str">
        <f>IF('Rischio netto'!K49=tabelle!$V$3,('calcolo mitigazione del rischio'!V$11*tabelle!$W$3),IF('Rischio netto'!K49=tabelle!$V$4,('calcolo mitigazione del rischio'!V$11*tabelle!$W$4),IF('Rischio netto'!K49=tabelle!$V$5,('calcolo mitigazione del rischio'!V$11*tabelle!$W$5),IF('Rischio netto'!K49=tabelle!$V$6,('calcolo mitigazione del rischio'!V$11*tabelle!$W$6),IF('Rischio netto'!K49=tabelle!$V$7,('calcolo mitigazione del rischio'!V$11*tabelle!$W$7),IF('Rischio netto'!K49=tabelle!$V$8,('calcolo mitigazione del rischio'!V$11*tabelle!$W$8),IF('Rischio netto'!K49=tabelle!$V$9,('calcolo mitigazione del rischio'!V$11*tabelle!$W$9),IF('Rischio netto'!K49=tabelle!$V$10,('calcolo mitigazione del rischio'!V$11*tabelle!$W$10),IF('Rischio netto'!K49=tabelle!$V$11,('calcolo mitigazione del rischio'!V$11*tabelle!$W$11),IF('Rischio netto'!K49=tabelle!$V$12,('calcolo mitigazione del rischio'!V$11*tabelle!$W$12),"-"))))))))))</f>
        <v>-</v>
      </c>
      <c r="W42" s="26" t="str">
        <f>IF('Rischio netto'!L49=tabelle!$V$3,('calcolo mitigazione del rischio'!W$11*tabelle!$W$3),IF('Rischio netto'!L49=tabelle!$V$4,('calcolo mitigazione del rischio'!W$11*tabelle!$W$4),IF('Rischio netto'!L49=tabelle!$V$5,('calcolo mitigazione del rischio'!W$11*tabelle!$W$5),IF('Rischio netto'!L49=tabelle!$V$6,('calcolo mitigazione del rischio'!W$11*tabelle!$W$6),IF('Rischio netto'!L49=tabelle!$V$7,('calcolo mitigazione del rischio'!W$11*tabelle!$W$7),IF('Rischio netto'!L49=tabelle!$V$8,('calcolo mitigazione del rischio'!W$11*tabelle!$W$8),IF('Rischio netto'!L49=tabelle!$V$9,('calcolo mitigazione del rischio'!W$11*tabelle!$W$9),IF('Rischio netto'!L49=tabelle!$V$10,('calcolo mitigazione del rischio'!W$11*tabelle!$W$10),IF('Rischio netto'!L49=tabelle!$V$11,('calcolo mitigazione del rischio'!W$11*tabelle!$W$11),IF('Rischio netto'!L49=tabelle!$V$12,('calcolo mitigazione del rischio'!W$11*tabelle!$W$12),"-"))))))))))</f>
        <v>-</v>
      </c>
      <c r="X42" s="26" t="str">
        <f>IF('Rischio netto'!O49=tabelle!$V$3,('calcolo mitigazione del rischio'!X$11*tabelle!$W$3),IF('Rischio netto'!O49=tabelle!$V$4,('calcolo mitigazione del rischio'!X$11*tabelle!$W$4),IF('Rischio netto'!O49=tabelle!$V$5,('calcolo mitigazione del rischio'!X$11*tabelle!$W$5),IF('Rischio netto'!O49=tabelle!$V$6,('calcolo mitigazione del rischio'!X$11*tabelle!$W$6),IF('Rischio netto'!O49=tabelle!$V$7,('calcolo mitigazione del rischio'!X$11*tabelle!$W$7),IF('Rischio netto'!O49=tabelle!$V$8,('calcolo mitigazione del rischio'!X$11*tabelle!$W$8),IF('Rischio netto'!O49=tabelle!$V$9,('calcolo mitigazione del rischio'!X$11*tabelle!$W$9),IF('Rischio netto'!O49=tabelle!$V$10,('calcolo mitigazione del rischio'!X$11*tabelle!$W$10),IF('Rischio netto'!O49=tabelle!$V$11,('calcolo mitigazione del rischio'!X$11*tabelle!$W$11),IF('Rischio netto'!O49=tabelle!$V$12,('calcolo mitigazione del rischio'!X$11*tabelle!$W$12),"-"))))))))))</f>
        <v>-</v>
      </c>
      <c r="Y42" s="26" t="str">
        <f>IF('Rischio netto'!P49=tabelle!$V$3,('calcolo mitigazione del rischio'!Y$11*tabelle!$W$3),IF('Rischio netto'!P49=tabelle!$V$4,('calcolo mitigazione del rischio'!Y$11*tabelle!$W$4),IF('Rischio netto'!P49=tabelle!$V$5,('calcolo mitigazione del rischio'!Y$11*tabelle!$W$5),IF('Rischio netto'!P49=tabelle!$V$6,('calcolo mitigazione del rischio'!Y$11*tabelle!$W$6),IF('Rischio netto'!P49=tabelle!$V$7,('calcolo mitigazione del rischio'!Y$11*tabelle!$W$7),IF('Rischio netto'!P49=tabelle!$V$8,('calcolo mitigazione del rischio'!Y$11*tabelle!$W$8),IF('Rischio netto'!P49=tabelle!$V$9,('calcolo mitigazione del rischio'!Y$11*tabelle!$W$9),IF('Rischio netto'!P49=tabelle!$V$10,('calcolo mitigazione del rischio'!Y$11*tabelle!$W$10),IF('Rischio netto'!P49=tabelle!$V$11,('calcolo mitigazione del rischio'!Y$11*tabelle!$W$11),IF('Rischio netto'!P49=tabelle!$V$12,('calcolo mitigazione del rischio'!Y$11*tabelle!$W$12),"-"))))))))))</f>
        <v>-</v>
      </c>
      <c r="Z4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2" s="26" t="str">
        <f>IF('Rischio netto'!Q49=tabelle!$V$3,('calcolo mitigazione del rischio'!AA$11*tabelle!$W$3),IF('Rischio netto'!Q49=tabelle!$V$4,('calcolo mitigazione del rischio'!AA$11*tabelle!$W$4),IF('Rischio netto'!Q49=tabelle!$V$5,('calcolo mitigazione del rischio'!AA$11*tabelle!$W$5),IF('Rischio netto'!Q49=tabelle!$V$6,('calcolo mitigazione del rischio'!AA$11*tabelle!$W$6),IF('Rischio netto'!Q49=tabelle!$V$7,('calcolo mitigazione del rischio'!AA$11*tabelle!$W$7),IF('Rischio netto'!Q49=tabelle!$V$8,('calcolo mitigazione del rischio'!AA$11*tabelle!$W$8),IF('Rischio netto'!Q49=tabelle!$V$9,('calcolo mitigazione del rischio'!AA$11*tabelle!$W$9),IF('Rischio netto'!Q49=tabelle!$V$10,('calcolo mitigazione del rischio'!AA$11*tabelle!$W$10),IF('Rischio netto'!Q49=tabelle!$V$11,('calcolo mitigazione del rischio'!AA$11*tabelle!$W$11),IF('Rischio netto'!Q49=tabelle!$V$12,('calcolo mitigazione del rischio'!AA$11*tabelle!$W$12),"-"))))))))))</f>
        <v>-</v>
      </c>
      <c r="AB42" s="26" t="str">
        <f>IF('Rischio netto'!R49=tabelle!$V$3,('calcolo mitigazione del rischio'!AB$11*tabelle!$W$3),IF('Rischio netto'!R49=tabelle!$V$4,('calcolo mitigazione del rischio'!AB$11*tabelle!$W$4),IF('Rischio netto'!R49=tabelle!$V$5,('calcolo mitigazione del rischio'!AB$11*tabelle!$W$5),IF('Rischio netto'!R49=tabelle!$V$6,('calcolo mitigazione del rischio'!AB$11*tabelle!$W$6),IF('Rischio netto'!R49=tabelle!$V$7,('calcolo mitigazione del rischio'!AB$11*tabelle!$W$7),IF('Rischio netto'!R49=tabelle!$V$8,('calcolo mitigazione del rischio'!AB$11*tabelle!$W$8),IF('Rischio netto'!R49=tabelle!$V$9,('calcolo mitigazione del rischio'!AB$11*tabelle!$W$9),IF('Rischio netto'!R49=tabelle!$V$10,('calcolo mitigazione del rischio'!AB$11*tabelle!$W$10),IF('Rischio netto'!R49=tabelle!$V$11,('calcolo mitigazione del rischio'!AB$11*tabelle!$W$11),IF('Rischio netto'!R49=tabelle!$V$12,('calcolo mitigazione del rischio'!AB$11*tabelle!$W$12),"-"))))))))))</f>
        <v>-</v>
      </c>
      <c r="AC42" s="405" t="str">
        <f>IF('Rischio netto'!T49=tabelle!$V$3,('calcolo mitigazione del rischio'!AC$11*tabelle!$W$3),IF('Rischio netto'!T49=tabelle!$V$4,('calcolo mitigazione del rischio'!AC$11*tabelle!$W$4),IF('Rischio netto'!T49=tabelle!$V$5,('calcolo mitigazione del rischio'!AC$11*tabelle!$W$5),IF('Rischio netto'!T49=tabelle!$V$6,('calcolo mitigazione del rischio'!AC$11*tabelle!$W$6),IF('Rischio netto'!T49=tabelle!$V$7,('calcolo mitigazione del rischio'!AC$11*tabelle!$W$7),IF('Rischio netto'!T49=tabelle!$V$8,('calcolo mitigazione del rischio'!AC$11*tabelle!$W$8),IF('Rischio netto'!T49=tabelle!$V$9,('calcolo mitigazione del rischio'!AC$11*tabelle!$W$9),IF('Rischio netto'!T49=tabelle!$V$10,('calcolo mitigazione del rischio'!AC$11*tabelle!$W$10),IF('Rischio netto'!T49=tabelle!$V$11,('calcolo mitigazione del rischio'!AC$11*tabelle!$W$11),IF('Rischio netto'!T49=tabelle!$V$12,('calcolo mitigazione del rischio'!AC$11*tabelle!$W$12),"-"))))))))))</f>
        <v>-</v>
      </c>
      <c r="AD42" s="26" t="str">
        <f>IF('Rischio netto'!T49=tabelle!$V$3,('calcolo mitigazione del rischio'!AD$11*tabelle!$W$3),IF('Rischio netto'!T49=tabelle!$V$4,('calcolo mitigazione del rischio'!AD$11*tabelle!$W$4),IF('Rischio netto'!T49=tabelle!$V$5,('calcolo mitigazione del rischio'!AD$11*tabelle!$W$5),IF('Rischio netto'!T49=tabelle!$V$6,('calcolo mitigazione del rischio'!AD$11*tabelle!$W$6),IF('Rischio netto'!T49=tabelle!$V$7,('calcolo mitigazione del rischio'!AD$11*tabelle!$W$7),IF('Rischio netto'!T49=tabelle!$V$8,('calcolo mitigazione del rischio'!AD$11*tabelle!$W$8),IF('Rischio netto'!T49=tabelle!$V$9,('calcolo mitigazione del rischio'!AD$11*tabelle!$W$9),IF('Rischio netto'!T49=tabelle!$V$10,('calcolo mitigazione del rischio'!AD$11*tabelle!$W$10),IF('Rischio netto'!T49=tabelle!$V$11,('calcolo mitigazione del rischio'!AD$11*tabelle!$W$11),IF('Rischio netto'!T49=tabelle!$V$12,('calcolo mitigazione del rischio'!AD$11*tabelle!$W$12),"-"))))))))))</f>
        <v>-</v>
      </c>
      <c r="AE42" s="26"/>
      <c r="AF42" s="405" t="str">
        <f>IF('Rischio netto'!T49=tabelle!$V$3,('calcolo mitigazione del rischio'!AF$11*tabelle!$W$3),IF('Rischio netto'!T49=tabelle!$V$4,('calcolo mitigazione del rischio'!AF$11*tabelle!$W$4),IF('Rischio netto'!T49=tabelle!$V$5,('calcolo mitigazione del rischio'!AF$11*tabelle!$W$5),IF('Rischio netto'!T49=tabelle!$V$6,('calcolo mitigazione del rischio'!AF$11*tabelle!$W$6),IF('Rischio netto'!T49=tabelle!$V$7,('calcolo mitigazione del rischio'!AF$11*tabelle!$W$7),IF('Rischio netto'!T49=tabelle!$V$8,('calcolo mitigazione del rischio'!AF$11*tabelle!$W$8),IF('Rischio netto'!T49=tabelle!$V$9,('calcolo mitigazione del rischio'!AF$11*tabelle!$W$9),IF('Rischio netto'!T49=tabelle!$V$10,('calcolo mitigazione del rischio'!AF$11*tabelle!$W$10),IF('Rischio netto'!T49=tabelle!$V$11,('calcolo mitigazione del rischio'!AF$11*tabelle!$W$11),IF('Rischio netto'!T49=tabelle!$V$12,('calcolo mitigazione del rischio'!AF$11*tabelle!$W$12),"-"))))))))))</f>
        <v>-</v>
      </c>
      <c r="AG42" s="405" t="str">
        <f>IF('Rischio netto'!U49=tabelle!$V$3,('calcolo mitigazione del rischio'!AG$11*tabelle!$W$3),IF('Rischio netto'!U49=tabelle!$V$4,('calcolo mitigazione del rischio'!AG$11*tabelle!$W$4),IF('Rischio netto'!U49=tabelle!$V$5,('calcolo mitigazione del rischio'!AG$11*tabelle!$W$5),IF('Rischio netto'!U49=tabelle!$V$6,('calcolo mitigazione del rischio'!AG$11*tabelle!$W$6),IF('Rischio netto'!U49=tabelle!$V$7,('calcolo mitigazione del rischio'!AG$11*tabelle!$W$7),IF('Rischio netto'!U49=tabelle!$V$8,('calcolo mitigazione del rischio'!AG$11*tabelle!$W$8),IF('Rischio netto'!U49=tabelle!$V$9,('calcolo mitigazione del rischio'!AG$11*tabelle!$W$9),IF('Rischio netto'!U49=tabelle!$V$10,('calcolo mitigazione del rischio'!AG$11*tabelle!$W$10),IF('Rischio netto'!U49=tabelle!$V$11,('calcolo mitigazione del rischio'!AG$11*tabelle!$W$11),IF('Rischio netto'!U49=tabelle!$V$12,('calcolo mitigazione del rischio'!AG$11*tabelle!$W$12),"-"))))))))))</f>
        <v>-</v>
      </c>
      <c r="AH42" s="26" t="str">
        <f>IF('Rischio netto'!V49=tabelle!$V$3,('calcolo mitigazione del rischio'!AH$11*tabelle!$W$3),IF('Rischio netto'!V49=tabelle!$V$4,('calcolo mitigazione del rischio'!AH$11*tabelle!$W$4),IF('Rischio netto'!V49=tabelle!$V$5,('calcolo mitigazione del rischio'!AH$11*tabelle!$W$5),IF('Rischio netto'!V49=tabelle!$V$6,('calcolo mitigazione del rischio'!AH$11*tabelle!$W$6),IF('Rischio netto'!V49=tabelle!$V$7,('calcolo mitigazione del rischio'!AH$11*tabelle!$W$7),IF('Rischio netto'!V49=tabelle!$V$8,('calcolo mitigazione del rischio'!AH$11*tabelle!$W$8),IF('Rischio netto'!V49=tabelle!$V$9,('calcolo mitigazione del rischio'!AH$11*tabelle!$W$9),IF('Rischio netto'!V49=tabelle!$V$10,('calcolo mitigazione del rischio'!AH$11*tabelle!$W$10),IF('Rischio netto'!V49=tabelle!$V$11,('calcolo mitigazione del rischio'!AH$11*tabelle!$W$11),IF('Rischio netto'!V49=tabelle!$V$12,('calcolo mitigazione del rischio'!AH$11*tabelle!$W$12),"-"))))))))))</f>
        <v>-</v>
      </c>
      <c r="AI42" s="410" t="str">
        <f>IF('Rischio netto'!W49=tabelle!$V$3,('calcolo mitigazione del rischio'!AI$11*tabelle!$W$3),IF('Rischio netto'!W49=tabelle!$V$4,('calcolo mitigazione del rischio'!AI$11*tabelle!$W$4),IF('Rischio netto'!W49=tabelle!$V$5,('calcolo mitigazione del rischio'!AI$11*tabelle!$W$5),IF('Rischio netto'!W49=tabelle!$V$6,('calcolo mitigazione del rischio'!AI$11*tabelle!$W$6),IF('Rischio netto'!W49=tabelle!$V$7,('calcolo mitigazione del rischio'!AI$11*tabelle!$W$7),IF('Rischio netto'!W49=tabelle!$V$8,('calcolo mitigazione del rischio'!AI$11*tabelle!$W$8),IF('Rischio netto'!W49=tabelle!$V$9,('calcolo mitigazione del rischio'!AI$11*tabelle!$W$9),IF('Rischio netto'!W49=tabelle!$V$10,('calcolo mitigazione del rischio'!AI$11*tabelle!$W$10),IF('Rischio netto'!W49=tabelle!$V$11,('calcolo mitigazione del rischio'!AI$11*tabelle!$W$11),IF('Rischio netto'!W49=tabelle!$V$12,('calcolo mitigazione del rischio'!AI$11*tabelle!$W$12),"-"))))))))))</f>
        <v>-</v>
      </c>
      <c r="AJ42" s="428" t="e">
        <f t="shared" si="0"/>
        <v>#REF!</v>
      </c>
      <c r="AK42" s="429" t="e">
        <f t="shared" si="3"/>
        <v>#REF!</v>
      </c>
      <c r="AL42" s="418" t="e">
        <f>IF('calcolo mitigazione del rischio'!$AJ42="-","-",'calcolo mitigazione del rischio'!$AK42)</f>
        <v>#REF!</v>
      </c>
      <c r="AM42" s="412" t="str">
        <f>IF('Rischio netto'!X49="-","-",IF('calcolo mitigazione del rischio'!S42="-","-",IF('calcolo mitigazione del rischio'!AL42="-","-",ROUND(('calcolo mitigazione del rischio'!S42*(1-'calcolo mitigazione del rischio'!AL42)),0))))</f>
        <v>-</v>
      </c>
      <c r="AN42" s="404"/>
      <c r="AO42" s="26">
        <f>IF('Rischio Lordo'!L49="X",tabelle!$I$2,0)</f>
        <v>0</v>
      </c>
      <c r="AP42" s="26">
        <f>IF('Rischio Lordo'!M49="X",tabelle!$I$3,0)</f>
        <v>0</v>
      </c>
      <c r="AQ42" s="26">
        <f>IF('Rischio Lordo'!N49="X",tabelle!$I$4,0)</f>
        <v>0</v>
      </c>
      <c r="AR42" s="26">
        <f>IF('Rischio Lordo'!O49="X",tabelle!$I$5,0)</f>
        <v>0</v>
      </c>
      <c r="AS42" s="26">
        <f>IF('Rischio Lordo'!P49="X",tabelle!$I$6,0)</f>
        <v>0</v>
      </c>
      <c r="AT42" s="26">
        <f>IF('Rischio Lordo'!Q49="X",tabelle!$I$7,0)</f>
        <v>0</v>
      </c>
      <c r="AU42" s="26">
        <f>IF('Rischio Lordo'!R49="X",tabelle!$I$8,0)</f>
        <v>0</v>
      </c>
      <c r="AV42" s="26">
        <f>IF('Rischio Lordo'!S49="X",tabelle!$I$9,0)</f>
        <v>0</v>
      </c>
      <c r="AW42" s="26">
        <f>IF('Rischio Lordo'!T49="X",tabelle!$I$10,0)</f>
        <v>0</v>
      </c>
      <c r="AX42" s="26">
        <f>IF('Rischio Lordo'!U49="X",tabelle!$I$11,0)</f>
        <v>0</v>
      </c>
      <c r="AY42" s="26">
        <f>IF('Rischio Lordo'!V49="X",tabelle!$I$12,0)</f>
        <v>0</v>
      </c>
      <c r="AZ42" s="26">
        <f>IF('Rischio Lordo'!W49="X",tabelle!$I$13,0)</f>
        <v>0</v>
      </c>
      <c r="BA42" s="26">
        <f>IF('Rischio Lordo'!X49="X",tabelle!$I$14,0)</f>
        <v>0</v>
      </c>
      <c r="BB42" s="26">
        <f>IF('Rischio Lordo'!Y49="X",tabelle!$I$15,0)</f>
        <v>0</v>
      </c>
      <c r="BC42" s="26">
        <f>IF('Rischio Lordo'!Z49="X",tabelle!$I$16,0)</f>
        <v>0</v>
      </c>
      <c r="BD42" s="26">
        <f>IF('Rischio Lordo'!AA49="X",tabelle!$I$17,0)</f>
        <v>0</v>
      </c>
      <c r="BE42" s="26">
        <f>IF('Rischio Lordo'!AB49="X",tabelle!$I$18,0)</f>
        <v>0</v>
      </c>
      <c r="BF42" s="26">
        <f>IF('Rischio Lordo'!AC49="X",tabelle!$I$18,0)</f>
        <v>0</v>
      </c>
      <c r="BG42" s="26">
        <f>IF('Rischio Lordo'!AC49="X",tabelle!$I$19,0)</f>
        <v>0</v>
      </c>
      <c r="BH42" s="212">
        <f t="shared" si="4"/>
        <v>0</v>
      </c>
    </row>
    <row r="43" spans="1:60" x14ac:dyDescent="0.75">
      <c r="A43" s="754">
        <f>Schema!A47</f>
        <v>0</v>
      </c>
      <c r="B43" s="757">
        <f>Schema!B47</f>
        <v>0</v>
      </c>
      <c r="C43" s="1111" t="str">
        <f>Schema!C47</f>
        <v xml:space="preserve">B.7. Formazione del personale interno
</v>
      </c>
      <c r="D43" s="262" t="str">
        <f>Schema!D47</f>
        <v>B.7.1. Individuazione dei fabbisogni formativi</v>
      </c>
      <c r="E43" s="284" t="str">
        <f>Schema!E47</f>
        <v>GRU</v>
      </c>
      <c r="F43" s="46" t="str">
        <f>Schema!F47</f>
        <v>B</v>
      </c>
      <c r="G43" s="46" t="str">
        <f>Schema!G47</f>
        <v>07</v>
      </c>
      <c r="H43" s="285" t="str">
        <f>Schema!H47</f>
        <v>01</v>
      </c>
      <c r="I43" s="181" t="str">
        <f>IF('Rischio Lordo'!AF50=tabelle!$M$7,tabelle!$N$7,IF('Rischio Lordo'!AF50=tabelle!$M$6,tabelle!$N$6,IF('Rischio Lordo'!AF50=tabelle!$M$5,tabelle!$N$5,IF('Rischio Lordo'!AF50=tabelle!$M$4,tabelle!$N$4,IF('Rischio Lordo'!AF50=tabelle!$M$3,tabelle!$N$3,"-")))))</f>
        <v>-</v>
      </c>
      <c r="J43" s="34" t="str">
        <f>IF('Rischio Lordo'!AG50=tabelle!$M$7,tabelle!$N$7,IF('Rischio Lordo'!AG50=tabelle!$M$6,tabelle!$N$6,IF('Rischio Lordo'!AG50=tabelle!$M$5,tabelle!$N$5,IF('Rischio Lordo'!AG50=tabelle!$M$4,tabelle!$N$4,IF('Rischio Lordo'!AG50=tabelle!$M$3,tabelle!$N$3,"-")))))</f>
        <v>-</v>
      </c>
      <c r="K43" s="34" t="str">
        <f>IF('Rischio Lordo'!AH50=tabelle!$M$7,tabelle!$N$7,IF('Rischio Lordo'!AH50=tabelle!$M$6,tabelle!$N$6,IF('Rischio Lordo'!AH50=tabelle!$M$5,tabelle!$N$5,IF('Rischio Lordo'!AH50=tabelle!$M$4,tabelle!$N$4,IF('Rischio Lordo'!AH50=tabelle!$M$3,tabelle!$N$3,"-")))))</f>
        <v>-</v>
      </c>
      <c r="L43" s="394" t="str">
        <f t="shared" si="1"/>
        <v>-</v>
      </c>
      <c r="M43" s="34" t="str">
        <f>IF('Rischio Lordo'!AI50=tabelle!$M$7,tabelle!$N$7,IF('Rischio Lordo'!AI50=tabelle!$M$6,tabelle!$N$6,IF('Rischio Lordo'!AI50=tabelle!$M$5,tabelle!$N$5,IF('Rischio Lordo'!AI50=tabelle!$M$4,tabelle!$N$4,IF('Rischio Lordo'!AI50=tabelle!$M$3,tabelle!$N$3,"-")))))</f>
        <v>-</v>
      </c>
      <c r="N43" s="165" t="str">
        <f>IF(M43="-","-",IF('calcolo mitigazione del rischio'!L43="-","-",IF(AND((M43*'calcolo mitigazione del rischio'!L43)&gt;=tabelle!$P$3, (M43*'calcolo mitigazione del rischio'!L43)&lt;tabelle!$Q$3),tabelle!$R$3,IF(AND((M43*'calcolo mitigazione del rischio'!L43)&gt;=tabelle!$P$4, (M43*'calcolo mitigazione del rischio'!L43)&lt;tabelle!$Q$4),tabelle!$R$4,IF(AND((M43*'calcolo mitigazione del rischio'!L43)&gt;=tabelle!$P$5, (M43*'calcolo mitigazione del rischio'!L43)&lt;tabelle!$Q$5),tabelle!$R$5,IF(AND((M43*'calcolo mitigazione del rischio'!L43)&gt;=tabelle!$P$6, (M43*'calcolo mitigazione del rischio'!L43)&lt;tabelle!$Q$6),tabelle!$R$6,IF(AND((M43*'calcolo mitigazione del rischio'!L43)&gt;=tabelle!$P$7, (M43*'calcolo mitigazione del rischio'!L43)&lt;=tabelle!$Q$7),tabelle!$R$7,"-")))))))</f>
        <v>-</v>
      </c>
      <c r="O43" s="35" t="str">
        <f>IF('Rischio Lordo'!AK50=tabelle!$M$7,tabelle!$N$7,IF('Rischio Lordo'!AK50=tabelle!$M$6,tabelle!$N$6,IF('Rischio Lordo'!AK50=tabelle!$M$5,tabelle!$N$5,IF('Rischio Lordo'!AK50=tabelle!$M$4,tabelle!$N$4,IF('Rischio Lordo'!AK50=tabelle!$M$3,tabelle!$N$3,"-")))))</f>
        <v>-</v>
      </c>
      <c r="P43" s="35" t="str">
        <f>IF('Rischio Lordo'!AL50=tabelle!$M$7,tabelle!$N$7,IF('Rischio Lordo'!AL50=tabelle!$M$6,tabelle!$N$6,IF('Rischio Lordo'!AL50=tabelle!$M$5,tabelle!$N$5,IF('Rischio Lordo'!AL50=tabelle!$M$4,tabelle!$N$4,IF('Rischio Lordo'!AL50=tabelle!$M$3,tabelle!$N$3,"-")))))</f>
        <v>-</v>
      </c>
      <c r="Q43" s="35" t="str">
        <f>IF('Rischio Lordo'!AM50=tabelle!$M$7,tabelle!$N$7,IF('Rischio Lordo'!AM50=tabelle!$M$6,tabelle!$N$6,IF('Rischio Lordo'!AM50=tabelle!$M$5,tabelle!$N$5,IF('Rischio Lordo'!AM50=tabelle!$M$4,tabelle!$N$4,IF('Rischio Lordo'!AM50=tabelle!$M$3,tabelle!$N$3,"-")))))</f>
        <v>-</v>
      </c>
      <c r="R43" s="166" t="str">
        <f t="shared" si="2"/>
        <v>-</v>
      </c>
      <c r="S43" s="228" t="str">
        <f>IF(R43="-","-",(R43*'calcolo mitigazione del rischio'!N43))</f>
        <v>-</v>
      </c>
      <c r="T43" s="26" t="str">
        <f>IF('Rischio netto'!I50=tabelle!$V$3,('calcolo mitigazione del rischio'!T$11*tabelle!$W$3),IF('Rischio netto'!I50=tabelle!$V$4,('calcolo mitigazione del rischio'!T$11*tabelle!$W$4),IF('Rischio netto'!I50=tabelle!$V$5,('calcolo mitigazione del rischio'!T$11*tabelle!$W$5),IF('Rischio netto'!I50=tabelle!$V$6,('calcolo mitigazione del rischio'!T$11*tabelle!$W$6),IF('Rischio netto'!I50=tabelle!$V$7,('calcolo mitigazione del rischio'!T$11*tabelle!$W$7),IF('Rischio netto'!I50=tabelle!$V$8,('calcolo mitigazione del rischio'!T$11*tabelle!$W$8),IF('Rischio netto'!I50=tabelle!$V$9,('calcolo mitigazione del rischio'!T$11*tabelle!$W$9),IF('Rischio netto'!I50=tabelle!$V$10,('calcolo mitigazione del rischio'!T$11*tabelle!$W$10),IF('Rischio netto'!I50=tabelle!$V$11,('calcolo mitigazione del rischio'!T$11*tabelle!$W$11),IF('Rischio netto'!I50=tabelle!$V$12,('calcolo mitigazione del rischio'!T$11*tabelle!$W$12),"-"))))))))))</f>
        <v>-</v>
      </c>
      <c r="U43" s="26" t="str">
        <f>IF('Rischio netto'!J50=tabelle!$V$3,('calcolo mitigazione del rischio'!U$11*tabelle!$W$3),IF('Rischio netto'!J50=tabelle!$V$4,('calcolo mitigazione del rischio'!U$11*tabelle!$W$4),IF('Rischio netto'!J50=tabelle!$V$5,('calcolo mitigazione del rischio'!U$11*tabelle!$W$5),IF('Rischio netto'!J50=tabelle!$V$6,('calcolo mitigazione del rischio'!U$11*tabelle!$W$6),IF('Rischio netto'!J50=tabelle!$V$7,('calcolo mitigazione del rischio'!U$11*tabelle!$W$7),IF('Rischio netto'!J50=tabelle!$V$8,('calcolo mitigazione del rischio'!U$11*tabelle!$W$8),IF('Rischio netto'!J50=tabelle!$V$9,('calcolo mitigazione del rischio'!U$11*tabelle!$W$9),IF('Rischio netto'!J50=tabelle!$V$10,('calcolo mitigazione del rischio'!U$11*tabelle!$W$10),IF('Rischio netto'!J50=tabelle!$V$11,('calcolo mitigazione del rischio'!U$11*tabelle!$W$11),IF('Rischio netto'!J50=tabelle!$V$12,('calcolo mitigazione del rischio'!U$11*tabelle!$W$12),"-"))))))))))</f>
        <v>-</v>
      </c>
      <c r="V43" s="26" t="str">
        <f>IF('Rischio netto'!K50=tabelle!$V$3,('calcolo mitigazione del rischio'!V$11*tabelle!$W$3),IF('Rischio netto'!K50=tabelle!$V$4,('calcolo mitigazione del rischio'!V$11*tabelle!$W$4),IF('Rischio netto'!K50=tabelle!$V$5,('calcolo mitigazione del rischio'!V$11*tabelle!$W$5),IF('Rischio netto'!K50=tabelle!$V$6,('calcolo mitigazione del rischio'!V$11*tabelle!$W$6),IF('Rischio netto'!K50=tabelle!$V$7,('calcolo mitigazione del rischio'!V$11*tabelle!$W$7),IF('Rischio netto'!K50=tabelle!$V$8,('calcolo mitigazione del rischio'!V$11*tabelle!$W$8),IF('Rischio netto'!K50=tabelle!$V$9,('calcolo mitigazione del rischio'!V$11*tabelle!$W$9),IF('Rischio netto'!K50=tabelle!$V$10,('calcolo mitigazione del rischio'!V$11*tabelle!$W$10),IF('Rischio netto'!K50=tabelle!$V$11,('calcolo mitigazione del rischio'!V$11*tabelle!$W$11),IF('Rischio netto'!K50=tabelle!$V$12,('calcolo mitigazione del rischio'!V$11*tabelle!$W$12),"-"))))))))))</f>
        <v>-</v>
      </c>
      <c r="W43" s="26" t="str">
        <f>IF('Rischio netto'!L50=tabelle!$V$3,('calcolo mitigazione del rischio'!W$11*tabelle!$W$3),IF('Rischio netto'!L50=tabelle!$V$4,('calcolo mitigazione del rischio'!W$11*tabelle!$W$4),IF('Rischio netto'!L50=tabelle!$V$5,('calcolo mitigazione del rischio'!W$11*tabelle!$W$5),IF('Rischio netto'!L50=tabelle!$V$6,('calcolo mitigazione del rischio'!W$11*tabelle!$W$6),IF('Rischio netto'!L50=tabelle!$V$7,('calcolo mitigazione del rischio'!W$11*tabelle!$W$7),IF('Rischio netto'!L50=tabelle!$V$8,('calcolo mitigazione del rischio'!W$11*tabelle!$W$8),IF('Rischio netto'!L50=tabelle!$V$9,('calcolo mitigazione del rischio'!W$11*tabelle!$W$9),IF('Rischio netto'!L50=tabelle!$V$10,('calcolo mitigazione del rischio'!W$11*tabelle!$W$10),IF('Rischio netto'!L50=tabelle!$V$11,('calcolo mitigazione del rischio'!W$11*tabelle!$W$11),IF('Rischio netto'!L50=tabelle!$V$12,('calcolo mitigazione del rischio'!W$11*tabelle!$W$12),"-"))))))))))</f>
        <v>-</v>
      </c>
      <c r="X43" s="26" t="str">
        <f>IF('Rischio netto'!O50=tabelle!$V$3,('calcolo mitigazione del rischio'!X$11*tabelle!$W$3),IF('Rischio netto'!O50=tabelle!$V$4,('calcolo mitigazione del rischio'!X$11*tabelle!$W$4),IF('Rischio netto'!O50=tabelle!$V$5,('calcolo mitigazione del rischio'!X$11*tabelle!$W$5),IF('Rischio netto'!O50=tabelle!$V$6,('calcolo mitigazione del rischio'!X$11*tabelle!$W$6),IF('Rischio netto'!O50=tabelle!$V$7,('calcolo mitigazione del rischio'!X$11*tabelle!$W$7),IF('Rischio netto'!O50=tabelle!$V$8,('calcolo mitigazione del rischio'!X$11*tabelle!$W$8),IF('Rischio netto'!O50=tabelle!$V$9,('calcolo mitigazione del rischio'!X$11*tabelle!$W$9),IF('Rischio netto'!O50=tabelle!$V$10,('calcolo mitigazione del rischio'!X$11*tabelle!$W$10),IF('Rischio netto'!O50=tabelle!$V$11,('calcolo mitigazione del rischio'!X$11*tabelle!$W$11),IF('Rischio netto'!O50=tabelle!$V$12,('calcolo mitigazione del rischio'!X$11*tabelle!$W$12),"-"))))))))))</f>
        <v>-</v>
      </c>
      <c r="Y43" s="26" t="str">
        <f>IF('Rischio netto'!P50=tabelle!$V$3,('calcolo mitigazione del rischio'!Y$11*tabelle!$W$3),IF('Rischio netto'!P50=tabelle!$V$4,('calcolo mitigazione del rischio'!Y$11*tabelle!$W$4),IF('Rischio netto'!P50=tabelle!$V$5,('calcolo mitigazione del rischio'!Y$11*tabelle!$W$5),IF('Rischio netto'!P50=tabelle!$V$6,('calcolo mitigazione del rischio'!Y$11*tabelle!$W$6),IF('Rischio netto'!P50=tabelle!$V$7,('calcolo mitigazione del rischio'!Y$11*tabelle!$W$7),IF('Rischio netto'!P50=tabelle!$V$8,('calcolo mitigazione del rischio'!Y$11*tabelle!$W$8),IF('Rischio netto'!P50=tabelle!$V$9,('calcolo mitigazione del rischio'!Y$11*tabelle!$W$9),IF('Rischio netto'!P50=tabelle!$V$10,('calcolo mitigazione del rischio'!Y$11*tabelle!$W$10),IF('Rischio netto'!P50=tabelle!$V$11,('calcolo mitigazione del rischio'!Y$11*tabelle!$W$11),IF('Rischio netto'!P50=tabelle!$V$12,('calcolo mitigazione del rischio'!Y$11*tabelle!$W$12),"-"))))))))))</f>
        <v>-</v>
      </c>
      <c r="Z4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3" s="26" t="str">
        <f>IF('Rischio netto'!Q50=tabelle!$V$3,('calcolo mitigazione del rischio'!AA$11*tabelle!$W$3),IF('Rischio netto'!Q50=tabelle!$V$4,('calcolo mitigazione del rischio'!AA$11*tabelle!$W$4),IF('Rischio netto'!Q50=tabelle!$V$5,('calcolo mitigazione del rischio'!AA$11*tabelle!$W$5),IF('Rischio netto'!Q50=tabelle!$V$6,('calcolo mitigazione del rischio'!AA$11*tabelle!$W$6),IF('Rischio netto'!Q50=tabelle!$V$7,('calcolo mitigazione del rischio'!AA$11*tabelle!$W$7),IF('Rischio netto'!Q50=tabelle!$V$8,('calcolo mitigazione del rischio'!AA$11*tabelle!$W$8),IF('Rischio netto'!Q50=tabelle!$V$9,('calcolo mitigazione del rischio'!AA$11*tabelle!$W$9),IF('Rischio netto'!Q50=tabelle!$V$10,('calcolo mitigazione del rischio'!AA$11*tabelle!$W$10),IF('Rischio netto'!Q50=tabelle!$V$11,('calcolo mitigazione del rischio'!AA$11*tabelle!$W$11),IF('Rischio netto'!Q50=tabelle!$V$12,('calcolo mitigazione del rischio'!AA$11*tabelle!$W$12),"-"))))))))))</f>
        <v>-</v>
      </c>
      <c r="AB43" s="26" t="str">
        <f>IF('Rischio netto'!R50=tabelle!$V$3,('calcolo mitigazione del rischio'!AB$11*tabelle!$W$3),IF('Rischio netto'!R50=tabelle!$V$4,('calcolo mitigazione del rischio'!AB$11*tabelle!$W$4),IF('Rischio netto'!R50=tabelle!$V$5,('calcolo mitigazione del rischio'!AB$11*tabelle!$W$5),IF('Rischio netto'!R50=tabelle!$V$6,('calcolo mitigazione del rischio'!AB$11*tabelle!$W$6),IF('Rischio netto'!R50=tabelle!$V$7,('calcolo mitigazione del rischio'!AB$11*tabelle!$W$7),IF('Rischio netto'!R50=tabelle!$V$8,('calcolo mitigazione del rischio'!AB$11*tabelle!$W$8),IF('Rischio netto'!R50=tabelle!$V$9,('calcolo mitigazione del rischio'!AB$11*tabelle!$W$9),IF('Rischio netto'!R50=tabelle!$V$10,('calcolo mitigazione del rischio'!AB$11*tabelle!$W$10),IF('Rischio netto'!R50=tabelle!$V$11,('calcolo mitigazione del rischio'!AB$11*tabelle!$W$11),IF('Rischio netto'!R50=tabelle!$V$12,('calcolo mitigazione del rischio'!AB$11*tabelle!$W$12),"-"))))))))))</f>
        <v>-</v>
      </c>
      <c r="AC43" s="405" t="str">
        <f>IF('Rischio netto'!T50=tabelle!$V$3,('calcolo mitigazione del rischio'!AC$11*tabelle!$W$3),IF('Rischio netto'!T50=tabelle!$V$4,('calcolo mitigazione del rischio'!AC$11*tabelle!$W$4),IF('Rischio netto'!T50=tabelle!$V$5,('calcolo mitigazione del rischio'!AC$11*tabelle!$W$5),IF('Rischio netto'!T50=tabelle!$V$6,('calcolo mitigazione del rischio'!AC$11*tabelle!$W$6),IF('Rischio netto'!T50=tabelle!$V$7,('calcolo mitigazione del rischio'!AC$11*tabelle!$W$7),IF('Rischio netto'!T50=tabelle!$V$8,('calcolo mitigazione del rischio'!AC$11*tabelle!$W$8),IF('Rischio netto'!T50=tabelle!$V$9,('calcolo mitigazione del rischio'!AC$11*tabelle!$W$9),IF('Rischio netto'!T50=tabelle!$V$10,('calcolo mitigazione del rischio'!AC$11*tabelle!$W$10),IF('Rischio netto'!T50=tabelle!$V$11,('calcolo mitigazione del rischio'!AC$11*tabelle!$W$11),IF('Rischio netto'!T50=tabelle!$V$12,('calcolo mitigazione del rischio'!AC$11*tabelle!$W$12),"-"))))))))))</f>
        <v>-</v>
      </c>
      <c r="AD43" s="26" t="str">
        <f>IF('Rischio netto'!T50=tabelle!$V$3,('calcolo mitigazione del rischio'!AD$11*tabelle!$W$3),IF('Rischio netto'!T50=tabelle!$V$4,('calcolo mitigazione del rischio'!AD$11*tabelle!$W$4),IF('Rischio netto'!T50=tabelle!$V$5,('calcolo mitigazione del rischio'!AD$11*tabelle!$W$5),IF('Rischio netto'!T50=tabelle!$V$6,('calcolo mitigazione del rischio'!AD$11*tabelle!$W$6),IF('Rischio netto'!T50=tabelle!$V$7,('calcolo mitigazione del rischio'!AD$11*tabelle!$W$7),IF('Rischio netto'!T50=tabelle!$V$8,('calcolo mitigazione del rischio'!AD$11*tabelle!$W$8),IF('Rischio netto'!T50=tabelle!$V$9,('calcolo mitigazione del rischio'!AD$11*tabelle!$W$9),IF('Rischio netto'!T50=tabelle!$V$10,('calcolo mitigazione del rischio'!AD$11*tabelle!$W$10),IF('Rischio netto'!T50=tabelle!$V$11,('calcolo mitigazione del rischio'!AD$11*tabelle!$W$11),IF('Rischio netto'!T50=tabelle!$V$12,('calcolo mitigazione del rischio'!AD$11*tabelle!$W$12),"-"))))))))))</f>
        <v>-</v>
      </c>
      <c r="AE43" s="26"/>
      <c r="AF43" s="405" t="str">
        <f>IF('Rischio netto'!T50=tabelle!$V$3,('calcolo mitigazione del rischio'!AF$11*tabelle!$W$3),IF('Rischio netto'!T50=tabelle!$V$4,('calcolo mitigazione del rischio'!AF$11*tabelle!$W$4),IF('Rischio netto'!T50=tabelle!$V$5,('calcolo mitigazione del rischio'!AF$11*tabelle!$W$5),IF('Rischio netto'!T50=tabelle!$V$6,('calcolo mitigazione del rischio'!AF$11*tabelle!$W$6),IF('Rischio netto'!T50=tabelle!$V$7,('calcolo mitigazione del rischio'!AF$11*tabelle!$W$7),IF('Rischio netto'!T50=tabelle!$V$8,('calcolo mitigazione del rischio'!AF$11*tabelle!$W$8),IF('Rischio netto'!T50=tabelle!$V$9,('calcolo mitigazione del rischio'!AF$11*tabelle!$W$9),IF('Rischio netto'!T50=tabelle!$V$10,('calcolo mitigazione del rischio'!AF$11*tabelle!$W$10),IF('Rischio netto'!T50=tabelle!$V$11,('calcolo mitigazione del rischio'!AF$11*tabelle!$W$11),IF('Rischio netto'!T50=tabelle!$V$12,('calcolo mitigazione del rischio'!AF$11*tabelle!$W$12),"-"))))))))))</f>
        <v>-</v>
      </c>
      <c r="AG43" s="405" t="str">
        <f>IF('Rischio netto'!U50=tabelle!$V$3,('calcolo mitigazione del rischio'!AG$11*tabelle!$W$3),IF('Rischio netto'!U50=tabelle!$V$4,('calcolo mitigazione del rischio'!AG$11*tabelle!$W$4),IF('Rischio netto'!U50=tabelle!$V$5,('calcolo mitigazione del rischio'!AG$11*tabelle!$W$5),IF('Rischio netto'!U50=tabelle!$V$6,('calcolo mitigazione del rischio'!AG$11*tabelle!$W$6),IF('Rischio netto'!U50=tabelle!$V$7,('calcolo mitigazione del rischio'!AG$11*tabelle!$W$7),IF('Rischio netto'!U50=tabelle!$V$8,('calcolo mitigazione del rischio'!AG$11*tabelle!$W$8),IF('Rischio netto'!U50=tabelle!$V$9,('calcolo mitigazione del rischio'!AG$11*tabelle!$W$9),IF('Rischio netto'!U50=tabelle!$V$10,('calcolo mitigazione del rischio'!AG$11*tabelle!$W$10),IF('Rischio netto'!U50=tabelle!$V$11,('calcolo mitigazione del rischio'!AG$11*tabelle!$W$11),IF('Rischio netto'!U50=tabelle!$V$12,('calcolo mitigazione del rischio'!AG$11*tabelle!$W$12),"-"))))))))))</f>
        <v>-</v>
      </c>
      <c r="AH43" s="26" t="str">
        <f>IF('Rischio netto'!V50=tabelle!$V$3,('calcolo mitigazione del rischio'!AH$11*tabelle!$W$3),IF('Rischio netto'!V50=tabelle!$V$4,('calcolo mitigazione del rischio'!AH$11*tabelle!$W$4),IF('Rischio netto'!V50=tabelle!$V$5,('calcolo mitigazione del rischio'!AH$11*tabelle!$W$5),IF('Rischio netto'!V50=tabelle!$V$6,('calcolo mitigazione del rischio'!AH$11*tabelle!$W$6),IF('Rischio netto'!V50=tabelle!$V$7,('calcolo mitigazione del rischio'!AH$11*tabelle!$W$7),IF('Rischio netto'!V50=tabelle!$V$8,('calcolo mitigazione del rischio'!AH$11*tabelle!$W$8),IF('Rischio netto'!V50=tabelle!$V$9,('calcolo mitigazione del rischio'!AH$11*tabelle!$W$9),IF('Rischio netto'!V50=tabelle!$V$10,('calcolo mitigazione del rischio'!AH$11*tabelle!$W$10),IF('Rischio netto'!V50=tabelle!$V$11,('calcolo mitigazione del rischio'!AH$11*tabelle!$W$11),IF('Rischio netto'!V50=tabelle!$V$12,('calcolo mitigazione del rischio'!AH$11*tabelle!$W$12),"-"))))))))))</f>
        <v>-</v>
      </c>
      <c r="AI43" s="410" t="str">
        <f>IF('Rischio netto'!W50=tabelle!$V$3,('calcolo mitigazione del rischio'!AI$11*tabelle!$W$3),IF('Rischio netto'!W50=tabelle!$V$4,('calcolo mitigazione del rischio'!AI$11*tabelle!$W$4),IF('Rischio netto'!W50=tabelle!$V$5,('calcolo mitigazione del rischio'!AI$11*tabelle!$W$5),IF('Rischio netto'!W50=tabelle!$V$6,('calcolo mitigazione del rischio'!AI$11*tabelle!$W$6),IF('Rischio netto'!W50=tabelle!$V$7,('calcolo mitigazione del rischio'!AI$11*tabelle!$W$7),IF('Rischio netto'!W50=tabelle!$V$8,('calcolo mitigazione del rischio'!AI$11*tabelle!$W$8),IF('Rischio netto'!W50=tabelle!$V$9,('calcolo mitigazione del rischio'!AI$11*tabelle!$W$9),IF('Rischio netto'!W50=tabelle!$V$10,('calcolo mitigazione del rischio'!AI$11*tabelle!$W$10),IF('Rischio netto'!W50=tabelle!$V$11,('calcolo mitigazione del rischio'!AI$11*tabelle!$W$11),IF('Rischio netto'!W50=tabelle!$V$12,('calcolo mitigazione del rischio'!AI$11*tabelle!$W$12),"-"))))))))))</f>
        <v>-</v>
      </c>
      <c r="AJ43" s="428" t="e">
        <f t="shared" si="0"/>
        <v>#REF!</v>
      </c>
      <c r="AK43" s="429" t="e">
        <f t="shared" si="3"/>
        <v>#REF!</v>
      </c>
      <c r="AL43" s="418" t="e">
        <f>IF('calcolo mitigazione del rischio'!$AJ43="-","-",'calcolo mitigazione del rischio'!$AK43)</f>
        <v>#REF!</v>
      </c>
      <c r="AM43" s="412" t="str">
        <f>IF('Rischio netto'!X50="-","-",IF('calcolo mitigazione del rischio'!S43="-","-",IF('calcolo mitigazione del rischio'!AL43="-","-",ROUND(('calcolo mitigazione del rischio'!S43*(1-'calcolo mitigazione del rischio'!AL43)),0))))</f>
        <v>-</v>
      </c>
      <c r="AN43" s="404"/>
      <c r="AO43" s="26">
        <f>IF('Rischio Lordo'!L50="X",tabelle!$I$2,0)</f>
        <v>0</v>
      </c>
      <c r="AP43" s="26">
        <f>IF('Rischio Lordo'!M50="X",tabelle!$I$3,0)</f>
        <v>0</v>
      </c>
      <c r="AQ43" s="26">
        <f>IF('Rischio Lordo'!N50="X",tabelle!$I$4,0)</f>
        <v>0</v>
      </c>
      <c r="AR43" s="26">
        <f>IF('Rischio Lordo'!O50="X",tabelle!$I$5,0)</f>
        <v>0</v>
      </c>
      <c r="AS43" s="26">
        <f>IF('Rischio Lordo'!P50="X",tabelle!$I$6,0)</f>
        <v>0</v>
      </c>
      <c r="AT43" s="26">
        <f>IF('Rischio Lordo'!Q50="X",tabelle!$I$7,0)</f>
        <v>0</v>
      </c>
      <c r="AU43" s="26">
        <f>IF('Rischio Lordo'!R50="X",tabelle!$I$8,0)</f>
        <v>0</v>
      </c>
      <c r="AV43" s="26">
        <f>IF('Rischio Lordo'!S50="X",tabelle!$I$9,0)</f>
        <v>0</v>
      </c>
      <c r="AW43" s="26">
        <f>IF('Rischio Lordo'!T50="X",tabelle!$I$10,0)</f>
        <v>0</v>
      </c>
      <c r="AX43" s="26">
        <f>IF('Rischio Lordo'!U50="X",tabelle!$I$11,0)</f>
        <v>0</v>
      </c>
      <c r="AY43" s="26">
        <f>IF('Rischio Lordo'!V50="X",tabelle!$I$12,0)</f>
        <v>0</v>
      </c>
      <c r="AZ43" s="26">
        <f>IF('Rischio Lordo'!W50="X",tabelle!$I$13,0)</f>
        <v>0</v>
      </c>
      <c r="BA43" s="26">
        <f>IF('Rischio Lordo'!X50="X",tabelle!$I$14,0)</f>
        <v>0</v>
      </c>
      <c r="BB43" s="26">
        <f>IF('Rischio Lordo'!Y50="X",tabelle!$I$15,0)</f>
        <v>0</v>
      </c>
      <c r="BC43" s="26">
        <f>IF('Rischio Lordo'!Z50="X",tabelle!$I$16,0)</f>
        <v>0</v>
      </c>
      <c r="BD43" s="26">
        <f>IF('Rischio Lordo'!AA50="X",tabelle!$I$17,0)</f>
        <v>0</v>
      </c>
      <c r="BE43" s="26">
        <f>IF('Rischio Lordo'!AB50="X",tabelle!$I$18,0)</f>
        <v>0</v>
      </c>
      <c r="BF43" s="26">
        <f>IF('Rischio Lordo'!AC50="X",tabelle!$I$18,0)</f>
        <v>0</v>
      </c>
      <c r="BG43" s="26">
        <f>IF('Rischio Lordo'!AC50="X",tabelle!$I$19,0)</f>
        <v>0</v>
      </c>
      <c r="BH43" s="212">
        <f t="shared" si="4"/>
        <v>0</v>
      </c>
    </row>
    <row r="44" spans="1:60" x14ac:dyDescent="0.75">
      <c r="A44" s="754">
        <f>Schema!A48</f>
        <v>0</v>
      </c>
      <c r="B44" s="757">
        <f>Schema!B48</f>
        <v>0</v>
      </c>
      <c r="C44" s="1111">
        <f>Schema!C48</f>
        <v>0</v>
      </c>
      <c r="D44" s="262" t="str">
        <f>Schema!D48</f>
        <v>B.7.2. Predisposizione Piano di formazione</v>
      </c>
      <c r="E44" s="284" t="str">
        <f>Schema!E48</f>
        <v>GRU</v>
      </c>
      <c r="F44" s="46" t="str">
        <f>Schema!F48</f>
        <v>B</v>
      </c>
      <c r="G44" s="46" t="str">
        <f>Schema!G48</f>
        <v>07</v>
      </c>
      <c r="H44" s="285" t="str">
        <f>Schema!H48</f>
        <v>02</v>
      </c>
      <c r="I44" s="181" t="str">
        <f>IF('Rischio Lordo'!AF51=tabelle!$M$7,tabelle!$N$7,IF('Rischio Lordo'!AF51=tabelle!$M$6,tabelle!$N$6,IF('Rischio Lordo'!AF51=tabelle!$M$5,tabelle!$N$5,IF('Rischio Lordo'!AF51=tabelle!$M$4,tabelle!$N$4,IF('Rischio Lordo'!AF51=tabelle!$M$3,tabelle!$N$3,"-")))))</f>
        <v>-</v>
      </c>
      <c r="J44" s="34" t="str">
        <f>IF('Rischio Lordo'!AG51=tabelle!$M$7,tabelle!$N$7,IF('Rischio Lordo'!AG51=tabelle!$M$6,tabelle!$N$6,IF('Rischio Lordo'!AG51=tabelle!$M$5,tabelle!$N$5,IF('Rischio Lordo'!AG51=tabelle!$M$4,tabelle!$N$4,IF('Rischio Lordo'!AG51=tabelle!$M$3,tabelle!$N$3,"-")))))</f>
        <v>-</v>
      </c>
      <c r="K44" s="34" t="str">
        <f>IF('Rischio Lordo'!AH51=tabelle!$M$7,tabelle!$N$7,IF('Rischio Lordo'!AH51=tabelle!$M$6,tabelle!$N$6,IF('Rischio Lordo'!AH51=tabelle!$M$5,tabelle!$N$5,IF('Rischio Lordo'!AH51=tabelle!$M$4,tabelle!$N$4,IF('Rischio Lordo'!AH51=tabelle!$M$3,tabelle!$N$3,"-")))))</f>
        <v>-</v>
      </c>
      <c r="L44" s="394" t="str">
        <f t="shared" si="1"/>
        <v>-</v>
      </c>
      <c r="M44" s="34" t="str">
        <f>IF('Rischio Lordo'!AI51=tabelle!$M$7,tabelle!$N$7,IF('Rischio Lordo'!AI51=tabelle!$M$6,tabelle!$N$6,IF('Rischio Lordo'!AI51=tabelle!$M$5,tabelle!$N$5,IF('Rischio Lordo'!AI51=tabelle!$M$4,tabelle!$N$4,IF('Rischio Lordo'!AI51=tabelle!$M$3,tabelle!$N$3,"-")))))</f>
        <v>-</v>
      </c>
      <c r="N44" s="165" t="str">
        <f>IF(M44="-","-",IF('calcolo mitigazione del rischio'!L44="-","-",IF(AND((M44*'calcolo mitigazione del rischio'!L44)&gt;=tabelle!$P$3, (M44*'calcolo mitigazione del rischio'!L44)&lt;tabelle!$Q$3),tabelle!$R$3,IF(AND((M44*'calcolo mitigazione del rischio'!L44)&gt;=tabelle!$P$4, (M44*'calcolo mitigazione del rischio'!L44)&lt;tabelle!$Q$4),tabelle!$R$4,IF(AND((M44*'calcolo mitigazione del rischio'!L44)&gt;=tabelle!$P$5, (M44*'calcolo mitigazione del rischio'!L44)&lt;tabelle!$Q$5),tabelle!$R$5,IF(AND((M44*'calcolo mitigazione del rischio'!L44)&gt;=tabelle!$P$6, (M44*'calcolo mitigazione del rischio'!L44)&lt;tabelle!$Q$6),tabelle!$R$6,IF(AND((M44*'calcolo mitigazione del rischio'!L44)&gt;=tabelle!$P$7, (M44*'calcolo mitigazione del rischio'!L44)&lt;=tabelle!$Q$7),tabelle!$R$7,"-")))))))</f>
        <v>-</v>
      </c>
      <c r="O44" s="35" t="str">
        <f>IF('Rischio Lordo'!AK51=tabelle!$M$7,tabelle!$N$7,IF('Rischio Lordo'!AK51=tabelle!$M$6,tabelle!$N$6,IF('Rischio Lordo'!AK51=tabelle!$M$5,tabelle!$N$5,IF('Rischio Lordo'!AK51=tabelle!$M$4,tabelle!$N$4,IF('Rischio Lordo'!AK51=tabelle!$M$3,tabelle!$N$3,"-")))))</f>
        <v>-</v>
      </c>
      <c r="P44" s="35" t="str">
        <f>IF('Rischio Lordo'!AL51=tabelle!$M$7,tabelle!$N$7,IF('Rischio Lordo'!AL51=tabelle!$M$6,tabelle!$N$6,IF('Rischio Lordo'!AL51=tabelle!$M$5,tabelle!$N$5,IF('Rischio Lordo'!AL51=tabelle!$M$4,tabelle!$N$4,IF('Rischio Lordo'!AL51=tabelle!$M$3,tabelle!$N$3,"-")))))</f>
        <v>-</v>
      </c>
      <c r="Q44" s="35" t="str">
        <f>IF('Rischio Lordo'!AM51=tabelle!$M$7,tabelle!$N$7,IF('Rischio Lordo'!AM51=tabelle!$M$6,tabelle!$N$6,IF('Rischio Lordo'!AM51=tabelle!$M$5,tabelle!$N$5,IF('Rischio Lordo'!AM51=tabelle!$M$4,tabelle!$N$4,IF('Rischio Lordo'!AM51=tabelle!$M$3,tabelle!$N$3,"-")))))</f>
        <v>-</v>
      </c>
      <c r="R44" s="166" t="str">
        <f t="shared" si="2"/>
        <v>-</v>
      </c>
      <c r="S44" s="228" t="str">
        <f>IF(R44="-","-",(R44*'calcolo mitigazione del rischio'!N44))</f>
        <v>-</v>
      </c>
      <c r="T44" s="26" t="str">
        <f>IF('Rischio netto'!I51=tabelle!$V$3,('calcolo mitigazione del rischio'!T$11*tabelle!$W$3),IF('Rischio netto'!I51=tabelle!$V$4,('calcolo mitigazione del rischio'!T$11*tabelle!$W$4),IF('Rischio netto'!I51=tabelle!$V$5,('calcolo mitigazione del rischio'!T$11*tabelle!$W$5),IF('Rischio netto'!I51=tabelle!$V$6,('calcolo mitigazione del rischio'!T$11*tabelle!$W$6),IF('Rischio netto'!I51=tabelle!$V$7,('calcolo mitigazione del rischio'!T$11*tabelle!$W$7),IF('Rischio netto'!I51=tabelle!$V$8,('calcolo mitigazione del rischio'!T$11*tabelle!$W$8),IF('Rischio netto'!I51=tabelle!$V$9,('calcolo mitigazione del rischio'!T$11*tabelle!$W$9),IF('Rischio netto'!I51=tabelle!$V$10,('calcolo mitigazione del rischio'!T$11*tabelle!$W$10),IF('Rischio netto'!I51=tabelle!$V$11,('calcolo mitigazione del rischio'!T$11*tabelle!$W$11),IF('Rischio netto'!I51=tabelle!$V$12,('calcolo mitigazione del rischio'!T$11*tabelle!$W$12),"-"))))))))))</f>
        <v>-</v>
      </c>
      <c r="U44" s="26" t="str">
        <f>IF('Rischio netto'!J51=tabelle!$V$3,('calcolo mitigazione del rischio'!U$11*tabelle!$W$3),IF('Rischio netto'!J51=tabelle!$V$4,('calcolo mitigazione del rischio'!U$11*tabelle!$W$4),IF('Rischio netto'!J51=tabelle!$V$5,('calcolo mitigazione del rischio'!U$11*tabelle!$W$5),IF('Rischio netto'!J51=tabelle!$V$6,('calcolo mitigazione del rischio'!U$11*tabelle!$W$6),IF('Rischio netto'!J51=tabelle!$V$7,('calcolo mitigazione del rischio'!U$11*tabelle!$W$7),IF('Rischio netto'!J51=tabelle!$V$8,('calcolo mitigazione del rischio'!U$11*tabelle!$W$8),IF('Rischio netto'!J51=tabelle!$V$9,('calcolo mitigazione del rischio'!U$11*tabelle!$W$9),IF('Rischio netto'!J51=tabelle!$V$10,('calcolo mitigazione del rischio'!U$11*tabelle!$W$10),IF('Rischio netto'!J51=tabelle!$V$11,('calcolo mitigazione del rischio'!U$11*tabelle!$W$11),IF('Rischio netto'!J51=tabelle!$V$12,('calcolo mitigazione del rischio'!U$11*tabelle!$W$12),"-"))))))))))</f>
        <v>-</v>
      </c>
      <c r="V44" s="26" t="str">
        <f>IF('Rischio netto'!K51=tabelle!$V$3,('calcolo mitigazione del rischio'!V$11*tabelle!$W$3),IF('Rischio netto'!K51=tabelle!$V$4,('calcolo mitigazione del rischio'!V$11*tabelle!$W$4),IF('Rischio netto'!K51=tabelle!$V$5,('calcolo mitigazione del rischio'!V$11*tabelle!$W$5),IF('Rischio netto'!K51=tabelle!$V$6,('calcolo mitigazione del rischio'!V$11*tabelle!$W$6),IF('Rischio netto'!K51=tabelle!$V$7,('calcolo mitigazione del rischio'!V$11*tabelle!$W$7),IF('Rischio netto'!K51=tabelle!$V$8,('calcolo mitigazione del rischio'!V$11*tabelle!$W$8),IF('Rischio netto'!K51=tabelle!$V$9,('calcolo mitigazione del rischio'!V$11*tabelle!$W$9),IF('Rischio netto'!K51=tabelle!$V$10,('calcolo mitigazione del rischio'!V$11*tabelle!$W$10),IF('Rischio netto'!K51=tabelle!$V$11,('calcolo mitigazione del rischio'!V$11*tabelle!$W$11),IF('Rischio netto'!K51=tabelle!$V$12,('calcolo mitigazione del rischio'!V$11*tabelle!$W$12),"-"))))))))))</f>
        <v>-</v>
      </c>
      <c r="W44" s="26" t="str">
        <f>IF('Rischio netto'!L51=tabelle!$V$3,('calcolo mitigazione del rischio'!W$11*tabelle!$W$3),IF('Rischio netto'!L51=tabelle!$V$4,('calcolo mitigazione del rischio'!W$11*tabelle!$W$4),IF('Rischio netto'!L51=tabelle!$V$5,('calcolo mitigazione del rischio'!W$11*tabelle!$W$5),IF('Rischio netto'!L51=tabelle!$V$6,('calcolo mitigazione del rischio'!W$11*tabelle!$W$6),IF('Rischio netto'!L51=tabelle!$V$7,('calcolo mitigazione del rischio'!W$11*tabelle!$W$7),IF('Rischio netto'!L51=tabelle!$V$8,('calcolo mitigazione del rischio'!W$11*tabelle!$W$8),IF('Rischio netto'!L51=tabelle!$V$9,('calcolo mitigazione del rischio'!W$11*tabelle!$W$9),IF('Rischio netto'!L51=tabelle!$V$10,('calcolo mitigazione del rischio'!W$11*tabelle!$W$10),IF('Rischio netto'!L51=tabelle!$V$11,('calcolo mitigazione del rischio'!W$11*tabelle!$W$11),IF('Rischio netto'!L51=tabelle!$V$12,('calcolo mitigazione del rischio'!W$11*tabelle!$W$12),"-"))))))))))</f>
        <v>-</v>
      </c>
      <c r="X44" s="26" t="str">
        <f>IF('Rischio netto'!O51=tabelle!$V$3,('calcolo mitigazione del rischio'!X$11*tabelle!$W$3),IF('Rischio netto'!O51=tabelle!$V$4,('calcolo mitigazione del rischio'!X$11*tabelle!$W$4),IF('Rischio netto'!O51=tabelle!$V$5,('calcolo mitigazione del rischio'!X$11*tabelle!$W$5),IF('Rischio netto'!O51=tabelle!$V$6,('calcolo mitigazione del rischio'!X$11*tabelle!$W$6),IF('Rischio netto'!O51=tabelle!$V$7,('calcolo mitigazione del rischio'!X$11*tabelle!$W$7),IF('Rischio netto'!O51=tabelle!$V$8,('calcolo mitigazione del rischio'!X$11*tabelle!$W$8),IF('Rischio netto'!O51=tabelle!$V$9,('calcolo mitigazione del rischio'!X$11*tabelle!$W$9),IF('Rischio netto'!O51=tabelle!$V$10,('calcolo mitigazione del rischio'!X$11*tabelle!$W$10),IF('Rischio netto'!O51=tabelle!$V$11,('calcolo mitigazione del rischio'!X$11*tabelle!$W$11),IF('Rischio netto'!O51=tabelle!$V$12,('calcolo mitigazione del rischio'!X$11*tabelle!$W$12),"-"))))))))))</f>
        <v>-</v>
      </c>
      <c r="Y44" s="26" t="str">
        <f>IF('Rischio netto'!P51=tabelle!$V$3,('calcolo mitigazione del rischio'!Y$11*tabelle!$W$3),IF('Rischio netto'!P51=tabelle!$V$4,('calcolo mitigazione del rischio'!Y$11*tabelle!$W$4),IF('Rischio netto'!P51=tabelle!$V$5,('calcolo mitigazione del rischio'!Y$11*tabelle!$W$5),IF('Rischio netto'!P51=tabelle!$V$6,('calcolo mitigazione del rischio'!Y$11*tabelle!$W$6),IF('Rischio netto'!P51=tabelle!$V$7,('calcolo mitigazione del rischio'!Y$11*tabelle!$W$7),IF('Rischio netto'!P51=tabelle!$V$8,('calcolo mitigazione del rischio'!Y$11*tabelle!$W$8),IF('Rischio netto'!P51=tabelle!$V$9,('calcolo mitigazione del rischio'!Y$11*tabelle!$W$9),IF('Rischio netto'!P51=tabelle!$V$10,('calcolo mitigazione del rischio'!Y$11*tabelle!$W$10),IF('Rischio netto'!P51=tabelle!$V$11,('calcolo mitigazione del rischio'!Y$11*tabelle!$W$11),IF('Rischio netto'!P51=tabelle!$V$12,('calcolo mitigazione del rischio'!Y$11*tabelle!$W$12),"-"))))))))))</f>
        <v>-</v>
      </c>
      <c r="Z4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4" s="26" t="str">
        <f>IF('Rischio netto'!Q51=tabelle!$V$3,('calcolo mitigazione del rischio'!AA$11*tabelle!$W$3),IF('Rischio netto'!Q51=tabelle!$V$4,('calcolo mitigazione del rischio'!AA$11*tabelle!$W$4),IF('Rischio netto'!Q51=tabelle!$V$5,('calcolo mitigazione del rischio'!AA$11*tabelle!$W$5),IF('Rischio netto'!Q51=tabelle!$V$6,('calcolo mitigazione del rischio'!AA$11*tabelle!$W$6),IF('Rischio netto'!Q51=tabelle!$V$7,('calcolo mitigazione del rischio'!AA$11*tabelle!$W$7),IF('Rischio netto'!Q51=tabelle!$V$8,('calcolo mitigazione del rischio'!AA$11*tabelle!$W$8),IF('Rischio netto'!Q51=tabelle!$V$9,('calcolo mitigazione del rischio'!AA$11*tabelle!$W$9),IF('Rischio netto'!Q51=tabelle!$V$10,('calcolo mitigazione del rischio'!AA$11*tabelle!$W$10),IF('Rischio netto'!Q51=tabelle!$V$11,('calcolo mitigazione del rischio'!AA$11*tabelle!$W$11),IF('Rischio netto'!Q51=tabelle!$V$12,('calcolo mitigazione del rischio'!AA$11*tabelle!$W$12),"-"))))))))))</f>
        <v>-</v>
      </c>
      <c r="AB44" s="26" t="str">
        <f>IF('Rischio netto'!R51=tabelle!$V$3,('calcolo mitigazione del rischio'!AB$11*tabelle!$W$3),IF('Rischio netto'!R51=tabelle!$V$4,('calcolo mitigazione del rischio'!AB$11*tabelle!$W$4),IF('Rischio netto'!R51=tabelle!$V$5,('calcolo mitigazione del rischio'!AB$11*tabelle!$W$5),IF('Rischio netto'!R51=tabelle!$V$6,('calcolo mitigazione del rischio'!AB$11*tabelle!$W$6),IF('Rischio netto'!R51=tabelle!$V$7,('calcolo mitigazione del rischio'!AB$11*tabelle!$W$7),IF('Rischio netto'!R51=tabelle!$V$8,('calcolo mitigazione del rischio'!AB$11*tabelle!$W$8),IF('Rischio netto'!R51=tabelle!$V$9,('calcolo mitigazione del rischio'!AB$11*tabelle!$W$9),IF('Rischio netto'!R51=tabelle!$V$10,('calcolo mitigazione del rischio'!AB$11*tabelle!$W$10),IF('Rischio netto'!R51=tabelle!$V$11,('calcolo mitigazione del rischio'!AB$11*tabelle!$W$11),IF('Rischio netto'!R51=tabelle!$V$12,('calcolo mitigazione del rischio'!AB$11*tabelle!$W$12),"-"))))))))))</f>
        <v>-</v>
      </c>
      <c r="AC44" s="405" t="str">
        <f>IF('Rischio netto'!T51=tabelle!$V$3,('calcolo mitigazione del rischio'!AC$11*tabelle!$W$3),IF('Rischio netto'!T51=tabelle!$V$4,('calcolo mitigazione del rischio'!AC$11*tabelle!$W$4),IF('Rischio netto'!T51=tabelle!$V$5,('calcolo mitigazione del rischio'!AC$11*tabelle!$W$5),IF('Rischio netto'!T51=tabelle!$V$6,('calcolo mitigazione del rischio'!AC$11*tabelle!$W$6),IF('Rischio netto'!T51=tabelle!$V$7,('calcolo mitigazione del rischio'!AC$11*tabelle!$W$7),IF('Rischio netto'!T51=tabelle!$V$8,('calcolo mitigazione del rischio'!AC$11*tabelle!$W$8),IF('Rischio netto'!T51=tabelle!$V$9,('calcolo mitigazione del rischio'!AC$11*tabelle!$W$9),IF('Rischio netto'!T51=tabelle!$V$10,('calcolo mitigazione del rischio'!AC$11*tabelle!$W$10),IF('Rischio netto'!T51=tabelle!$V$11,('calcolo mitigazione del rischio'!AC$11*tabelle!$W$11),IF('Rischio netto'!T51=tabelle!$V$12,('calcolo mitigazione del rischio'!AC$11*tabelle!$W$12),"-"))))))))))</f>
        <v>-</v>
      </c>
      <c r="AD44" s="26" t="str">
        <f>IF('Rischio netto'!T51=tabelle!$V$3,('calcolo mitigazione del rischio'!AD$11*tabelle!$W$3),IF('Rischio netto'!T51=tabelle!$V$4,('calcolo mitigazione del rischio'!AD$11*tabelle!$W$4),IF('Rischio netto'!T51=tabelle!$V$5,('calcolo mitigazione del rischio'!AD$11*tabelle!$W$5),IF('Rischio netto'!T51=tabelle!$V$6,('calcolo mitigazione del rischio'!AD$11*tabelle!$W$6),IF('Rischio netto'!T51=tabelle!$V$7,('calcolo mitigazione del rischio'!AD$11*tabelle!$W$7),IF('Rischio netto'!T51=tabelle!$V$8,('calcolo mitigazione del rischio'!AD$11*tabelle!$W$8),IF('Rischio netto'!T51=tabelle!$V$9,('calcolo mitigazione del rischio'!AD$11*tabelle!$W$9),IF('Rischio netto'!T51=tabelle!$V$10,('calcolo mitigazione del rischio'!AD$11*tabelle!$W$10),IF('Rischio netto'!T51=tabelle!$V$11,('calcolo mitigazione del rischio'!AD$11*tabelle!$W$11),IF('Rischio netto'!T51=tabelle!$V$12,('calcolo mitigazione del rischio'!AD$11*tabelle!$W$12),"-"))))))))))</f>
        <v>-</v>
      </c>
      <c r="AE44" s="26"/>
      <c r="AF44" s="405" t="str">
        <f>IF('Rischio netto'!T51=tabelle!$V$3,('calcolo mitigazione del rischio'!AF$11*tabelle!$W$3),IF('Rischio netto'!T51=tabelle!$V$4,('calcolo mitigazione del rischio'!AF$11*tabelle!$W$4),IF('Rischio netto'!T51=tabelle!$V$5,('calcolo mitigazione del rischio'!AF$11*tabelle!$W$5),IF('Rischio netto'!T51=tabelle!$V$6,('calcolo mitigazione del rischio'!AF$11*tabelle!$W$6),IF('Rischio netto'!T51=tabelle!$V$7,('calcolo mitigazione del rischio'!AF$11*tabelle!$W$7),IF('Rischio netto'!T51=tabelle!$V$8,('calcolo mitigazione del rischio'!AF$11*tabelle!$W$8),IF('Rischio netto'!T51=tabelle!$V$9,('calcolo mitigazione del rischio'!AF$11*tabelle!$W$9),IF('Rischio netto'!T51=tabelle!$V$10,('calcolo mitigazione del rischio'!AF$11*tabelle!$W$10),IF('Rischio netto'!T51=tabelle!$V$11,('calcolo mitigazione del rischio'!AF$11*tabelle!$W$11),IF('Rischio netto'!T51=tabelle!$V$12,('calcolo mitigazione del rischio'!AF$11*tabelle!$W$12),"-"))))))))))</f>
        <v>-</v>
      </c>
      <c r="AG44" s="405" t="str">
        <f>IF('Rischio netto'!U51=tabelle!$V$3,('calcolo mitigazione del rischio'!AG$11*tabelle!$W$3),IF('Rischio netto'!U51=tabelle!$V$4,('calcolo mitigazione del rischio'!AG$11*tabelle!$W$4),IF('Rischio netto'!U51=tabelle!$V$5,('calcolo mitigazione del rischio'!AG$11*tabelle!$W$5),IF('Rischio netto'!U51=tabelle!$V$6,('calcolo mitigazione del rischio'!AG$11*tabelle!$W$6),IF('Rischio netto'!U51=tabelle!$V$7,('calcolo mitigazione del rischio'!AG$11*tabelle!$W$7),IF('Rischio netto'!U51=tabelle!$V$8,('calcolo mitigazione del rischio'!AG$11*tabelle!$W$8),IF('Rischio netto'!U51=tabelle!$V$9,('calcolo mitigazione del rischio'!AG$11*tabelle!$W$9),IF('Rischio netto'!U51=tabelle!$V$10,('calcolo mitigazione del rischio'!AG$11*tabelle!$W$10),IF('Rischio netto'!U51=tabelle!$V$11,('calcolo mitigazione del rischio'!AG$11*tabelle!$W$11),IF('Rischio netto'!U51=tabelle!$V$12,('calcolo mitigazione del rischio'!AG$11*tabelle!$W$12),"-"))))))))))</f>
        <v>-</v>
      </c>
      <c r="AH44" s="26" t="str">
        <f>IF('Rischio netto'!V51=tabelle!$V$3,('calcolo mitigazione del rischio'!AH$11*tabelle!$W$3),IF('Rischio netto'!V51=tabelle!$V$4,('calcolo mitigazione del rischio'!AH$11*tabelle!$W$4),IF('Rischio netto'!V51=tabelle!$V$5,('calcolo mitigazione del rischio'!AH$11*tabelle!$W$5),IF('Rischio netto'!V51=tabelle!$V$6,('calcolo mitigazione del rischio'!AH$11*tabelle!$W$6),IF('Rischio netto'!V51=tabelle!$V$7,('calcolo mitigazione del rischio'!AH$11*tabelle!$W$7),IF('Rischio netto'!V51=tabelle!$V$8,('calcolo mitigazione del rischio'!AH$11*tabelle!$W$8),IF('Rischio netto'!V51=tabelle!$V$9,('calcolo mitigazione del rischio'!AH$11*tabelle!$W$9),IF('Rischio netto'!V51=tabelle!$V$10,('calcolo mitigazione del rischio'!AH$11*tabelle!$W$10),IF('Rischio netto'!V51=tabelle!$V$11,('calcolo mitigazione del rischio'!AH$11*tabelle!$W$11),IF('Rischio netto'!V51=tabelle!$V$12,('calcolo mitigazione del rischio'!AH$11*tabelle!$W$12),"-"))))))))))</f>
        <v>-</v>
      </c>
      <c r="AI44" s="410" t="str">
        <f>IF('Rischio netto'!W51=tabelle!$V$3,('calcolo mitigazione del rischio'!AI$11*tabelle!$W$3),IF('Rischio netto'!W51=tabelle!$V$4,('calcolo mitigazione del rischio'!AI$11*tabelle!$W$4),IF('Rischio netto'!W51=tabelle!$V$5,('calcolo mitigazione del rischio'!AI$11*tabelle!$W$5),IF('Rischio netto'!W51=tabelle!$V$6,('calcolo mitigazione del rischio'!AI$11*tabelle!$W$6),IF('Rischio netto'!W51=tabelle!$V$7,('calcolo mitigazione del rischio'!AI$11*tabelle!$W$7),IF('Rischio netto'!W51=tabelle!$V$8,('calcolo mitigazione del rischio'!AI$11*tabelle!$W$8),IF('Rischio netto'!W51=tabelle!$V$9,('calcolo mitigazione del rischio'!AI$11*tabelle!$W$9),IF('Rischio netto'!W51=tabelle!$V$10,('calcolo mitigazione del rischio'!AI$11*tabelle!$W$10),IF('Rischio netto'!W51=tabelle!$V$11,('calcolo mitigazione del rischio'!AI$11*tabelle!$W$11),IF('Rischio netto'!W51=tabelle!$V$12,('calcolo mitigazione del rischio'!AI$11*tabelle!$W$12),"-"))))))))))</f>
        <v>-</v>
      </c>
      <c r="AJ44" s="428" t="e">
        <f t="shared" si="0"/>
        <v>#REF!</v>
      </c>
      <c r="AK44" s="429" t="e">
        <f t="shared" si="3"/>
        <v>#REF!</v>
      </c>
      <c r="AL44" s="418" t="e">
        <f>IF('calcolo mitigazione del rischio'!$AJ44="-","-",'calcolo mitigazione del rischio'!$AK44)</f>
        <v>#REF!</v>
      </c>
      <c r="AM44" s="412" t="str">
        <f>IF('Rischio netto'!X51="-","-",IF('calcolo mitigazione del rischio'!S44="-","-",IF('calcolo mitigazione del rischio'!AL44="-","-",ROUND(('calcolo mitigazione del rischio'!S44*(1-'calcolo mitigazione del rischio'!AL44)),0))))</f>
        <v>-</v>
      </c>
      <c r="AN44" s="404"/>
      <c r="AO44" s="26">
        <f>IF('Rischio Lordo'!L51="X",tabelle!$I$2,0)</f>
        <v>0</v>
      </c>
      <c r="AP44" s="26">
        <f>IF('Rischio Lordo'!M51="X",tabelle!$I$3,0)</f>
        <v>0</v>
      </c>
      <c r="AQ44" s="26">
        <f>IF('Rischio Lordo'!N51="X",tabelle!$I$4,0)</f>
        <v>0</v>
      </c>
      <c r="AR44" s="26">
        <f>IF('Rischio Lordo'!O51="X",tabelle!$I$5,0)</f>
        <v>0</v>
      </c>
      <c r="AS44" s="26">
        <f>IF('Rischio Lordo'!P51="X",tabelle!$I$6,0)</f>
        <v>0</v>
      </c>
      <c r="AT44" s="26">
        <f>IF('Rischio Lordo'!Q51="X",tabelle!$I$7,0)</f>
        <v>0</v>
      </c>
      <c r="AU44" s="26">
        <f>IF('Rischio Lordo'!R51="X",tabelle!$I$8,0)</f>
        <v>0</v>
      </c>
      <c r="AV44" s="26">
        <f>IF('Rischio Lordo'!S51="X",tabelle!$I$9,0)</f>
        <v>0</v>
      </c>
      <c r="AW44" s="26">
        <f>IF('Rischio Lordo'!T51="X",tabelle!$I$10,0)</f>
        <v>0</v>
      </c>
      <c r="AX44" s="26">
        <f>IF('Rischio Lordo'!U51="X",tabelle!$I$11,0)</f>
        <v>0</v>
      </c>
      <c r="AY44" s="26">
        <f>IF('Rischio Lordo'!V51="X",tabelle!$I$12,0)</f>
        <v>0</v>
      </c>
      <c r="AZ44" s="26">
        <f>IF('Rischio Lordo'!W51="X",tabelle!$I$13,0)</f>
        <v>0</v>
      </c>
      <c r="BA44" s="26">
        <f>IF('Rischio Lordo'!X51="X",tabelle!$I$14,0)</f>
        <v>0</v>
      </c>
      <c r="BB44" s="26">
        <f>IF('Rischio Lordo'!Y51="X",tabelle!$I$15,0)</f>
        <v>0</v>
      </c>
      <c r="BC44" s="26">
        <f>IF('Rischio Lordo'!Z51="X",tabelle!$I$16,0)</f>
        <v>0</v>
      </c>
      <c r="BD44" s="26">
        <f>IF('Rischio Lordo'!AA51="X",tabelle!$I$17,0)</f>
        <v>0</v>
      </c>
      <c r="BE44" s="26">
        <f>IF('Rischio Lordo'!AB51="X",tabelle!$I$18,0)</f>
        <v>0</v>
      </c>
      <c r="BF44" s="26">
        <f>IF('Rischio Lordo'!AC51="X",tabelle!$I$18,0)</f>
        <v>0</v>
      </c>
      <c r="BG44" s="26">
        <f>IF('Rischio Lordo'!AC51="X",tabelle!$I$19,0)</f>
        <v>0</v>
      </c>
      <c r="BH44" s="212">
        <f t="shared" si="4"/>
        <v>0</v>
      </c>
    </row>
    <row r="45" spans="1:60" x14ac:dyDescent="0.75">
      <c r="A45" s="754">
        <f>Schema!A49</f>
        <v>0</v>
      </c>
      <c r="B45" s="757">
        <f>Schema!B49</f>
        <v>0</v>
      </c>
      <c r="C45" s="1111">
        <f>Schema!C49</f>
        <v>0</v>
      </c>
      <c r="D45" s="262" t="str">
        <f>Schema!D49</f>
        <v>B.7.3. Attivazione corsi formativi</v>
      </c>
      <c r="E45" s="284" t="str">
        <f>Schema!E49</f>
        <v>GRU</v>
      </c>
      <c r="F45" s="46" t="str">
        <f>Schema!F49</f>
        <v>B</v>
      </c>
      <c r="G45" s="46" t="str">
        <f>Schema!G49</f>
        <v>07</v>
      </c>
      <c r="H45" s="285" t="str">
        <f>Schema!H49</f>
        <v>03</v>
      </c>
      <c r="I45" s="181" t="str">
        <f>IF('Rischio Lordo'!AF52=tabelle!$M$7,tabelle!$N$7,IF('Rischio Lordo'!AF52=tabelle!$M$6,tabelle!$N$6,IF('Rischio Lordo'!AF52=tabelle!$M$5,tabelle!$N$5,IF('Rischio Lordo'!AF52=tabelle!$M$4,tabelle!$N$4,IF('Rischio Lordo'!AF52=tabelle!$M$3,tabelle!$N$3,"-")))))</f>
        <v>-</v>
      </c>
      <c r="J45" s="34" t="str">
        <f>IF('Rischio Lordo'!AG52=tabelle!$M$7,tabelle!$N$7,IF('Rischio Lordo'!AG52=tabelle!$M$6,tabelle!$N$6,IF('Rischio Lordo'!AG52=tabelle!$M$5,tabelle!$N$5,IF('Rischio Lordo'!AG52=tabelle!$M$4,tabelle!$N$4,IF('Rischio Lordo'!AG52=tabelle!$M$3,tabelle!$N$3,"-")))))</f>
        <v>-</v>
      </c>
      <c r="K45" s="34" t="str">
        <f>IF('Rischio Lordo'!AH52=tabelle!$M$7,tabelle!$N$7,IF('Rischio Lordo'!AH52=tabelle!$M$6,tabelle!$N$6,IF('Rischio Lordo'!AH52=tabelle!$M$5,tabelle!$N$5,IF('Rischio Lordo'!AH52=tabelle!$M$4,tabelle!$N$4,IF('Rischio Lordo'!AH52=tabelle!$M$3,tabelle!$N$3,"-")))))</f>
        <v>-</v>
      </c>
      <c r="L45" s="394" t="str">
        <f t="shared" si="1"/>
        <v>-</v>
      </c>
      <c r="M45" s="34" t="str">
        <f>IF('Rischio Lordo'!AI52=tabelle!$M$7,tabelle!$N$7,IF('Rischio Lordo'!AI52=tabelle!$M$6,tabelle!$N$6,IF('Rischio Lordo'!AI52=tabelle!$M$5,tabelle!$N$5,IF('Rischio Lordo'!AI52=tabelle!$M$4,tabelle!$N$4,IF('Rischio Lordo'!AI52=tabelle!$M$3,tabelle!$N$3,"-")))))</f>
        <v>-</v>
      </c>
      <c r="N45" s="165" t="str">
        <f>IF(M45="-","-",IF('calcolo mitigazione del rischio'!L45="-","-",IF(AND((M45*'calcolo mitigazione del rischio'!L45)&gt;=tabelle!$P$3, (M45*'calcolo mitigazione del rischio'!L45)&lt;tabelle!$Q$3),tabelle!$R$3,IF(AND((M45*'calcolo mitigazione del rischio'!L45)&gt;=tabelle!$P$4, (M45*'calcolo mitigazione del rischio'!L45)&lt;tabelle!$Q$4),tabelle!$R$4,IF(AND((M45*'calcolo mitigazione del rischio'!L45)&gt;=tabelle!$P$5, (M45*'calcolo mitigazione del rischio'!L45)&lt;tabelle!$Q$5),tabelle!$R$5,IF(AND((M45*'calcolo mitigazione del rischio'!L45)&gt;=tabelle!$P$6, (M45*'calcolo mitigazione del rischio'!L45)&lt;tabelle!$Q$6),tabelle!$R$6,IF(AND((M45*'calcolo mitigazione del rischio'!L45)&gt;=tabelle!$P$7, (M45*'calcolo mitigazione del rischio'!L45)&lt;=tabelle!$Q$7),tabelle!$R$7,"-")))))))</f>
        <v>-</v>
      </c>
      <c r="O45" s="35" t="str">
        <f>IF('Rischio Lordo'!AK52=tabelle!$M$7,tabelle!$N$7,IF('Rischio Lordo'!AK52=tabelle!$M$6,tabelle!$N$6,IF('Rischio Lordo'!AK52=tabelle!$M$5,tabelle!$N$5,IF('Rischio Lordo'!AK52=tabelle!$M$4,tabelle!$N$4,IF('Rischio Lordo'!AK52=tabelle!$M$3,tabelle!$N$3,"-")))))</f>
        <v>-</v>
      </c>
      <c r="P45" s="35" t="str">
        <f>IF('Rischio Lordo'!AL52=tabelle!$M$7,tabelle!$N$7,IF('Rischio Lordo'!AL52=tabelle!$M$6,tabelle!$N$6,IF('Rischio Lordo'!AL52=tabelle!$M$5,tabelle!$N$5,IF('Rischio Lordo'!AL52=tabelle!$M$4,tabelle!$N$4,IF('Rischio Lordo'!AL52=tabelle!$M$3,tabelle!$N$3,"-")))))</f>
        <v>-</v>
      </c>
      <c r="Q45" s="35" t="str">
        <f>IF('Rischio Lordo'!AM52=tabelle!$M$7,tabelle!$N$7,IF('Rischio Lordo'!AM52=tabelle!$M$6,tabelle!$N$6,IF('Rischio Lordo'!AM52=tabelle!$M$5,tabelle!$N$5,IF('Rischio Lordo'!AM52=tabelle!$M$4,tabelle!$N$4,IF('Rischio Lordo'!AM52=tabelle!$M$3,tabelle!$N$3,"-")))))</f>
        <v>-</v>
      </c>
      <c r="R45" s="166" t="str">
        <f t="shared" si="2"/>
        <v>-</v>
      </c>
      <c r="S45" s="228" t="str">
        <f>IF(R45="-","-",(R45*'calcolo mitigazione del rischio'!N45))</f>
        <v>-</v>
      </c>
      <c r="T45" s="26" t="str">
        <f>IF('Rischio netto'!I52=tabelle!$V$3,('calcolo mitigazione del rischio'!T$11*tabelle!$W$3),IF('Rischio netto'!I52=tabelle!$V$4,('calcolo mitigazione del rischio'!T$11*tabelle!$W$4),IF('Rischio netto'!I52=tabelle!$V$5,('calcolo mitigazione del rischio'!T$11*tabelle!$W$5),IF('Rischio netto'!I52=tabelle!$V$6,('calcolo mitigazione del rischio'!T$11*tabelle!$W$6),IF('Rischio netto'!I52=tabelle!$V$7,('calcolo mitigazione del rischio'!T$11*tabelle!$W$7),IF('Rischio netto'!I52=tabelle!$V$8,('calcolo mitigazione del rischio'!T$11*tabelle!$W$8),IF('Rischio netto'!I52=tabelle!$V$9,('calcolo mitigazione del rischio'!T$11*tabelle!$W$9),IF('Rischio netto'!I52=tabelle!$V$10,('calcolo mitigazione del rischio'!T$11*tabelle!$W$10),IF('Rischio netto'!I52=tabelle!$V$11,('calcolo mitigazione del rischio'!T$11*tabelle!$W$11),IF('Rischio netto'!I52=tabelle!$V$12,('calcolo mitigazione del rischio'!T$11*tabelle!$W$12),"-"))))))))))</f>
        <v>-</v>
      </c>
      <c r="U45" s="26" t="str">
        <f>IF('Rischio netto'!J52=tabelle!$V$3,('calcolo mitigazione del rischio'!U$11*tabelle!$W$3),IF('Rischio netto'!J52=tabelle!$V$4,('calcolo mitigazione del rischio'!U$11*tabelle!$W$4),IF('Rischio netto'!J52=tabelle!$V$5,('calcolo mitigazione del rischio'!U$11*tabelle!$W$5),IF('Rischio netto'!J52=tabelle!$V$6,('calcolo mitigazione del rischio'!U$11*tabelle!$W$6),IF('Rischio netto'!J52=tabelle!$V$7,('calcolo mitigazione del rischio'!U$11*tabelle!$W$7),IF('Rischio netto'!J52=tabelle!$V$8,('calcolo mitigazione del rischio'!U$11*tabelle!$W$8),IF('Rischio netto'!J52=tabelle!$V$9,('calcolo mitigazione del rischio'!U$11*tabelle!$W$9),IF('Rischio netto'!J52=tabelle!$V$10,('calcolo mitigazione del rischio'!U$11*tabelle!$W$10),IF('Rischio netto'!J52=tabelle!$V$11,('calcolo mitigazione del rischio'!U$11*tabelle!$W$11),IF('Rischio netto'!J52=tabelle!$V$12,('calcolo mitigazione del rischio'!U$11*tabelle!$W$12),"-"))))))))))</f>
        <v>-</v>
      </c>
      <c r="V45" s="26" t="str">
        <f>IF('Rischio netto'!K52=tabelle!$V$3,('calcolo mitigazione del rischio'!V$11*tabelle!$W$3),IF('Rischio netto'!K52=tabelle!$V$4,('calcolo mitigazione del rischio'!V$11*tabelle!$W$4),IF('Rischio netto'!K52=tabelle!$V$5,('calcolo mitigazione del rischio'!V$11*tabelle!$W$5),IF('Rischio netto'!K52=tabelle!$V$6,('calcolo mitigazione del rischio'!V$11*tabelle!$W$6),IF('Rischio netto'!K52=tabelle!$V$7,('calcolo mitigazione del rischio'!V$11*tabelle!$W$7),IF('Rischio netto'!K52=tabelle!$V$8,('calcolo mitigazione del rischio'!V$11*tabelle!$W$8),IF('Rischio netto'!K52=tabelle!$V$9,('calcolo mitigazione del rischio'!V$11*tabelle!$W$9),IF('Rischio netto'!K52=tabelle!$V$10,('calcolo mitigazione del rischio'!V$11*tabelle!$W$10),IF('Rischio netto'!K52=tabelle!$V$11,('calcolo mitigazione del rischio'!V$11*tabelle!$W$11),IF('Rischio netto'!K52=tabelle!$V$12,('calcolo mitigazione del rischio'!V$11*tabelle!$W$12),"-"))))))))))</f>
        <v>-</v>
      </c>
      <c r="W45" s="26" t="str">
        <f>IF('Rischio netto'!L52=tabelle!$V$3,('calcolo mitigazione del rischio'!W$11*tabelle!$W$3),IF('Rischio netto'!L52=tabelle!$V$4,('calcolo mitigazione del rischio'!W$11*tabelle!$W$4),IF('Rischio netto'!L52=tabelle!$V$5,('calcolo mitigazione del rischio'!W$11*tabelle!$W$5),IF('Rischio netto'!L52=tabelle!$V$6,('calcolo mitigazione del rischio'!W$11*tabelle!$W$6),IF('Rischio netto'!L52=tabelle!$V$7,('calcolo mitigazione del rischio'!W$11*tabelle!$W$7),IF('Rischio netto'!L52=tabelle!$V$8,('calcolo mitigazione del rischio'!W$11*tabelle!$W$8),IF('Rischio netto'!L52=tabelle!$V$9,('calcolo mitigazione del rischio'!W$11*tabelle!$W$9),IF('Rischio netto'!L52=tabelle!$V$10,('calcolo mitigazione del rischio'!W$11*tabelle!$W$10),IF('Rischio netto'!L52=tabelle!$V$11,('calcolo mitigazione del rischio'!W$11*tabelle!$W$11),IF('Rischio netto'!L52=tabelle!$V$12,('calcolo mitigazione del rischio'!W$11*tabelle!$W$12),"-"))))))))))</f>
        <v>-</v>
      </c>
      <c r="X45" s="26" t="str">
        <f>IF('Rischio netto'!O52=tabelle!$V$3,('calcolo mitigazione del rischio'!X$11*tabelle!$W$3),IF('Rischio netto'!O52=tabelle!$V$4,('calcolo mitigazione del rischio'!X$11*tabelle!$W$4),IF('Rischio netto'!O52=tabelle!$V$5,('calcolo mitigazione del rischio'!X$11*tabelle!$W$5),IF('Rischio netto'!O52=tabelle!$V$6,('calcolo mitigazione del rischio'!X$11*tabelle!$W$6),IF('Rischio netto'!O52=tabelle!$V$7,('calcolo mitigazione del rischio'!X$11*tabelle!$W$7),IF('Rischio netto'!O52=tabelle!$V$8,('calcolo mitigazione del rischio'!X$11*tabelle!$W$8),IF('Rischio netto'!O52=tabelle!$V$9,('calcolo mitigazione del rischio'!X$11*tabelle!$W$9),IF('Rischio netto'!O52=tabelle!$V$10,('calcolo mitigazione del rischio'!X$11*tabelle!$W$10),IF('Rischio netto'!O52=tabelle!$V$11,('calcolo mitigazione del rischio'!X$11*tabelle!$W$11),IF('Rischio netto'!O52=tabelle!$V$12,('calcolo mitigazione del rischio'!X$11*tabelle!$W$12),"-"))))))))))</f>
        <v>-</v>
      </c>
      <c r="Y45" s="26" t="str">
        <f>IF('Rischio netto'!P52=tabelle!$V$3,('calcolo mitigazione del rischio'!Y$11*tabelle!$W$3),IF('Rischio netto'!P52=tabelle!$V$4,('calcolo mitigazione del rischio'!Y$11*tabelle!$W$4),IF('Rischio netto'!P52=tabelle!$V$5,('calcolo mitigazione del rischio'!Y$11*tabelle!$W$5),IF('Rischio netto'!P52=tabelle!$V$6,('calcolo mitigazione del rischio'!Y$11*tabelle!$W$6),IF('Rischio netto'!P52=tabelle!$V$7,('calcolo mitigazione del rischio'!Y$11*tabelle!$W$7),IF('Rischio netto'!P52=tabelle!$V$8,('calcolo mitigazione del rischio'!Y$11*tabelle!$W$8),IF('Rischio netto'!P52=tabelle!$V$9,('calcolo mitigazione del rischio'!Y$11*tabelle!$W$9),IF('Rischio netto'!P52=tabelle!$V$10,('calcolo mitigazione del rischio'!Y$11*tabelle!$W$10),IF('Rischio netto'!P52=tabelle!$V$11,('calcolo mitigazione del rischio'!Y$11*tabelle!$W$11),IF('Rischio netto'!P52=tabelle!$V$12,('calcolo mitigazione del rischio'!Y$11*tabelle!$W$12),"-"))))))))))</f>
        <v>-</v>
      </c>
      <c r="Z4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5" s="26" t="str">
        <f>IF('Rischio netto'!Q52=tabelle!$V$3,('calcolo mitigazione del rischio'!AA$11*tabelle!$W$3),IF('Rischio netto'!Q52=tabelle!$V$4,('calcolo mitigazione del rischio'!AA$11*tabelle!$W$4),IF('Rischio netto'!Q52=tabelle!$V$5,('calcolo mitigazione del rischio'!AA$11*tabelle!$W$5),IF('Rischio netto'!Q52=tabelle!$V$6,('calcolo mitigazione del rischio'!AA$11*tabelle!$W$6),IF('Rischio netto'!Q52=tabelle!$V$7,('calcolo mitigazione del rischio'!AA$11*tabelle!$W$7),IF('Rischio netto'!Q52=tabelle!$V$8,('calcolo mitigazione del rischio'!AA$11*tabelle!$W$8),IF('Rischio netto'!Q52=tabelle!$V$9,('calcolo mitigazione del rischio'!AA$11*tabelle!$W$9),IF('Rischio netto'!Q52=tabelle!$V$10,('calcolo mitigazione del rischio'!AA$11*tabelle!$W$10),IF('Rischio netto'!Q52=tabelle!$V$11,('calcolo mitigazione del rischio'!AA$11*tabelle!$W$11),IF('Rischio netto'!Q52=tabelle!$V$12,('calcolo mitigazione del rischio'!AA$11*tabelle!$W$12),"-"))))))))))</f>
        <v>-</v>
      </c>
      <c r="AB45" s="26" t="str">
        <f>IF('Rischio netto'!R52=tabelle!$V$3,('calcolo mitigazione del rischio'!AB$11*tabelle!$W$3),IF('Rischio netto'!R52=tabelle!$V$4,('calcolo mitigazione del rischio'!AB$11*tabelle!$W$4),IF('Rischio netto'!R52=tabelle!$V$5,('calcolo mitigazione del rischio'!AB$11*tabelle!$W$5),IF('Rischio netto'!R52=tabelle!$V$6,('calcolo mitigazione del rischio'!AB$11*tabelle!$W$6),IF('Rischio netto'!R52=tabelle!$V$7,('calcolo mitigazione del rischio'!AB$11*tabelle!$W$7),IF('Rischio netto'!R52=tabelle!$V$8,('calcolo mitigazione del rischio'!AB$11*tabelle!$W$8),IF('Rischio netto'!R52=tabelle!$V$9,('calcolo mitigazione del rischio'!AB$11*tabelle!$W$9),IF('Rischio netto'!R52=tabelle!$V$10,('calcolo mitigazione del rischio'!AB$11*tabelle!$W$10),IF('Rischio netto'!R52=tabelle!$V$11,('calcolo mitigazione del rischio'!AB$11*tabelle!$W$11),IF('Rischio netto'!R52=tabelle!$V$12,('calcolo mitigazione del rischio'!AB$11*tabelle!$W$12),"-"))))))))))</f>
        <v>-</v>
      </c>
      <c r="AC45" s="405" t="str">
        <f>IF('Rischio netto'!T52=tabelle!$V$3,('calcolo mitigazione del rischio'!AC$11*tabelle!$W$3),IF('Rischio netto'!T52=tabelle!$V$4,('calcolo mitigazione del rischio'!AC$11*tabelle!$W$4),IF('Rischio netto'!T52=tabelle!$V$5,('calcolo mitigazione del rischio'!AC$11*tabelle!$W$5),IF('Rischio netto'!T52=tabelle!$V$6,('calcolo mitigazione del rischio'!AC$11*tabelle!$W$6),IF('Rischio netto'!T52=tabelle!$V$7,('calcolo mitigazione del rischio'!AC$11*tabelle!$W$7),IF('Rischio netto'!T52=tabelle!$V$8,('calcolo mitigazione del rischio'!AC$11*tabelle!$W$8),IF('Rischio netto'!T52=tabelle!$V$9,('calcolo mitigazione del rischio'!AC$11*tabelle!$W$9),IF('Rischio netto'!T52=tabelle!$V$10,('calcolo mitigazione del rischio'!AC$11*tabelle!$W$10),IF('Rischio netto'!T52=tabelle!$V$11,('calcolo mitigazione del rischio'!AC$11*tabelle!$W$11),IF('Rischio netto'!T52=tabelle!$V$12,('calcolo mitigazione del rischio'!AC$11*tabelle!$W$12),"-"))))))))))</f>
        <v>-</v>
      </c>
      <c r="AD45" s="26" t="str">
        <f>IF('Rischio netto'!T52=tabelle!$V$3,('calcolo mitigazione del rischio'!AD$11*tabelle!$W$3),IF('Rischio netto'!T52=tabelle!$V$4,('calcolo mitigazione del rischio'!AD$11*tabelle!$W$4),IF('Rischio netto'!T52=tabelle!$V$5,('calcolo mitigazione del rischio'!AD$11*tabelle!$W$5),IF('Rischio netto'!T52=tabelle!$V$6,('calcolo mitigazione del rischio'!AD$11*tabelle!$W$6),IF('Rischio netto'!T52=tabelle!$V$7,('calcolo mitigazione del rischio'!AD$11*tabelle!$W$7),IF('Rischio netto'!T52=tabelle!$V$8,('calcolo mitigazione del rischio'!AD$11*tabelle!$W$8),IF('Rischio netto'!T52=tabelle!$V$9,('calcolo mitigazione del rischio'!AD$11*tabelle!$W$9),IF('Rischio netto'!T52=tabelle!$V$10,('calcolo mitigazione del rischio'!AD$11*tabelle!$W$10),IF('Rischio netto'!T52=tabelle!$V$11,('calcolo mitigazione del rischio'!AD$11*tabelle!$W$11),IF('Rischio netto'!T52=tabelle!$V$12,('calcolo mitigazione del rischio'!AD$11*tabelle!$W$12),"-"))))))))))</f>
        <v>-</v>
      </c>
      <c r="AE45" s="26"/>
      <c r="AF45" s="405" t="str">
        <f>IF('Rischio netto'!T52=tabelle!$V$3,('calcolo mitigazione del rischio'!AF$11*tabelle!$W$3),IF('Rischio netto'!T52=tabelle!$V$4,('calcolo mitigazione del rischio'!AF$11*tabelle!$W$4),IF('Rischio netto'!T52=tabelle!$V$5,('calcolo mitigazione del rischio'!AF$11*tabelle!$W$5),IF('Rischio netto'!T52=tabelle!$V$6,('calcolo mitigazione del rischio'!AF$11*tabelle!$W$6),IF('Rischio netto'!T52=tabelle!$V$7,('calcolo mitigazione del rischio'!AF$11*tabelle!$W$7),IF('Rischio netto'!T52=tabelle!$V$8,('calcolo mitigazione del rischio'!AF$11*tabelle!$W$8),IF('Rischio netto'!T52=tabelle!$V$9,('calcolo mitigazione del rischio'!AF$11*tabelle!$W$9),IF('Rischio netto'!T52=tabelle!$V$10,('calcolo mitigazione del rischio'!AF$11*tabelle!$W$10),IF('Rischio netto'!T52=tabelle!$V$11,('calcolo mitigazione del rischio'!AF$11*tabelle!$W$11),IF('Rischio netto'!T52=tabelle!$V$12,('calcolo mitigazione del rischio'!AF$11*tabelle!$W$12),"-"))))))))))</f>
        <v>-</v>
      </c>
      <c r="AG45" s="405" t="str">
        <f>IF('Rischio netto'!U52=tabelle!$V$3,('calcolo mitigazione del rischio'!AG$11*tabelle!$W$3),IF('Rischio netto'!U52=tabelle!$V$4,('calcolo mitigazione del rischio'!AG$11*tabelle!$W$4),IF('Rischio netto'!U52=tabelle!$V$5,('calcolo mitigazione del rischio'!AG$11*tabelle!$W$5),IF('Rischio netto'!U52=tabelle!$V$6,('calcolo mitigazione del rischio'!AG$11*tabelle!$W$6),IF('Rischio netto'!U52=tabelle!$V$7,('calcolo mitigazione del rischio'!AG$11*tabelle!$W$7),IF('Rischio netto'!U52=tabelle!$V$8,('calcolo mitigazione del rischio'!AG$11*tabelle!$W$8),IF('Rischio netto'!U52=tabelle!$V$9,('calcolo mitigazione del rischio'!AG$11*tabelle!$W$9),IF('Rischio netto'!U52=tabelle!$V$10,('calcolo mitigazione del rischio'!AG$11*tabelle!$W$10),IF('Rischio netto'!U52=tabelle!$V$11,('calcolo mitigazione del rischio'!AG$11*tabelle!$W$11),IF('Rischio netto'!U52=tabelle!$V$12,('calcolo mitigazione del rischio'!AG$11*tabelle!$W$12),"-"))))))))))</f>
        <v>-</v>
      </c>
      <c r="AH45" s="26" t="str">
        <f>IF('Rischio netto'!V52=tabelle!$V$3,('calcolo mitigazione del rischio'!AH$11*tabelle!$W$3),IF('Rischio netto'!V52=tabelle!$V$4,('calcolo mitigazione del rischio'!AH$11*tabelle!$W$4),IF('Rischio netto'!V52=tabelle!$V$5,('calcolo mitigazione del rischio'!AH$11*tabelle!$W$5),IF('Rischio netto'!V52=tabelle!$V$6,('calcolo mitigazione del rischio'!AH$11*tabelle!$W$6),IF('Rischio netto'!V52=tabelle!$V$7,('calcolo mitigazione del rischio'!AH$11*tabelle!$W$7),IF('Rischio netto'!V52=tabelle!$V$8,('calcolo mitigazione del rischio'!AH$11*tabelle!$W$8),IF('Rischio netto'!V52=tabelle!$V$9,('calcolo mitigazione del rischio'!AH$11*tabelle!$W$9),IF('Rischio netto'!V52=tabelle!$V$10,('calcolo mitigazione del rischio'!AH$11*tabelle!$W$10),IF('Rischio netto'!V52=tabelle!$V$11,('calcolo mitigazione del rischio'!AH$11*tabelle!$W$11),IF('Rischio netto'!V52=tabelle!$V$12,('calcolo mitigazione del rischio'!AH$11*tabelle!$W$12),"-"))))))))))</f>
        <v>-</v>
      </c>
      <c r="AI45" s="410" t="str">
        <f>IF('Rischio netto'!W52=tabelle!$V$3,('calcolo mitigazione del rischio'!AI$11*tabelle!$W$3),IF('Rischio netto'!W52=tabelle!$V$4,('calcolo mitigazione del rischio'!AI$11*tabelle!$W$4),IF('Rischio netto'!W52=tabelle!$V$5,('calcolo mitigazione del rischio'!AI$11*tabelle!$W$5),IF('Rischio netto'!W52=tabelle!$V$6,('calcolo mitigazione del rischio'!AI$11*tabelle!$W$6),IF('Rischio netto'!W52=tabelle!$V$7,('calcolo mitigazione del rischio'!AI$11*tabelle!$W$7),IF('Rischio netto'!W52=tabelle!$V$8,('calcolo mitigazione del rischio'!AI$11*tabelle!$W$8),IF('Rischio netto'!W52=tabelle!$V$9,('calcolo mitigazione del rischio'!AI$11*tabelle!$W$9),IF('Rischio netto'!W52=tabelle!$V$10,('calcolo mitigazione del rischio'!AI$11*tabelle!$W$10),IF('Rischio netto'!W52=tabelle!$V$11,('calcolo mitigazione del rischio'!AI$11*tabelle!$W$11),IF('Rischio netto'!W52=tabelle!$V$12,('calcolo mitigazione del rischio'!AI$11*tabelle!$W$12),"-"))))))))))</f>
        <v>-</v>
      </c>
      <c r="AJ45" s="428" t="e">
        <f t="shared" si="0"/>
        <v>#REF!</v>
      </c>
      <c r="AK45" s="429" t="e">
        <f t="shared" si="3"/>
        <v>#REF!</v>
      </c>
      <c r="AL45" s="418" t="e">
        <f>IF('calcolo mitigazione del rischio'!$AJ45="-","-",'calcolo mitigazione del rischio'!$AK45)</f>
        <v>#REF!</v>
      </c>
      <c r="AM45" s="412" t="str">
        <f>IF('Rischio netto'!X52="-","-",IF('calcolo mitigazione del rischio'!S45="-","-",IF('calcolo mitigazione del rischio'!AL45="-","-",ROUND(('calcolo mitigazione del rischio'!S45*(1-'calcolo mitigazione del rischio'!AL45)),0))))</f>
        <v>-</v>
      </c>
      <c r="AN45" s="404"/>
      <c r="AO45" s="26">
        <f>IF('Rischio Lordo'!L52="X",tabelle!$I$2,0)</f>
        <v>0</v>
      </c>
      <c r="AP45" s="26">
        <f>IF('Rischio Lordo'!M52="X",tabelle!$I$3,0)</f>
        <v>0</v>
      </c>
      <c r="AQ45" s="26">
        <f>IF('Rischio Lordo'!N52="X",tabelle!$I$4,0)</f>
        <v>0</v>
      </c>
      <c r="AR45" s="26">
        <f>IF('Rischio Lordo'!O52="X",tabelle!$I$5,0)</f>
        <v>0</v>
      </c>
      <c r="AS45" s="26">
        <f>IF('Rischio Lordo'!P52="X",tabelle!$I$6,0)</f>
        <v>0</v>
      </c>
      <c r="AT45" s="26">
        <f>IF('Rischio Lordo'!Q52="X",tabelle!$I$7,0)</f>
        <v>0</v>
      </c>
      <c r="AU45" s="26">
        <f>IF('Rischio Lordo'!R52="X",tabelle!$I$8,0)</f>
        <v>0</v>
      </c>
      <c r="AV45" s="26">
        <f>IF('Rischio Lordo'!S52="X",tabelle!$I$9,0)</f>
        <v>0</v>
      </c>
      <c r="AW45" s="26">
        <f>IF('Rischio Lordo'!T52="X",tabelle!$I$10,0)</f>
        <v>0</v>
      </c>
      <c r="AX45" s="26">
        <f>IF('Rischio Lordo'!U52="X",tabelle!$I$11,0)</f>
        <v>0</v>
      </c>
      <c r="AY45" s="26">
        <f>IF('Rischio Lordo'!V52="X",tabelle!$I$12,0)</f>
        <v>0</v>
      </c>
      <c r="AZ45" s="26">
        <f>IF('Rischio Lordo'!W52="X",tabelle!$I$13,0)</f>
        <v>0</v>
      </c>
      <c r="BA45" s="26">
        <f>IF('Rischio Lordo'!X52="X",tabelle!$I$14,0)</f>
        <v>0</v>
      </c>
      <c r="BB45" s="26">
        <f>IF('Rischio Lordo'!Y52="X",tabelle!$I$15,0)</f>
        <v>0</v>
      </c>
      <c r="BC45" s="26">
        <f>IF('Rischio Lordo'!Z52="X",tabelle!$I$16,0)</f>
        <v>0</v>
      </c>
      <c r="BD45" s="26">
        <f>IF('Rischio Lordo'!AA52="X",tabelle!$I$17,0)</f>
        <v>0</v>
      </c>
      <c r="BE45" s="26">
        <f>IF('Rischio Lordo'!AB52="X",tabelle!$I$18,0)</f>
        <v>0</v>
      </c>
      <c r="BF45" s="26">
        <f>IF('Rischio Lordo'!AC52="X",tabelle!$I$18,0)</f>
        <v>0</v>
      </c>
      <c r="BG45" s="26">
        <f>IF('Rischio Lordo'!AC52="X",tabelle!$I$19,0)</f>
        <v>0</v>
      </c>
      <c r="BH45" s="212">
        <f t="shared" si="4"/>
        <v>0</v>
      </c>
    </row>
    <row r="46" spans="1:60" x14ac:dyDescent="0.75">
      <c r="A46" s="754">
        <f>Schema!A50</f>
        <v>0</v>
      </c>
      <c r="B46" s="757">
        <f>Schema!B50</f>
        <v>0</v>
      </c>
      <c r="C46" s="1111">
        <f>Schema!C50</f>
        <v>0</v>
      </c>
      <c r="D46" s="262" t="str">
        <f>Schema!D50</f>
        <v>B.7.4. Individuazione del personale da formare</v>
      </c>
      <c r="E46" s="284" t="str">
        <f>Schema!E50</f>
        <v>GRU</v>
      </c>
      <c r="F46" s="46" t="str">
        <f>Schema!F50</f>
        <v>B</v>
      </c>
      <c r="G46" s="46" t="str">
        <f>Schema!G50</f>
        <v>07</v>
      </c>
      <c r="H46" s="285" t="str">
        <f>Schema!H50</f>
        <v>04</v>
      </c>
      <c r="I46" s="181" t="str">
        <f>IF('Rischio Lordo'!AF53=tabelle!$M$7,tabelle!$N$7,IF('Rischio Lordo'!AF53=tabelle!$M$6,tabelle!$N$6,IF('Rischio Lordo'!AF53=tabelle!$M$5,tabelle!$N$5,IF('Rischio Lordo'!AF53=tabelle!$M$4,tabelle!$N$4,IF('Rischio Lordo'!AF53=tabelle!$M$3,tabelle!$N$3,"-")))))</f>
        <v>-</v>
      </c>
      <c r="J46" s="34" t="str">
        <f>IF('Rischio Lordo'!AG53=tabelle!$M$7,tabelle!$N$7,IF('Rischio Lordo'!AG53=tabelle!$M$6,tabelle!$N$6,IF('Rischio Lordo'!AG53=tabelle!$M$5,tabelle!$N$5,IF('Rischio Lordo'!AG53=tabelle!$M$4,tabelle!$N$4,IF('Rischio Lordo'!AG53=tabelle!$M$3,tabelle!$N$3,"-")))))</f>
        <v>-</v>
      </c>
      <c r="K46" s="34" t="str">
        <f>IF('Rischio Lordo'!AH53=tabelle!$M$7,tabelle!$N$7,IF('Rischio Lordo'!AH53=tabelle!$M$6,tabelle!$N$6,IF('Rischio Lordo'!AH53=tabelle!$M$5,tabelle!$N$5,IF('Rischio Lordo'!AH53=tabelle!$M$4,tabelle!$N$4,IF('Rischio Lordo'!AH53=tabelle!$M$3,tabelle!$N$3,"-")))))</f>
        <v>-</v>
      </c>
      <c r="L46" s="394" t="str">
        <f t="shared" si="1"/>
        <v>-</v>
      </c>
      <c r="M46" s="34" t="str">
        <f>IF('Rischio Lordo'!AI53=tabelle!$M$7,tabelle!$N$7,IF('Rischio Lordo'!AI53=tabelle!$M$6,tabelle!$N$6,IF('Rischio Lordo'!AI53=tabelle!$M$5,tabelle!$N$5,IF('Rischio Lordo'!AI53=tabelle!$M$4,tabelle!$N$4,IF('Rischio Lordo'!AI53=tabelle!$M$3,tabelle!$N$3,"-")))))</f>
        <v>-</v>
      </c>
      <c r="N46" s="165" t="str">
        <f>IF(M46="-","-",IF('calcolo mitigazione del rischio'!L46="-","-",IF(AND((M46*'calcolo mitigazione del rischio'!L46)&gt;=tabelle!$P$3, (M46*'calcolo mitigazione del rischio'!L46)&lt;tabelle!$Q$3),tabelle!$R$3,IF(AND((M46*'calcolo mitigazione del rischio'!L46)&gt;=tabelle!$P$4, (M46*'calcolo mitigazione del rischio'!L46)&lt;tabelle!$Q$4),tabelle!$R$4,IF(AND((M46*'calcolo mitigazione del rischio'!L46)&gt;=tabelle!$P$5, (M46*'calcolo mitigazione del rischio'!L46)&lt;tabelle!$Q$5),tabelle!$R$5,IF(AND((M46*'calcolo mitigazione del rischio'!L46)&gt;=tabelle!$P$6, (M46*'calcolo mitigazione del rischio'!L46)&lt;tabelle!$Q$6),tabelle!$R$6,IF(AND((M46*'calcolo mitigazione del rischio'!L46)&gt;=tabelle!$P$7, (M46*'calcolo mitigazione del rischio'!L46)&lt;=tabelle!$Q$7),tabelle!$R$7,"-")))))))</f>
        <v>-</v>
      </c>
      <c r="O46" s="35" t="str">
        <f>IF('Rischio Lordo'!AK53=tabelle!$M$7,tabelle!$N$7,IF('Rischio Lordo'!AK53=tabelle!$M$6,tabelle!$N$6,IF('Rischio Lordo'!AK53=tabelle!$M$5,tabelle!$N$5,IF('Rischio Lordo'!AK53=tabelle!$M$4,tabelle!$N$4,IF('Rischio Lordo'!AK53=tabelle!$M$3,tabelle!$N$3,"-")))))</f>
        <v>-</v>
      </c>
      <c r="P46" s="35" t="str">
        <f>IF('Rischio Lordo'!AL53=tabelle!$M$7,tabelle!$N$7,IF('Rischio Lordo'!AL53=tabelle!$M$6,tabelle!$N$6,IF('Rischio Lordo'!AL53=tabelle!$M$5,tabelle!$N$5,IF('Rischio Lordo'!AL53=tabelle!$M$4,tabelle!$N$4,IF('Rischio Lordo'!AL53=tabelle!$M$3,tabelle!$N$3,"-")))))</f>
        <v>-</v>
      </c>
      <c r="Q46" s="35" t="str">
        <f>IF('Rischio Lordo'!AM53=tabelle!$M$7,tabelle!$N$7,IF('Rischio Lordo'!AM53=tabelle!$M$6,tabelle!$N$6,IF('Rischio Lordo'!AM53=tabelle!$M$5,tabelle!$N$5,IF('Rischio Lordo'!AM53=tabelle!$M$4,tabelle!$N$4,IF('Rischio Lordo'!AM53=tabelle!$M$3,tabelle!$N$3,"-")))))</f>
        <v>-</v>
      </c>
      <c r="R46" s="166" t="str">
        <f t="shared" si="2"/>
        <v>-</v>
      </c>
      <c r="S46" s="228" t="str">
        <f>IF(R46="-","-",(R46*'calcolo mitigazione del rischio'!N46))</f>
        <v>-</v>
      </c>
      <c r="T46" s="26" t="str">
        <f>IF('Rischio netto'!I53=tabelle!$V$3,('calcolo mitigazione del rischio'!T$11*tabelle!$W$3),IF('Rischio netto'!I53=tabelle!$V$4,('calcolo mitigazione del rischio'!T$11*tabelle!$W$4),IF('Rischio netto'!I53=tabelle!$V$5,('calcolo mitigazione del rischio'!T$11*tabelle!$W$5),IF('Rischio netto'!I53=tabelle!$V$6,('calcolo mitigazione del rischio'!T$11*tabelle!$W$6),IF('Rischio netto'!I53=tabelle!$V$7,('calcolo mitigazione del rischio'!T$11*tabelle!$W$7),IF('Rischio netto'!I53=tabelle!$V$8,('calcolo mitigazione del rischio'!T$11*tabelle!$W$8),IF('Rischio netto'!I53=tabelle!$V$9,('calcolo mitigazione del rischio'!T$11*tabelle!$W$9),IF('Rischio netto'!I53=tabelle!$V$10,('calcolo mitigazione del rischio'!T$11*tabelle!$W$10),IF('Rischio netto'!I53=tabelle!$V$11,('calcolo mitigazione del rischio'!T$11*tabelle!$W$11),IF('Rischio netto'!I53=tabelle!$V$12,('calcolo mitigazione del rischio'!T$11*tabelle!$W$12),"-"))))))))))</f>
        <v>-</v>
      </c>
      <c r="U46" s="26" t="str">
        <f>IF('Rischio netto'!J53=tabelle!$V$3,('calcolo mitigazione del rischio'!U$11*tabelle!$W$3),IF('Rischio netto'!J53=tabelle!$V$4,('calcolo mitigazione del rischio'!U$11*tabelle!$W$4),IF('Rischio netto'!J53=tabelle!$V$5,('calcolo mitigazione del rischio'!U$11*tabelle!$W$5),IF('Rischio netto'!J53=tabelle!$V$6,('calcolo mitigazione del rischio'!U$11*tabelle!$W$6),IF('Rischio netto'!J53=tabelle!$V$7,('calcolo mitigazione del rischio'!U$11*tabelle!$W$7),IF('Rischio netto'!J53=tabelle!$V$8,('calcolo mitigazione del rischio'!U$11*tabelle!$W$8),IF('Rischio netto'!J53=tabelle!$V$9,('calcolo mitigazione del rischio'!U$11*tabelle!$W$9),IF('Rischio netto'!J53=tabelle!$V$10,('calcolo mitigazione del rischio'!U$11*tabelle!$W$10),IF('Rischio netto'!J53=tabelle!$V$11,('calcolo mitigazione del rischio'!U$11*tabelle!$W$11),IF('Rischio netto'!J53=tabelle!$V$12,('calcolo mitigazione del rischio'!U$11*tabelle!$W$12),"-"))))))))))</f>
        <v>-</v>
      </c>
      <c r="V46" s="26" t="str">
        <f>IF('Rischio netto'!K53=tabelle!$V$3,('calcolo mitigazione del rischio'!V$11*tabelle!$W$3),IF('Rischio netto'!K53=tabelle!$V$4,('calcolo mitigazione del rischio'!V$11*tabelle!$W$4),IF('Rischio netto'!K53=tabelle!$V$5,('calcolo mitigazione del rischio'!V$11*tabelle!$W$5),IF('Rischio netto'!K53=tabelle!$V$6,('calcolo mitigazione del rischio'!V$11*tabelle!$W$6),IF('Rischio netto'!K53=tabelle!$V$7,('calcolo mitigazione del rischio'!V$11*tabelle!$W$7),IF('Rischio netto'!K53=tabelle!$V$8,('calcolo mitigazione del rischio'!V$11*tabelle!$W$8),IF('Rischio netto'!K53=tabelle!$V$9,('calcolo mitigazione del rischio'!V$11*tabelle!$W$9),IF('Rischio netto'!K53=tabelle!$V$10,('calcolo mitigazione del rischio'!V$11*tabelle!$W$10),IF('Rischio netto'!K53=tabelle!$V$11,('calcolo mitigazione del rischio'!V$11*tabelle!$W$11),IF('Rischio netto'!K53=tabelle!$V$12,('calcolo mitigazione del rischio'!V$11*tabelle!$W$12),"-"))))))))))</f>
        <v>-</v>
      </c>
      <c r="W46" s="26" t="str">
        <f>IF('Rischio netto'!L53=tabelle!$V$3,('calcolo mitigazione del rischio'!W$11*tabelle!$W$3),IF('Rischio netto'!L53=tabelle!$V$4,('calcolo mitigazione del rischio'!W$11*tabelle!$W$4),IF('Rischio netto'!L53=tabelle!$V$5,('calcolo mitigazione del rischio'!W$11*tabelle!$W$5),IF('Rischio netto'!L53=tabelle!$V$6,('calcolo mitigazione del rischio'!W$11*tabelle!$W$6),IF('Rischio netto'!L53=tabelle!$V$7,('calcolo mitigazione del rischio'!W$11*tabelle!$W$7),IF('Rischio netto'!L53=tabelle!$V$8,('calcolo mitigazione del rischio'!W$11*tabelle!$W$8),IF('Rischio netto'!L53=tabelle!$V$9,('calcolo mitigazione del rischio'!W$11*tabelle!$W$9),IF('Rischio netto'!L53=tabelle!$V$10,('calcolo mitigazione del rischio'!W$11*tabelle!$W$10),IF('Rischio netto'!L53=tabelle!$V$11,('calcolo mitigazione del rischio'!W$11*tabelle!$W$11),IF('Rischio netto'!L53=tabelle!$V$12,('calcolo mitigazione del rischio'!W$11*tabelle!$W$12),"-"))))))))))</f>
        <v>-</v>
      </c>
      <c r="X46" s="26" t="str">
        <f>IF('Rischio netto'!O53=tabelle!$V$3,('calcolo mitigazione del rischio'!X$11*tabelle!$W$3),IF('Rischio netto'!O53=tabelle!$V$4,('calcolo mitigazione del rischio'!X$11*tabelle!$W$4),IF('Rischio netto'!O53=tabelle!$V$5,('calcolo mitigazione del rischio'!X$11*tabelle!$W$5),IF('Rischio netto'!O53=tabelle!$V$6,('calcolo mitigazione del rischio'!X$11*tabelle!$W$6),IF('Rischio netto'!O53=tabelle!$V$7,('calcolo mitigazione del rischio'!X$11*tabelle!$W$7),IF('Rischio netto'!O53=tabelle!$V$8,('calcolo mitigazione del rischio'!X$11*tabelle!$W$8),IF('Rischio netto'!O53=tabelle!$V$9,('calcolo mitigazione del rischio'!X$11*tabelle!$W$9),IF('Rischio netto'!O53=tabelle!$V$10,('calcolo mitigazione del rischio'!X$11*tabelle!$W$10),IF('Rischio netto'!O53=tabelle!$V$11,('calcolo mitigazione del rischio'!X$11*tabelle!$W$11),IF('Rischio netto'!O53=tabelle!$V$12,('calcolo mitigazione del rischio'!X$11*tabelle!$W$12),"-"))))))))))</f>
        <v>-</v>
      </c>
      <c r="Y46" s="26" t="str">
        <f>IF('Rischio netto'!P53=tabelle!$V$3,('calcolo mitigazione del rischio'!Y$11*tabelle!$W$3),IF('Rischio netto'!P53=tabelle!$V$4,('calcolo mitigazione del rischio'!Y$11*tabelle!$W$4),IF('Rischio netto'!P53=tabelle!$V$5,('calcolo mitigazione del rischio'!Y$11*tabelle!$W$5),IF('Rischio netto'!P53=tabelle!$V$6,('calcolo mitigazione del rischio'!Y$11*tabelle!$W$6),IF('Rischio netto'!P53=tabelle!$V$7,('calcolo mitigazione del rischio'!Y$11*tabelle!$W$7),IF('Rischio netto'!P53=tabelle!$V$8,('calcolo mitigazione del rischio'!Y$11*tabelle!$W$8),IF('Rischio netto'!P53=tabelle!$V$9,('calcolo mitigazione del rischio'!Y$11*tabelle!$W$9),IF('Rischio netto'!P53=tabelle!$V$10,('calcolo mitigazione del rischio'!Y$11*tabelle!$W$10),IF('Rischio netto'!P53=tabelle!$V$11,('calcolo mitigazione del rischio'!Y$11*tabelle!$W$11),IF('Rischio netto'!P53=tabelle!$V$12,('calcolo mitigazione del rischio'!Y$11*tabelle!$W$12),"-"))))))))))</f>
        <v>-</v>
      </c>
      <c r="Z4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6" s="26" t="str">
        <f>IF('Rischio netto'!Q53=tabelle!$V$3,('calcolo mitigazione del rischio'!AA$11*tabelle!$W$3),IF('Rischio netto'!Q53=tabelle!$V$4,('calcolo mitigazione del rischio'!AA$11*tabelle!$W$4),IF('Rischio netto'!Q53=tabelle!$V$5,('calcolo mitigazione del rischio'!AA$11*tabelle!$W$5),IF('Rischio netto'!Q53=tabelle!$V$6,('calcolo mitigazione del rischio'!AA$11*tabelle!$W$6),IF('Rischio netto'!Q53=tabelle!$V$7,('calcolo mitigazione del rischio'!AA$11*tabelle!$W$7),IF('Rischio netto'!Q53=tabelle!$V$8,('calcolo mitigazione del rischio'!AA$11*tabelle!$W$8),IF('Rischio netto'!Q53=tabelle!$V$9,('calcolo mitigazione del rischio'!AA$11*tabelle!$W$9),IF('Rischio netto'!Q53=tabelle!$V$10,('calcolo mitigazione del rischio'!AA$11*tabelle!$W$10),IF('Rischio netto'!Q53=tabelle!$V$11,('calcolo mitigazione del rischio'!AA$11*tabelle!$W$11),IF('Rischio netto'!Q53=tabelle!$V$12,('calcolo mitigazione del rischio'!AA$11*tabelle!$W$12),"-"))))))))))</f>
        <v>-</v>
      </c>
      <c r="AB46" s="26" t="str">
        <f>IF('Rischio netto'!R53=tabelle!$V$3,('calcolo mitigazione del rischio'!AB$11*tabelle!$W$3),IF('Rischio netto'!R53=tabelle!$V$4,('calcolo mitigazione del rischio'!AB$11*tabelle!$W$4),IF('Rischio netto'!R53=tabelle!$V$5,('calcolo mitigazione del rischio'!AB$11*tabelle!$W$5),IF('Rischio netto'!R53=tabelle!$V$6,('calcolo mitigazione del rischio'!AB$11*tabelle!$W$6),IF('Rischio netto'!R53=tabelle!$V$7,('calcolo mitigazione del rischio'!AB$11*tabelle!$W$7),IF('Rischio netto'!R53=tabelle!$V$8,('calcolo mitigazione del rischio'!AB$11*tabelle!$W$8),IF('Rischio netto'!R53=tabelle!$V$9,('calcolo mitigazione del rischio'!AB$11*tabelle!$W$9),IF('Rischio netto'!R53=tabelle!$V$10,('calcolo mitigazione del rischio'!AB$11*tabelle!$W$10),IF('Rischio netto'!R53=tabelle!$V$11,('calcolo mitigazione del rischio'!AB$11*tabelle!$W$11),IF('Rischio netto'!R53=tabelle!$V$12,('calcolo mitigazione del rischio'!AB$11*tabelle!$W$12),"-"))))))))))</f>
        <v>-</v>
      </c>
      <c r="AC46" s="405" t="str">
        <f>IF('Rischio netto'!T53=tabelle!$V$3,('calcolo mitigazione del rischio'!AC$11*tabelle!$W$3),IF('Rischio netto'!T53=tabelle!$V$4,('calcolo mitigazione del rischio'!AC$11*tabelle!$W$4),IF('Rischio netto'!T53=tabelle!$V$5,('calcolo mitigazione del rischio'!AC$11*tabelle!$W$5),IF('Rischio netto'!T53=tabelle!$V$6,('calcolo mitigazione del rischio'!AC$11*tabelle!$W$6),IF('Rischio netto'!T53=tabelle!$V$7,('calcolo mitigazione del rischio'!AC$11*tabelle!$W$7),IF('Rischio netto'!T53=tabelle!$V$8,('calcolo mitigazione del rischio'!AC$11*tabelle!$W$8),IF('Rischio netto'!T53=tabelle!$V$9,('calcolo mitigazione del rischio'!AC$11*tabelle!$W$9),IF('Rischio netto'!T53=tabelle!$V$10,('calcolo mitigazione del rischio'!AC$11*tabelle!$W$10),IF('Rischio netto'!T53=tabelle!$V$11,('calcolo mitigazione del rischio'!AC$11*tabelle!$W$11),IF('Rischio netto'!T53=tabelle!$V$12,('calcolo mitigazione del rischio'!AC$11*tabelle!$W$12),"-"))))))))))</f>
        <v>-</v>
      </c>
      <c r="AD46" s="26" t="str">
        <f>IF('Rischio netto'!T53=tabelle!$V$3,('calcolo mitigazione del rischio'!AD$11*tabelle!$W$3),IF('Rischio netto'!T53=tabelle!$V$4,('calcolo mitigazione del rischio'!AD$11*tabelle!$W$4),IF('Rischio netto'!T53=tabelle!$V$5,('calcolo mitigazione del rischio'!AD$11*tabelle!$W$5),IF('Rischio netto'!T53=tabelle!$V$6,('calcolo mitigazione del rischio'!AD$11*tabelle!$W$6),IF('Rischio netto'!T53=tabelle!$V$7,('calcolo mitigazione del rischio'!AD$11*tabelle!$W$7),IF('Rischio netto'!T53=tabelle!$V$8,('calcolo mitigazione del rischio'!AD$11*tabelle!$W$8),IF('Rischio netto'!T53=tabelle!$V$9,('calcolo mitigazione del rischio'!AD$11*tabelle!$W$9),IF('Rischio netto'!T53=tabelle!$V$10,('calcolo mitigazione del rischio'!AD$11*tabelle!$W$10),IF('Rischio netto'!T53=tabelle!$V$11,('calcolo mitigazione del rischio'!AD$11*tabelle!$W$11),IF('Rischio netto'!T53=tabelle!$V$12,('calcolo mitigazione del rischio'!AD$11*tabelle!$W$12),"-"))))))))))</f>
        <v>-</v>
      </c>
      <c r="AE46" s="26"/>
      <c r="AF46" s="405" t="str">
        <f>IF('Rischio netto'!T53=tabelle!$V$3,('calcolo mitigazione del rischio'!AF$11*tabelle!$W$3),IF('Rischio netto'!T53=tabelle!$V$4,('calcolo mitigazione del rischio'!AF$11*tabelle!$W$4),IF('Rischio netto'!T53=tabelle!$V$5,('calcolo mitigazione del rischio'!AF$11*tabelle!$W$5),IF('Rischio netto'!T53=tabelle!$V$6,('calcolo mitigazione del rischio'!AF$11*tabelle!$W$6),IF('Rischio netto'!T53=tabelle!$V$7,('calcolo mitigazione del rischio'!AF$11*tabelle!$W$7),IF('Rischio netto'!T53=tabelle!$V$8,('calcolo mitigazione del rischio'!AF$11*tabelle!$W$8),IF('Rischio netto'!T53=tabelle!$V$9,('calcolo mitigazione del rischio'!AF$11*tabelle!$W$9),IF('Rischio netto'!T53=tabelle!$V$10,('calcolo mitigazione del rischio'!AF$11*tabelle!$W$10),IF('Rischio netto'!T53=tabelle!$V$11,('calcolo mitigazione del rischio'!AF$11*tabelle!$W$11),IF('Rischio netto'!T53=tabelle!$V$12,('calcolo mitigazione del rischio'!AF$11*tabelle!$W$12),"-"))))))))))</f>
        <v>-</v>
      </c>
      <c r="AG46" s="405" t="str">
        <f>IF('Rischio netto'!U53=tabelle!$V$3,('calcolo mitigazione del rischio'!AG$11*tabelle!$W$3),IF('Rischio netto'!U53=tabelle!$V$4,('calcolo mitigazione del rischio'!AG$11*tabelle!$W$4),IF('Rischio netto'!U53=tabelle!$V$5,('calcolo mitigazione del rischio'!AG$11*tabelle!$W$5),IF('Rischio netto'!U53=tabelle!$V$6,('calcolo mitigazione del rischio'!AG$11*tabelle!$W$6),IF('Rischio netto'!U53=tabelle!$V$7,('calcolo mitigazione del rischio'!AG$11*tabelle!$W$7),IF('Rischio netto'!U53=tabelle!$V$8,('calcolo mitigazione del rischio'!AG$11*tabelle!$W$8),IF('Rischio netto'!U53=tabelle!$V$9,('calcolo mitigazione del rischio'!AG$11*tabelle!$W$9),IF('Rischio netto'!U53=tabelle!$V$10,('calcolo mitigazione del rischio'!AG$11*tabelle!$W$10),IF('Rischio netto'!U53=tabelle!$V$11,('calcolo mitigazione del rischio'!AG$11*tabelle!$W$11),IF('Rischio netto'!U53=tabelle!$V$12,('calcolo mitigazione del rischio'!AG$11*tabelle!$W$12),"-"))))))))))</f>
        <v>-</v>
      </c>
      <c r="AH46" s="26" t="str">
        <f>IF('Rischio netto'!V53=tabelle!$V$3,('calcolo mitigazione del rischio'!AH$11*tabelle!$W$3),IF('Rischio netto'!V53=tabelle!$V$4,('calcolo mitigazione del rischio'!AH$11*tabelle!$W$4),IF('Rischio netto'!V53=tabelle!$V$5,('calcolo mitigazione del rischio'!AH$11*tabelle!$W$5),IF('Rischio netto'!V53=tabelle!$V$6,('calcolo mitigazione del rischio'!AH$11*tabelle!$W$6),IF('Rischio netto'!V53=tabelle!$V$7,('calcolo mitigazione del rischio'!AH$11*tabelle!$W$7),IF('Rischio netto'!V53=tabelle!$V$8,('calcolo mitigazione del rischio'!AH$11*tabelle!$W$8),IF('Rischio netto'!V53=tabelle!$V$9,('calcolo mitigazione del rischio'!AH$11*tabelle!$W$9),IF('Rischio netto'!V53=tabelle!$V$10,('calcolo mitigazione del rischio'!AH$11*tabelle!$W$10),IF('Rischio netto'!V53=tabelle!$V$11,('calcolo mitigazione del rischio'!AH$11*tabelle!$W$11),IF('Rischio netto'!V53=tabelle!$V$12,('calcolo mitigazione del rischio'!AH$11*tabelle!$W$12),"-"))))))))))</f>
        <v>-</v>
      </c>
      <c r="AI46" s="410" t="str">
        <f>IF('Rischio netto'!W53=tabelle!$V$3,('calcolo mitigazione del rischio'!AI$11*tabelle!$W$3),IF('Rischio netto'!W53=tabelle!$V$4,('calcolo mitigazione del rischio'!AI$11*tabelle!$W$4),IF('Rischio netto'!W53=tabelle!$V$5,('calcolo mitigazione del rischio'!AI$11*tabelle!$W$5),IF('Rischio netto'!W53=tabelle!$V$6,('calcolo mitigazione del rischio'!AI$11*tabelle!$W$6),IF('Rischio netto'!W53=tabelle!$V$7,('calcolo mitigazione del rischio'!AI$11*tabelle!$W$7),IF('Rischio netto'!W53=tabelle!$V$8,('calcolo mitigazione del rischio'!AI$11*tabelle!$W$8),IF('Rischio netto'!W53=tabelle!$V$9,('calcolo mitigazione del rischio'!AI$11*tabelle!$W$9),IF('Rischio netto'!W53=tabelle!$V$10,('calcolo mitigazione del rischio'!AI$11*tabelle!$W$10),IF('Rischio netto'!W53=tabelle!$V$11,('calcolo mitigazione del rischio'!AI$11*tabelle!$W$11),IF('Rischio netto'!W53=tabelle!$V$12,('calcolo mitigazione del rischio'!AI$11*tabelle!$W$12),"-"))))))))))</f>
        <v>-</v>
      </c>
      <c r="AJ46" s="428" t="e">
        <f t="shared" si="0"/>
        <v>#REF!</v>
      </c>
      <c r="AK46" s="429" t="e">
        <f t="shared" si="3"/>
        <v>#REF!</v>
      </c>
      <c r="AL46" s="418" t="e">
        <f>IF('calcolo mitigazione del rischio'!$AJ46="-","-",'calcolo mitigazione del rischio'!$AK46)</f>
        <v>#REF!</v>
      </c>
      <c r="AM46" s="412" t="str">
        <f>IF('Rischio netto'!X53="-","-",IF('calcolo mitigazione del rischio'!S46="-","-",IF('calcolo mitigazione del rischio'!AL46="-","-",ROUND(('calcolo mitigazione del rischio'!S46*(1-'calcolo mitigazione del rischio'!AL46)),0))))</f>
        <v>-</v>
      </c>
      <c r="AN46" s="404"/>
      <c r="AO46" s="26">
        <f>IF('Rischio Lordo'!L53="X",tabelle!$I$2,0)</f>
        <v>0</v>
      </c>
      <c r="AP46" s="26">
        <f>IF('Rischio Lordo'!M53="X",tabelle!$I$3,0)</f>
        <v>0</v>
      </c>
      <c r="AQ46" s="26">
        <f>IF('Rischio Lordo'!N53="X",tabelle!$I$4,0)</f>
        <v>0</v>
      </c>
      <c r="AR46" s="26">
        <f>IF('Rischio Lordo'!O53="X",tabelle!$I$5,0)</f>
        <v>0</v>
      </c>
      <c r="AS46" s="26">
        <f>IF('Rischio Lordo'!P53="X",tabelle!$I$6,0)</f>
        <v>0</v>
      </c>
      <c r="AT46" s="26">
        <f>IF('Rischio Lordo'!Q53="X",tabelle!$I$7,0)</f>
        <v>0</v>
      </c>
      <c r="AU46" s="26">
        <f>IF('Rischio Lordo'!R53="X",tabelle!$I$8,0)</f>
        <v>0</v>
      </c>
      <c r="AV46" s="26">
        <f>IF('Rischio Lordo'!S53="X",tabelle!$I$9,0)</f>
        <v>0</v>
      </c>
      <c r="AW46" s="26">
        <f>IF('Rischio Lordo'!T53="X",tabelle!$I$10,0)</f>
        <v>0</v>
      </c>
      <c r="AX46" s="26">
        <f>IF('Rischio Lordo'!U53="X",tabelle!$I$11,0)</f>
        <v>0</v>
      </c>
      <c r="AY46" s="26">
        <f>IF('Rischio Lordo'!V53="X",tabelle!$I$12,0)</f>
        <v>0</v>
      </c>
      <c r="AZ46" s="26">
        <f>IF('Rischio Lordo'!W53="X",tabelle!$I$13,0)</f>
        <v>0</v>
      </c>
      <c r="BA46" s="26">
        <f>IF('Rischio Lordo'!X53="X",tabelle!$I$14,0)</f>
        <v>0</v>
      </c>
      <c r="BB46" s="26">
        <f>IF('Rischio Lordo'!Y53="X",tabelle!$I$15,0)</f>
        <v>0</v>
      </c>
      <c r="BC46" s="26">
        <f>IF('Rischio Lordo'!Z53="X",tabelle!$I$16,0)</f>
        <v>0</v>
      </c>
      <c r="BD46" s="26">
        <f>IF('Rischio Lordo'!AA53="X",tabelle!$I$17,0)</f>
        <v>0</v>
      </c>
      <c r="BE46" s="26">
        <f>IF('Rischio Lordo'!AB53="X",tabelle!$I$18,0)</f>
        <v>0</v>
      </c>
      <c r="BF46" s="26">
        <f>IF('Rischio Lordo'!AC53="X",tabelle!$I$18,0)</f>
        <v>0</v>
      </c>
      <c r="BG46" s="26">
        <f>IF('Rischio Lordo'!AC53="X",tabelle!$I$19,0)</f>
        <v>0</v>
      </c>
      <c r="BH46" s="212">
        <f t="shared" si="4"/>
        <v>0</v>
      </c>
    </row>
    <row r="47" spans="1:60" x14ac:dyDescent="0.75">
      <c r="A47" s="754">
        <f>Schema!A51</f>
        <v>0</v>
      </c>
      <c r="B47" s="757">
        <f>Schema!B51</f>
        <v>0</v>
      </c>
      <c r="C47" s="1111">
        <f>Schema!C51</f>
        <v>0</v>
      </c>
      <c r="D47" s="262" t="str">
        <f>Schema!D51</f>
        <v>B.7.5. Gestione della procedura amministrativa di attivazione del corso</v>
      </c>
      <c r="E47" s="284" t="str">
        <f>Schema!E51</f>
        <v>GRU</v>
      </c>
      <c r="F47" s="46" t="str">
        <f>Schema!F51</f>
        <v>B</v>
      </c>
      <c r="G47" s="46" t="str">
        <f>Schema!G51</f>
        <v>07</v>
      </c>
      <c r="H47" s="285" t="str">
        <f>Schema!H51</f>
        <v>05</v>
      </c>
      <c r="I47" s="181" t="str">
        <f>IF('Rischio Lordo'!AF54=tabelle!$M$7,tabelle!$N$7,IF('Rischio Lordo'!AF54=tabelle!$M$6,tabelle!$N$6,IF('Rischio Lordo'!AF54=tabelle!$M$5,tabelle!$N$5,IF('Rischio Lordo'!AF54=tabelle!$M$4,tabelle!$N$4,IF('Rischio Lordo'!AF54=tabelle!$M$3,tabelle!$N$3,"-")))))</f>
        <v>-</v>
      </c>
      <c r="J47" s="34" t="str">
        <f>IF('Rischio Lordo'!AG54=tabelle!$M$7,tabelle!$N$7,IF('Rischio Lordo'!AG54=tabelle!$M$6,tabelle!$N$6,IF('Rischio Lordo'!AG54=tabelle!$M$5,tabelle!$N$5,IF('Rischio Lordo'!AG54=tabelle!$M$4,tabelle!$N$4,IF('Rischio Lordo'!AG54=tabelle!$M$3,tabelle!$N$3,"-")))))</f>
        <v>-</v>
      </c>
      <c r="K47" s="34" t="str">
        <f>IF('Rischio Lordo'!AH54=tabelle!$M$7,tabelle!$N$7,IF('Rischio Lordo'!AH54=tabelle!$M$6,tabelle!$N$6,IF('Rischio Lordo'!AH54=tabelle!$M$5,tabelle!$N$5,IF('Rischio Lordo'!AH54=tabelle!$M$4,tabelle!$N$4,IF('Rischio Lordo'!AH54=tabelle!$M$3,tabelle!$N$3,"-")))))</f>
        <v>-</v>
      </c>
      <c r="L47" s="394" t="str">
        <f t="shared" si="1"/>
        <v>-</v>
      </c>
      <c r="M47" s="34" t="str">
        <f>IF('Rischio Lordo'!AI54=tabelle!$M$7,tabelle!$N$7,IF('Rischio Lordo'!AI54=tabelle!$M$6,tabelle!$N$6,IF('Rischio Lordo'!AI54=tabelle!$M$5,tabelle!$N$5,IF('Rischio Lordo'!AI54=tabelle!$M$4,tabelle!$N$4,IF('Rischio Lordo'!AI54=tabelle!$M$3,tabelle!$N$3,"-")))))</f>
        <v>-</v>
      </c>
      <c r="N47" s="165" t="str">
        <f>IF(M47="-","-",IF('calcolo mitigazione del rischio'!L47="-","-",IF(AND((M47*'calcolo mitigazione del rischio'!L47)&gt;=tabelle!$P$3, (M47*'calcolo mitigazione del rischio'!L47)&lt;tabelle!$Q$3),tabelle!$R$3,IF(AND((M47*'calcolo mitigazione del rischio'!L47)&gt;=tabelle!$P$4, (M47*'calcolo mitigazione del rischio'!L47)&lt;tabelle!$Q$4),tabelle!$R$4,IF(AND((M47*'calcolo mitigazione del rischio'!L47)&gt;=tabelle!$P$5, (M47*'calcolo mitigazione del rischio'!L47)&lt;tabelle!$Q$5),tabelle!$R$5,IF(AND((M47*'calcolo mitigazione del rischio'!L47)&gt;=tabelle!$P$6, (M47*'calcolo mitigazione del rischio'!L47)&lt;tabelle!$Q$6),tabelle!$R$6,IF(AND((M47*'calcolo mitigazione del rischio'!L47)&gt;=tabelle!$P$7, (M47*'calcolo mitigazione del rischio'!L47)&lt;=tabelle!$Q$7),tabelle!$R$7,"-")))))))</f>
        <v>-</v>
      </c>
      <c r="O47" s="35" t="str">
        <f>IF('Rischio Lordo'!AK54=tabelle!$M$7,tabelle!$N$7,IF('Rischio Lordo'!AK54=tabelle!$M$6,tabelle!$N$6,IF('Rischio Lordo'!AK54=tabelle!$M$5,tabelle!$N$5,IF('Rischio Lordo'!AK54=tabelle!$M$4,tabelle!$N$4,IF('Rischio Lordo'!AK54=tabelle!$M$3,tabelle!$N$3,"-")))))</f>
        <v>-</v>
      </c>
      <c r="P47" s="35" t="str">
        <f>IF('Rischio Lordo'!AL54=tabelle!$M$7,tabelle!$N$7,IF('Rischio Lordo'!AL54=tabelle!$M$6,tabelle!$N$6,IF('Rischio Lordo'!AL54=tabelle!$M$5,tabelle!$N$5,IF('Rischio Lordo'!AL54=tabelle!$M$4,tabelle!$N$4,IF('Rischio Lordo'!AL54=tabelle!$M$3,tabelle!$N$3,"-")))))</f>
        <v>-</v>
      </c>
      <c r="Q47" s="35" t="str">
        <f>IF('Rischio Lordo'!AM54=tabelle!$M$7,tabelle!$N$7,IF('Rischio Lordo'!AM54=tabelle!$M$6,tabelle!$N$6,IF('Rischio Lordo'!AM54=tabelle!$M$5,tabelle!$N$5,IF('Rischio Lordo'!AM54=tabelle!$M$4,tabelle!$N$4,IF('Rischio Lordo'!AM54=tabelle!$M$3,tabelle!$N$3,"-")))))</f>
        <v>-</v>
      </c>
      <c r="R47" s="166" t="str">
        <f t="shared" si="2"/>
        <v>-</v>
      </c>
      <c r="S47" s="228" t="str">
        <f>IF(R47="-","-",(R47*'calcolo mitigazione del rischio'!N47))</f>
        <v>-</v>
      </c>
      <c r="T47" s="26" t="str">
        <f>IF('Rischio netto'!I54=tabelle!$V$3,('calcolo mitigazione del rischio'!T$11*tabelle!$W$3),IF('Rischio netto'!I54=tabelle!$V$4,('calcolo mitigazione del rischio'!T$11*tabelle!$W$4),IF('Rischio netto'!I54=tabelle!$V$5,('calcolo mitigazione del rischio'!T$11*tabelle!$W$5),IF('Rischio netto'!I54=tabelle!$V$6,('calcolo mitigazione del rischio'!T$11*tabelle!$W$6),IF('Rischio netto'!I54=tabelle!$V$7,('calcolo mitigazione del rischio'!T$11*tabelle!$W$7),IF('Rischio netto'!I54=tabelle!$V$8,('calcolo mitigazione del rischio'!T$11*tabelle!$W$8),IF('Rischio netto'!I54=tabelle!$V$9,('calcolo mitigazione del rischio'!T$11*tabelle!$W$9),IF('Rischio netto'!I54=tabelle!$V$10,('calcolo mitigazione del rischio'!T$11*tabelle!$W$10),IF('Rischio netto'!I54=tabelle!$V$11,('calcolo mitigazione del rischio'!T$11*tabelle!$W$11),IF('Rischio netto'!I54=tabelle!$V$12,('calcolo mitigazione del rischio'!T$11*tabelle!$W$12),"-"))))))))))</f>
        <v>-</v>
      </c>
      <c r="U47" s="26" t="str">
        <f>IF('Rischio netto'!J54=tabelle!$V$3,('calcolo mitigazione del rischio'!U$11*tabelle!$W$3),IF('Rischio netto'!J54=tabelle!$V$4,('calcolo mitigazione del rischio'!U$11*tabelle!$W$4),IF('Rischio netto'!J54=tabelle!$V$5,('calcolo mitigazione del rischio'!U$11*tabelle!$W$5),IF('Rischio netto'!J54=tabelle!$V$6,('calcolo mitigazione del rischio'!U$11*tabelle!$W$6),IF('Rischio netto'!J54=tabelle!$V$7,('calcolo mitigazione del rischio'!U$11*tabelle!$W$7),IF('Rischio netto'!J54=tabelle!$V$8,('calcolo mitigazione del rischio'!U$11*tabelle!$W$8),IF('Rischio netto'!J54=tabelle!$V$9,('calcolo mitigazione del rischio'!U$11*tabelle!$W$9),IF('Rischio netto'!J54=tabelle!$V$10,('calcolo mitigazione del rischio'!U$11*tabelle!$W$10),IF('Rischio netto'!J54=tabelle!$V$11,('calcolo mitigazione del rischio'!U$11*tabelle!$W$11),IF('Rischio netto'!J54=tabelle!$V$12,('calcolo mitigazione del rischio'!U$11*tabelle!$W$12),"-"))))))))))</f>
        <v>-</v>
      </c>
      <c r="V47" s="26" t="str">
        <f>IF('Rischio netto'!K54=tabelle!$V$3,('calcolo mitigazione del rischio'!V$11*tabelle!$W$3),IF('Rischio netto'!K54=tabelle!$V$4,('calcolo mitigazione del rischio'!V$11*tabelle!$W$4),IF('Rischio netto'!K54=tabelle!$V$5,('calcolo mitigazione del rischio'!V$11*tabelle!$W$5),IF('Rischio netto'!K54=tabelle!$V$6,('calcolo mitigazione del rischio'!V$11*tabelle!$W$6),IF('Rischio netto'!K54=tabelle!$V$7,('calcolo mitigazione del rischio'!V$11*tabelle!$W$7),IF('Rischio netto'!K54=tabelle!$V$8,('calcolo mitigazione del rischio'!V$11*tabelle!$W$8),IF('Rischio netto'!K54=tabelle!$V$9,('calcolo mitigazione del rischio'!V$11*tabelle!$W$9),IF('Rischio netto'!K54=tabelle!$V$10,('calcolo mitigazione del rischio'!V$11*tabelle!$W$10),IF('Rischio netto'!K54=tabelle!$V$11,('calcolo mitigazione del rischio'!V$11*tabelle!$W$11),IF('Rischio netto'!K54=tabelle!$V$12,('calcolo mitigazione del rischio'!V$11*tabelle!$W$12),"-"))))))))))</f>
        <v>-</v>
      </c>
      <c r="W47" s="26" t="str">
        <f>IF('Rischio netto'!L54=tabelle!$V$3,('calcolo mitigazione del rischio'!W$11*tabelle!$W$3),IF('Rischio netto'!L54=tabelle!$V$4,('calcolo mitigazione del rischio'!W$11*tabelle!$W$4),IF('Rischio netto'!L54=tabelle!$V$5,('calcolo mitigazione del rischio'!W$11*tabelle!$W$5),IF('Rischio netto'!L54=tabelle!$V$6,('calcolo mitigazione del rischio'!W$11*tabelle!$W$6),IF('Rischio netto'!L54=tabelle!$V$7,('calcolo mitigazione del rischio'!W$11*tabelle!$W$7),IF('Rischio netto'!L54=tabelle!$V$8,('calcolo mitigazione del rischio'!W$11*tabelle!$W$8),IF('Rischio netto'!L54=tabelle!$V$9,('calcolo mitigazione del rischio'!W$11*tabelle!$W$9),IF('Rischio netto'!L54=tabelle!$V$10,('calcolo mitigazione del rischio'!W$11*tabelle!$W$10),IF('Rischio netto'!L54=tabelle!$V$11,('calcolo mitigazione del rischio'!W$11*tabelle!$W$11),IF('Rischio netto'!L54=tabelle!$V$12,('calcolo mitigazione del rischio'!W$11*tabelle!$W$12),"-"))))))))))</f>
        <v>-</v>
      </c>
      <c r="X47" s="26" t="str">
        <f>IF('Rischio netto'!O54=tabelle!$V$3,('calcolo mitigazione del rischio'!X$11*tabelle!$W$3),IF('Rischio netto'!O54=tabelle!$V$4,('calcolo mitigazione del rischio'!X$11*tabelle!$W$4),IF('Rischio netto'!O54=tabelle!$V$5,('calcolo mitigazione del rischio'!X$11*tabelle!$W$5),IF('Rischio netto'!O54=tabelle!$V$6,('calcolo mitigazione del rischio'!X$11*tabelle!$W$6),IF('Rischio netto'!O54=tabelle!$V$7,('calcolo mitigazione del rischio'!X$11*tabelle!$W$7),IF('Rischio netto'!O54=tabelle!$V$8,('calcolo mitigazione del rischio'!X$11*tabelle!$W$8),IF('Rischio netto'!O54=tabelle!$V$9,('calcolo mitigazione del rischio'!X$11*tabelle!$W$9),IF('Rischio netto'!O54=tabelle!$V$10,('calcolo mitigazione del rischio'!X$11*tabelle!$W$10),IF('Rischio netto'!O54=tabelle!$V$11,('calcolo mitigazione del rischio'!X$11*tabelle!$W$11),IF('Rischio netto'!O54=tabelle!$V$12,('calcolo mitigazione del rischio'!X$11*tabelle!$W$12),"-"))))))))))</f>
        <v>-</v>
      </c>
      <c r="Y47" s="26" t="str">
        <f>IF('Rischio netto'!P54=tabelle!$V$3,('calcolo mitigazione del rischio'!Y$11*tabelle!$W$3),IF('Rischio netto'!P54=tabelle!$V$4,('calcolo mitigazione del rischio'!Y$11*tabelle!$W$4),IF('Rischio netto'!P54=tabelle!$V$5,('calcolo mitigazione del rischio'!Y$11*tabelle!$W$5),IF('Rischio netto'!P54=tabelle!$V$6,('calcolo mitigazione del rischio'!Y$11*tabelle!$W$6),IF('Rischio netto'!P54=tabelle!$V$7,('calcolo mitigazione del rischio'!Y$11*tabelle!$W$7),IF('Rischio netto'!P54=tabelle!$V$8,('calcolo mitigazione del rischio'!Y$11*tabelle!$W$8),IF('Rischio netto'!P54=tabelle!$V$9,('calcolo mitigazione del rischio'!Y$11*tabelle!$W$9),IF('Rischio netto'!P54=tabelle!$V$10,('calcolo mitigazione del rischio'!Y$11*tabelle!$W$10),IF('Rischio netto'!P54=tabelle!$V$11,('calcolo mitigazione del rischio'!Y$11*tabelle!$W$11),IF('Rischio netto'!P54=tabelle!$V$12,('calcolo mitigazione del rischio'!Y$11*tabelle!$W$12),"-"))))))))))</f>
        <v>-</v>
      </c>
      <c r="Z4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7" s="26" t="str">
        <f>IF('Rischio netto'!Q54=tabelle!$V$3,('calcolo mitigazione del rischio'!AA$11*tabelle!$W$3),IF('Rischio netto'!Q54=tabelle!$V$4,('calcolo mitigazione del rischio'!AA$11*tabelle!$W$4),IF('Rischio netto'!Q54=tabelle!$V$5,('calcolo mitigazione del rischio'!AA$11*tabelle!$W$5),IF('Rischio netto'!Q54=tabelle!$V$6,('calcolo mitigazione del rischio'!AA$11*tabelle!$W$6),IF('Rischio netto'!Q54=tabelle!$V$7,('calcolo mitigazione del rischio'!AA$11*tabelle!$W$7),IF('Rischio netto'!Q54=tabelle!$V$8,('calcolo mitigazione del rischio'!AA$11*tabelle!$W$8),IF('Rischio netto'!Q54=tabelle!$V$9,('calcolo mitigazione del rischio'!AA$11*tabelle!$W$9),IF('Rischio netto'!Q54=tabelle!$V$10,('calcolo mitigazione del rischio'!AA$11*tabelle!$W$10),IF('Rischio netto'!Q54=tabelle!$V$11,('calcolo mitigazione del rischio'!AA$11*tabelle!$W$11),IF('Rischio netto'!Q54=tabelle!$V$12,('calcolo mitigazione del rischio'!AA$11*tabelle!$W$12),"-"))))))))))</f>
        <v>-</v>
      </c>
      <c r="AB47" s="26" t="str">
        <f>IF('Rischio netto'!R54=tabelle!$V$3,('calcolo mitigazione del rischio'!AB$11*tabelle!$W$3),IF('Rischio netto'!R54=tabelle!$V$4,('calcolo mitigazione del rischio'!AB$11*tabelle!$W$4),IF('Rischio netto'!R54=tabelle!$V$5,('calcolo mitigazione del rischio'!AB$11*tabelle!$W$5),IF('Rischio netto'!R54=tabelle!$V$6,('calcolo mitigazione del rischio'!AB$11*tabelle!$W$6),IF('Rischio netto'!R54=tabelle!$V$7,('calcolo mitigazione del rischio'!AB$11*tabelle!$W$7),IF('Rischio netto'!R54=tabelle!$V$8,('calcolo mitigazione del rischio'!AB$11*tabelle!$W$8),IF('Rischio netto'!R54=tabelle!$V$9,('calcolo mitigazione del rischio'!AB$11*tabelle!$W$9),IF('Rischio netto'!R54=tabelle!$V$10,('calcolo mitigazione del rischio'!AB$11*tabelle!$W$10),IF('Rischio netto'!R54=tabelle!$V$11,('calcolo mitigazione del rischio'!AB$11*tabelle!$W$11),IF('Rischio netto'!R54=tabelle!$V$12,('calcolo mitigazione del rischio'!AB$11*tabelle!$W$12),"-"))))))))))</f>
        <v>-</v>
      </c>
      <c r="AC47" s="405" t="str">
        <f>IF('Rischio netto'!T54=tabelle!$V$3,('calcolo mitigazione del rischio'!AC$11*tabelle!$W$3),IF('Rischio netto'!T54=tabelle!$V$4,('calcolo mitigazione del rischio'!AC$11*tabelle!$W$4),IF('Rischio netto'!T54=tabelle!$V$5,('calcolo mitigazione del rischio'!AC$11*tabelle!$W$5),IF('Rischio netto'!T54=tabelle!$V$6,('calcolo mitigazione del rischio'!AC$11*tabelle!$W$6),IF('Rischio netto'!T54=tabelle!$V$7,('calcolo mitigazione del rischio'!AC$11*tabelle!$W$7),IF('Rischio netto'!T54=tabelle!$V$8,('calcolo mitigazione del rischio'!AC$11*tabelle!$W$8),IF('Rischio netto'!T54=tabelle!$V$9,('calcolo mitigazione del rischio'!AC$11*tabelle!$W$9),IF('Rischio netto'!T54=tabelle!$V$10,('calcolo mitigazione del rischio'!AC$11*tabelle!$W$10),IF('Rischio netto'!T54=tabelle!$V$11,('calcolo mitigazione del rischio'!AC$11*tabelle!$W$11),IF('Rischio netto'!T54=tabelle!$V$12,('calcolo mitigazione del rischio'!AC$11*tabelle!$W$12),"-"))))))))))</f>
        <v>-</v>
      </c>
      <c r="AD47" s="26" t="str">
        <f>IF('Rischio netto'!T54=tabelle!$V$3,('calcolo mitigazione del rischio'!AD$11*tabelle!$W$3),IF('Rischio netto'!T54=tabelle!$V$4,('calcolo mitigazione del rischio'!AD$11*tabelle!$W$4),IF('Rischio netto'!T54=tabelle!$V$5,('calcolo mitigazione del rischio'!AD$11*tabelle!$W$5),IF('Rischio netto'!T54=tabelle!$V$6,('calcolo mitigazione del rischio'!AD$11*tabelle!$W$6),IF('Rischio netto'!T54=tabelle!$V$7,('calcolo mitigazione del rischio'!AD$11*tabelle!$W$7),IF('Rischio netto'!T54=tabelle!$V$8,('calcolo mitigazione del rischio'!AD$11*tabelle!$W$8),IF('Rischio netto'!T54=tabelle!$V$9,('calcolo mitigazione del rischio'!AD$11*tabelle!$W$9),IF('Rischio netto'!T54=tabelle!$V$10,('calcolo mitigazione del rischio'!AD$11*tabelle!$W$10),IF('Rischio netto'!T54=tabelle!$V$11,('calcolo mitigazione del rischio'!AD$11*tabelle!$W$11),IF('Rischio netto'!T54=tabelle!$V$12,('calcolo mitigazione del rischio'!AD$11*tabelle!$W$12),"-"))))))))))</f>
        <v>-</v>
      </c>
      <c r="AE47" s="26"/>
      <c r="AF47" s="405" t="str">
        <f>IF('Rischio netto'!T54=tabelle!$V$3,('calcolo mitigazione del rischio'!AF$11*tabelle!$W$3),IF('Rischio netto'!T54=tabelle!$V$4,('calcolo mitigazione del rischio'!AF$11*tabelle!$W$4),IF('Rischio netto'!T54=tabelle!$V$5,('calcolo mitigazione del rischio'!AF$11*tabelle!$W$5),IF('Rischio netto'!T54=tabelle!$V$6,('calcolo mitigazione del rischio'!AF$11*tabelle!$W$6),IF('Rischio netto'!T54=tabelle!$V$7,('calcolo mitigazione del rischio'!AF$11*tabelle!$W$7),IF('Rischio netto'!T54=tabelle!$V$8,('calcolo mitigazione del rischio'!AF$11*tabelle!$W$8),IF('Rischio netto'!T54=tabelle!$V$9,('calcolo mitigazione del rischio'!AF$11*tabelle!$W$9),IF('Rischio netto'!T54=tabelle!$V$10,('calcolo mitigazione del rischio'!AF$11*tabelle!$W$10),IF('Rischio netto'!T54=tabelle!$V$11,('calcolo mitigazione del rischio'!AF$11*tabelle!$W$11),IF('Rischio netto'!T54=tabelle!$V$12,('calcolo mitigazione del rischio'!AF$11*tabelle!$W$12),"-"))))))))))</f>
        <v>-</v>
      </c>
      <c r="AG47" s="405" t="str">
        <f>IF('Rischio netto'!U54=tabelle!$V$3,('calcolo mitigazione del rischio'!AG$11*tabelle!$W$3),IF('Rischio netto'!U54=tabelle!$V$4,('calcolo mitigazione del rischio'!AG$11*tabelle!$W$4),IF('Rischio netto'!U54=tabelle!$V$5,('calcolo mitigazione del rischio'!AG$11*tabelle!$W$5),IF('Rischio netto'!U54=tabelle!$V$6,('calcolo mitigazione del rischio'!AG$11*tabelle!$W$6),IF('Rischio netto'!U54=tabelle!$V$7,('calcolo mitigazione del rischio'!AG$11*tabelle!$W$7),IF('Rischio netto'!U54=tabelle!$V$8,('calcolo mitigazione del rischio'!AG$11*tabelle!$W$8),IF('Rischio netto'!U54=tabelle!$V$9,('calcolo mitigazione del rischio'!AG$11*tabelle!$W$9),IF('Rischio netto'!U54=tabelle!$V$10,('calcolo mitigazione del rischio'!AG$11*tabelle!$W$10),IF('Rischio netto'!U54=tabelle!$V$11,('calcolo mitigazione del rischio'!AG$11*tabelle!$W$11),IF('Rischio netto'!U54=tabelle!$V$12,('calcolo mitigazione del rischio'!AG$11*tabelle!$W$12),"-"))))))))))</f>
        <v>-</v>
      </c>
      <c r="AH47" s="26" t="str">
        <f>IF('Rischio netto'!V54=tabelle!$V$3,('calcolo mitigazione del rischio'!AH$11*tabelle!$W$3),IF('Rischio netto'!V54=tabelle!$V$4,('calcolo mitigazione del rischio'!AH$11*tabelle!$W$4),IF('Rischio netto'!V54=tabelle!$V$5,('calcolo mitigazione del rischio'!AH$11*tabelle!$W$5),IF('Rischio netto'!V54=tabelle!$V$6,('calcolo mitigazione del rischio'!AH$11*tabelle!$W$6),IF('Rischio netto'!V54=tabelle!$V$7,('calcolo mitigazione del rischio'!AH$11*tabelle!$W$7),IF('Rischio netto'!V54=tabelle!$V$8,('calcolo mitigazione del rischio'!AH$11*tabelle!$W$8),IF('Rischio netto'!V54=tabelle!$V$9,('calcolo mitigazione del rischio'!AH$11*tabelle!$W$9),IF('Rischio netto'!V54=tabelle!$V$10,('calcolo mitigazione del rischio'!AH$11*tabelle!$W$10),IF('Rischio netto'!V54=tabelle!$V$11,('calcolo mitigazione del rischio'!AH$11*tabelle!$W$11),IF('Rischio netto'!V54=tabelle!$V$12,('calcolo mitigazione del rischio'!AH$11*tabelle!$W$12),"-"))))))))))</f>
        <v>-</v>
      </c>
      <c r="AI47" s="410" t="str">
        <f>IF('Rischio netto'!W54=tabelle!$V$3,('calcolo mitigazione del rischio'!AI$11*tabelle!$W$3),IF('Rischio netto'!W54=tabelle!$V$4,('calcolo mitigazione del rischio'!AI$11*tabelle!$W$4),IF('Rischio netto'!W54=tabelle!$V$5,('calcolo mitigazione del rischio'!AI$11*tabelle!$W$5),IF('Rischio netto'!W54=tabelle!$V$6,('calcolo mitigazione del rischio'!AI$11*tabelle!$W$6),IF('Rischio netto'!W54=tabelle!$V$7,('calcolo mitigazione del rischio'!AI$11*tabelle!$W$7),IF('Rischio netto'!W54=tabelle!$V$8,('calcolo mitigazione del rischio'!AI$11*tabelle!$W$8),IF('Rischio netto'!W54=tabelle!$V$9,('calcolo mitigazione del rischio'!AI$11*tabelle!$W$9),IF('Rischio netto'!W54=tabelle!$V$10,('calcolo mitigazione del rischio'!AI$11*tabelle!$W$10),IF('Rischio netto'!W54=tabelle!$V$11,('calcolo mitigazione del rischio'!AI$11*tabelle!$W$11),IF('Rischio netto'!W54=tabelle!$V$12,('calcolo mitigazione del rischio'!AI$11*tabelle!$W$12),"-"))))))))))</f>
        <v>-</v>
      </c>
      <c r="AJ47" s="428" t="e">
        <f t="shared" si="0"/>
        <v>#REF!</v>
      </c>
      <c r="AK47" s="429" t="e">
        <f t="shared" si="3"/>
        <v>#REF!</v>
      </c>
      <c r="AL47" s="418" t="e">
        <f>IF('calcolo mitigazione del rischio'!$AJ47="-","-",'calcolo mitigazione del rischio'!$AK47)</f>
        <v>#REF!</v>
      </c>
      <c r="AM47" s="412" t="str">
        <f>IF('Rischio netto'!X54="-","-",IF('calcolo mitigazione del rischio'!S47="-","-",IF('calcolo mitigazione del rischio'!AL47="-","-",ROUND(('calcolo mitigazione del rischio'!S47*(1-'calcolo mitigazione del rischio'!AL47)),0))))</f>
        <v>-</v>
      </c>
      <c r="AN47" s="404"/>
      <c r="AO47" s="26">
        <f>IF('Rischio Lordo'!L54="X",tabelle!$I$2,0)</f>
        <v>0</v>
      </c>
      <c r="AP47" s="26">
        <f>IF('Rischio Lordo'!M54="X",tabelle!$I$3,0)</f>
        <v>0</v>
      </c>
      <c r="AQ47" s="26">
        <f>IF('Rischio Lordo'!N54="X",tabelle!$I$4,0)</f>
        <v>0</v>
      </c>
      <c r="AR47" s="26">
        <f>IF('Rischio Lordo'!O54="X",tabelle!$I$5,0)</f>
        <v>0</v>
      </c>
      <c r="AS47" s="26">
        <f>IF('Rischio Lordo'!P54="X",tabelle!$I$6,0)</f>
        <v>0</v>
      </c>
      <c r="AT47" s="26">
        <f>IF('Rischio Lordo'!Q54="X",tabelle!$I$7,0)</f>
        <v>0</v>
      </c>
      <c r="AU47" s="26">
        <f>IF('Rischio Lordo'!R54="X",tabelle!$I$8,0)</f>
        <v>0</v>
      </c>
      <c r="AV47" s="26">
        <f>IF('Rischio Lordo'!S54="X",tabelle!$I$9,0)</f>
        <v>0</v>
      </c>
      <c r="AW47" s="26">
        <f>IF('Rischio Lordo'!T54="X",tabelle!$I$10,0)</f>
        <v>0</v>
      </c>
      <c r="AX47" s="26">
        <f>IF('Rischio Lordo'!U54="X",tabelle!$I$11,0)</f>
        <v>0</v>
      </c>
      <c r="AY47" s="26">
        <f>IF('Rischio Lordo'!V54="X",tabelle!$I$12,0)</f>
        <v>0</v>
      </c>
      <c r="AZ47" s="26">
        <f>IF('Rischio Lordo'!W54="X",tabelle!$I$13,0)</f>
        <v>0</v>
      </c>
      <c r="BA47" s="26">
        <f>IF('Rischio Lordo'!X54="X",tabelle!$I$14,0)</f>
        <v>0</v>
      </c>
      <c r="BB47" s="26">
        <f>IF('Rischio Lordo'!Y54="X",tabelle!$I$15,0)</f>
        <v>0</v>
      </c>
      <c r="BC47" s="26">
        <f>IF('Rischio Lordo'!Z54="X",tabelle!$I$16,0)</f>
        <v>0</v>
      </c>
      <c r="BD47" s="26">
        <f>IF('Rischio Lordo'!AA54="X",tabelle!$I$17,0)</f>
        <v>0</v>
      </c>
      <c r="BE47" s="26">
        <f>IF('Rischio Lordo'!AB54="X",tabelle!$I$18,0)</f>
        <v>0</v>
      </c>
      <c r="BF47" s="26">
        <f>IF('Rischio Lordo'!AC54="X",tabelle!$I$18,0)</f>
        <v>0</v>
      </c>
      <c r="BG47" s="26">
        <f>IF('Rischio Lordo'!AC54="X",tabelle!$I$19,0)</f>
        <v>0</v>
      </c>
      <c r="BH47" s="212">
        <f t="shared" si="4"/>
        <v>0</v>
      </c>
    </row>
    <row r="48" spans="1:60" ht="15" customHeight="1" x14ac:dyDescent="0.75">
      <c r="A48" s="754">
        <f>Schema!A52</f>
        <v>0</v>
      </c>
      <c r="B48" s="774" t="str">
        <f>Schema!B52</f>
        <v xml:space="preserve">C. Trattamento economico del personale 
</v>
      </c>
      <c r="C48" s="1111" t="str">
        <f>Schema!C52</f>
        <v xml:space="preserve">C.1. Gestione economica del personale
</v>
      </c>
      <c r="D48" s="262" t="str">
        <f>Schema!D52</f>
        <v>C.1.1. Aggiornamento mensile dei dati anagrafici, fiscali e previdenziali dei dipendenti</v>
      </c>
      <c r="E48" s="284" t="str">
        <f>Schema!E52</f>
        <v>GRU</v>
      </c>
      <c r="F48" s="46" t="str">
        <f>Schema!F52</f>
        <v>C</v>
      </c>
      <c r="G48" s="46" t="str">
        <f>Schema!G52</f>
        <v>01</v>
      </c>
      <c r="H48" s="285" t="str">
        <f>Schema!H52</f>
        <v>01</v>
      </c>
      <c r="I48" s="181" t="str">
        <f>IF('Rischio Lordo'!AF55=tabelle!$M$7,tabelle!$N$7,IF('Rischio Lordo'!AF55=tabelle!$M$6,tabelle!$N$6,IF('Rischio Lordo'!AF55=tabelle!$M$5,tabelle!$N$5,IF('Rischio Lordo'!AF55=tabelle!$M$4,tabelle!$N$4,IF('Rischio Lordo'!AF55=tabelle!$M$3,tabelle!$N$3,"-")))))</f>
        <v>-</v>
      </c>
      <c r="J48" s="34" t="str">
        <f>IF('Rischio Lordo'!AG55=tabelle!$M$7,tabelle!$N$7,IF('Rischio Lordo'!AG55=tabelle!$M$6,tabelle!$N$6,IF('Rischio Lordo'!AG55=tabelle!$M$5,tabelle!$N$5,IF('Rischio Lordo'!AG55=tabelle!$M$4,tabelle!$N$4,IF('Rischio Lordo'!AG55=tabelle!$M$3,tabelle!$N$3,"-")))))</f>
        <v>-</v>
      </c>
      <c r="K48" s="34" t="str">
        <f>IF('Rischio Lordo'!AH55=tabelle!$M$7,tabelle!$N$7,IF('Rischio Lordo'!AH55=tabelle!$M$6,tabelle!$N$6,IF('Rischio Lordo'!AH55=tabelle!$M$5,tabelle!$N$5,IF('Rischio Lordo'!AH55=tabelle!$M$4,tabelle!$N$4,IF('Rischio Lordo'!AH55=tabelle!$M$3,tabelle!$N$3,"-")))))</f>
        <v>-</v>
      </c>
      <c r="L48" s="394" t="str">
        <f t="shared" si="1"/>
        <v>-</v>
      </c>
      <c r="M48" s="34" t="str">
        <f>IF('Rischio Lordo'!AI55=tabelle!$M$7,tabelle!$N$7,IF('Rischio Lordo'!AI55=tabelle!$M$6,tabelle!$N$6,IF('Rischio Lordo'!AI55=tabelle!$M$5,tabelle!$N$5,IF('Rischio Lordo'!AI55=tabelle!$M$4,tabelle!$N$4,IF('Rischio Lordo'!AI55=tabelle!$M$3,tabelle!$N$3,"-")))))</f>
        <v>-</v>
      </c>
      <c r="N48" s="165" t="str">
        <f>IF(M48="-","-",IF('calcolo mitigazione del rischio'!L48="-","-",IF(AND((M48*'calcolo mitigazione del rischio'!L48)&gt;=tabelle!$P$3, (M48*'calcolo mitigazione del rischio'!L48)&lt;tabelle!$Q$3),tabelle!$R$3,IF(AND((M48*'calcolo mitigazione del rischio'!L48)&gt;=tabelle!$P$4, (M48*'calcolo mitigazione del rischio'!L48)&lt;tabelle!$Q$4),tabelle!$R$4,IF(AND((M48*'calcolo mitigazione del rischio'!L48)&gt;=tabelle!$P$5, (M48*'calcolo mitigazione del rischio'!L48)&lt;tabelle!$Q$5),tabelle!$R$5,IF(AND((M48*'calcolo mitigazione del rischio'!L48)&gt;=tabelle!$P$6, (M48*'calcolo mitigazione del rischio'!L48)&lt;tabelle!$Q$6),tabelle!$R$6,IF(AND((M48*'calcolo mitigazione del rischio'!L48)&gt;=tabelle!$P$7, (M48*'calcolo mitigazione del rischio'!L48)&lt;=tabelle!$Q$7),tabelle!$R$7,"-")))))))</f>
        <v>-</v>
      </c>
      <c r="O48" s="35" t="str">
        <f>IF('Rischio Lordo'!AK55=tabelle!$M$7,tabelle!$N$7,IF('Rischio Lordo'!AK55=tabelle!$M$6,tabelle!$N$6,IF('Rischio Lordo'!AK55=tabelle!$M$5,tabelle!$N$5,IF('Rischio Lordo'!AK55=tabelle!$M$4,tabelle!$N$4,IF('Rischio Lordo'!AK55=tabelle!$M$3,tabelle!$N$3,"-")))))</f>
        <v>-</v>
      </c>
      <c r="P48" s="35" t="str">
        <f>IF('Rischio Lordo'!AL55=tabelle!$M$7,tabelle!$N$7,IF('Rischio Lordo'!AL55=tabelle!$M$6,tabelle!$N$6,IF('Rischio Lordo'!AL55=tabelle!$M$5,tabelle!$N$5,IF('Rischio Lordo'!AL55=tabelle!$M$4,tabelle!$N$4,IF('Rischio Lordo'!AL55=tabelle!$M$3,tabelle!$N$3,"-")))))</f>
        <v>-</v>
      </c>
      <c r="Q48" s="35" t="str">
        <f>IF('Rischio Lordo'!AM55=tabelle!$M$7,tabelle!$N$7,IF('Rischio Lordo'!AM55=tabelle!$M$6,tabelle!$N$6,IF('Rischio Lordo'!AM55=tabelle!$M$5,tabelle!$N$5,IF('Rischio Lordo'!AM55=tabelle!$M$4,tabelle!$N$4,IF('Rischio Lordo'!AM55=tabelle!$M$3,tabelle!$N$3,"-")))))</f>
        <v>-</v>
      </c>
      <c r="R48" s="166" t="str">
        <f t="shared" si="2"/>
        <v>-</v>
      </c>
      <c r="S48" s="228" t="str">
        <f>IF(R48="-","-",(R48*'calcolo mitigazione del rischio'!N48))</f>
        <v>-</v>
      </c>
      <c r="T48" s="26" t="str">
        <f>IF('Rischio netto'!I55=tabelle!$V$3,('calcolo mitigazione del rischio'!T$11*tabelle!$W$3),IF('Rischio netto'!I55=tabelle!$V$4,('calcolo mitigazione del rischio'!T$11*tabelle!$W$4),IF('Rischio netto'!I55=tabelle!$V$5,('calcolo mitigazione del rischio'!T$11*tabelle!$W$5),IF('Rischio netto'!I55=tabelle!$V$6,('calcolo mitigazione del rischio'!T$11*tabelle!$W$6),IF('Rischio netto'!I55=tabelle!$V$7,('calcolo mitigazione del rischio'!T$11*tabelle!$W$7),IF('Rischio netto'!I55=tabelle!$V$8,('calcolo mitigazione del rischio'!T$11*tabelle!$W$8),IF('Rischio netto'!I55=tabelle!$V$9,('calcolo mitigazione del rischio'!T$11*tabelle!$W$9),IF('Rischio netto'!I55=tabelle!$V$10,('calcolo mitigazione del rischio'!T$11*tabelle!$W$10),IF('Rischio netto'!I55=tabelle!$V$11,('calcolo mitigazione del rischio'!T$11*tabelle!$W$11),IF('Rischio netto'!I55=tabelle!$V$12,('calcolo mitigazione del rischio'!T$11*tabelle!$W$12),"-"))))))))))</f>
        <v>-</v>
      </c>
      <c r="U48" s="26" t="str">
        <f>IF('Rischio netto'!J55=tabelle!$V$3,('calcolo mitigazione del rischio'!U$11*tabelle!$W$3),IF('Rischio netto'!J55=tabelle!$V$4,('calcolo mitigazione del rischio'!U$11*tabelle!$W$4),IF('Rischio netto'!J55=tabelle!$V$5,('calcolo mitigazione del rischio'!U$11*tabelle!$W$5),IF('Rischio netto'!J55=tabelle!$V$6,('calcolo mitigazione del rischio'!U$11*tabelle!$W$6),IF('Rischio netto'!J55=tabelle!$V$7,('calcolo mitigazione del rischio'!U$11*tabelle!$W$7),IF('Rischio netto'!J55=tabelle!$V$8,('calcolo mitigazione del rischio'!U$11*tabelle!$W$8),IF('Rischio netto'!J55=tabelle!$V$9,('calcolo mitigazione del rischio'!U$11*tabelle!$W$9),IF('Rischio netto'!J55=tabelle!$V$10,('calcolo mitigazione del rischio'!U$11*tabelle!$W$10),IF('Rischio netto'!J55=tabelle!$V$11,('calcolo mitigazione del rischio'!U$11*tabelle!$W$11),IF('Rischio netto'!J55=tabelle!$V$12,('calcolo mitigazione del rischio'!U$11*tabelle!$W$12),"-"))))))))))</f>
        <v>-</v>
      </c>
      <c r="V48" s="26" t="str">
        <f>IF('Rischio netto'!K55=tabelle!$V$3,('calcolo mitigazione del rischio'!V$11*tabelle!$W$3),IF('Rischio netto'!K55=tabelle!$V$4,('calcolo mitigazione del rischio'!V$11*tabelle!$W$4),IF('Rischio netto'!K55=tabelle!$V$5,('calcolo mitigazione del rischio'!V$11*tabelle!$W$5),IF('Rischio netto'!K55=tabelle!$V$6,('calcolo mitigazione del rischio'!V$11*tabelle!$W$6),IF('Rischio netto'!K55=tabelle!$V$7,('calcolo mitigazione del rischio'!V$11*tabelle!$W$7),IF('Rischio netto'!K55=tabelle!$V$8,('calcolo mitigazione del rischio'!V$11*tabelle!$W$8),IF('Rischio netto'!K55=tabelle!$V$9,('calcolo mitigazione del rischio'!V$11*tabelle!$W$9),IF('Rischio netto'!K55=tabelle!$V$10,('calcolo mitigazione del rischio'!V$11*tabelle!$W$10),IF('Rischio netto'!K55=tabelle!$V$11,('calcolo mitigazione del rischio'!V$11*tabelle!$W$11),IF('Rischio netto'!K55=tabelle!$V$12,('calcolo mitigazione del rischio'!V$11*tabelle!$W$12),"-"))))))))))</f>
        <v>-</v>
      </c>
      <c r="W48" s="26" t="str">
        <f>IF('Rischio netto'!L55=tabelle!$V$3,('calcolo mitigazione del rischio'!W$11*tabelle!$W$3),IF('Rischio netto'!L55=tabelle!$V$4,('calcolo mitigazione del rischio'!W$11*tabelle!$W$4),IF('Rischio netto'!L55=tabelle!$V$5,('calcolo mitigazione del rischio'!W$11*tabelle!$W$5),IF('Rischio netto'!L55=tabelle!$V$6,('calcolo mitigazione del rischio'!W$11*tabelle!$W$6),IF('Rischio netto'!L55=tabelle!$V$7,('calcolo mitigazione del rischio'!W$11*tabelle!$W$7),IF('Rischio netto'!L55=tabelle!$V$8,('calcolo mitigazione del rischio'!W$11*tabelle!$W$8),IF('Rischio netto'!L55=tabelle!$V$9,('calcolo mitigazione del rischio'!W$11*tabelle!$W$9),IF('Rischio netto'!L55=tabelle!$V$10,('calcolo mitigazione del rischio'!W$11*tabelle!$W$10),IF('Rischio netto'!L55=tabelle!$V$11,('calcolo mitigazione del rischio'!W$11*tabelle!$W$11),IF('Rischio netto'!L55=tabelle!$V$12,('calcolo mitigazione del rischio'!W$11*tabelle!$W$12),"-"))))))))))</f>
        <v>-</v>
      </c>
      <c r="X48" s="26" t="str">
        <f>IF('Rischio netto'!O55=tabelle!$V$3,('calcolo mitigazione del rischio'!X$11*tabelle!$W$3),IF('Rischio netto'!O55=tabelle!$V$4,('calcolo mitigazione del rischio'!X$11*tabelle!$W$4),IF('Rischio netto'!O55=tabelle!$V$5,('calcolo mitigazione del rischio'!X$11*tabelle!$W$5),IF('Rischio netto'!O55=tabelle!$V$6,('calcolo mitigazione del rischio'!X$11*tabelle!$W$6),IF('Rischio netto'!O55=tabelle!$V$7,('calcolo mitigazione del rischio'!X$11*tabelle!$W$7),IF('Rischio netto'!O55=tabelle!$V$8,('calcolo mitigazione del rischio'!X$11*tabelle!$W$8),IF('Rischio netto'!O55=tabelle!$V$9,('calcolo mitigazione del rischio'!X$11*tabelle!$W$9),IF('Rischio netto'!O55=tabelle!$V$10,('calcolo mitigazione del rischio'!X$11*tabelle!$W$10),IF('Rischio netto'!O55=tabelle!$V$11,('calcolo mitigazione del rischio'!X$11*tabelle!$W$11),IF('Rischio netto'!O55=tabelle!$V$12,('calcolo mitigazione del rischio'!X$11*tabelle!$W$12),"-"))))))))))</f>
        <v>-</v>
      </c>
      <c r="Y48" s="26" t="str">
        <f>IF('Rischio netto'!P55=tabelle!$V$3,('calcolo mitigazione del rischio'!Y$11*tabelle!$W$3),IF('Rischio netto'!P55=tabelle!$V$4,('calcolo mitigazione del rischio'!Y$11*tabelle!$W$4),IF('Rischio netto'!P55=tabelle!$V$5,('calcolo mitigazione del rischio'!Y$11*tabelle!$W$5),IF('Rischio netto'!P55=tabelle!$V$6,('calcolo mitigazione del rischio'!Y$11*tabelle!$W$6),IF('Rischio netto'!P55=tabelle!$V$7,('calcolo mitigazione del rischio'!Y$11*tabelle!$W$7),IF('Rischio netto'!P55=tabelle!$V$8,('calcolo mitigazione del rischio'!Y$11*tabelle!$W$8),IF('Rischio netto'!P55=tabelle!$V$9,('calcolo mitigazione del rischio'!Y$11*tabelle!$W$9),IF('Rischio netto'!P55=tabelle!$V$10,('calcolo mitigazione del rischio'!Y$11*tabelle!$W$10),IF('Rischio netto'!P55=tabelle!$V$11,('calcolo mitigazione del rischio'!Y$11*tabelle!$W$11),IF('Rischio netto'!P55=tabelle!$V$12,('calcolo mitigazione del rischio'!Y$11*tabelle!$W$12),"-"))))))))))</f>
        <v>-</v>
      </c>
      <c r="Z4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8" s="26" t="str">
        <f>IF('Rischio netto'!Q55=tabelle!$V$3,('calcolo mitigazione del rischio'!AA$11*tabelle!$W$3),IF('Rischio netto'!Q55=tabelle!$V$4,('calcolo mitigazione del rischio'!AA$11*tabelle!$W$4),IF('Rischio netto'!Q55=tabelle!$V$5,('calcolo mitigazione del rischio'!AA$11*tabelle!$W$5),IF('Rischio netto'!Q55=tabelle!$V$6,('calcolo mitigazione del rischio'!AA$11*tabelle!$W$6),IF('Rischio netto'!Q55=tabelle!$V$7,('calcolo mitigazione del rischio'!AA$11*tabelle!$W$7),IF('Rischio netto'!Q55=tabelle!$V$8,('calcolo mitigazione del rischio'!AA$11*tabelle!$W$8),IF('Rischio netto'!Q55=tabelle!$V$9,('calcolo mitigazione del rischio'!AA$11*tabelle!$W$9),IF('Rischio netto'!Q55=tabelle!$V$10,('calcolo mitigazione del rischio'!AA$11*tabelle!$W$10),IF('Rischio netto'!Q55=tabelle!$V$11,('calcolo mitigazione del rischio'!AA$11*tabelle!$W$11),IF('Rischio netto'!Q55=tabelle!$V$12,('calcolo mitigazione del rischio'!AA$11*tabelle!$W$12),"-"))))))))))</f>
        <v>-</v>
      </c>
      <c r="AB48" s="26" t="str">
        <f>IF('Rischio netto'!R55=tabelle!$V$3,('calcolo mitigazione del rischio'!AB$11*tabelle!$W$3),IF('Rischio netto'!R55=tabelle!$V$4,('calcolo mitigazione del rischio'!AB$11*tabelle!$W$4),IF('Rischio netto'!R55=tabelle!$V$5,('calcolo mitigazione del rischio'!AB$11*tabelle!$W$5),IF('Rischio netto'!R55=tabelle!$V$6,('calcolo mitigazione del rischio'!AB$11*tabelle!$W$6),IF('Rischio netto'!R55=tabelle!$V$7,('calcolo mitigazione del rischio'!AB$11*tabelle!$W$7),IF('Rischio netto'!R55=tabelle!$V$8,('calcolo mitigazione del rischio'!AB$11*tabelle!$W$8),IF('Rischio netto'!R55=tabelle!$V$9,('calcolo mitigazione del rischio'!AB$11*tabelle!$W$9),IF('Rischio netto'!R55=tabelle!$V$10,('calcolo mitigazione del rischio'!AB$11*tabelle!$W$10),IF('Rischio netto'!R55=tabelle!$V$11,('calcolo mitigazione del rischio'!AB$11*tabelle!$W$11),IF('Rischio netto'!R55=tabelle!$V$12,('calcolo mitigazione del rischio'!AB$11*tabelle!$W$12),"-"))))))))))</f>
        <v>-</v>
      </c>
      <c r="AC48" s="405" t="str">
        <f>IF('Rischio netto'!T55=tabelle!$V$3,('calcolo mitigazione del rischio'!AC$11*tabelle!$W$3),IF('Rischio netto'!T55=tabelle!$V$4,('calcolo mitigazione del rischio'!AC$11*tabelle!$W$4),IF('Rischio netto'!T55=tabelle!$V$5,('calcolo mitigazione del rischio'!AC$11*tabelle!$W$5),IF('Rischio netto'!T55=tabelle!$V$6,('calcolo mitigazione del rischio'!AC$11*tabelle!$W$6),IF('Rischio netto'!T55=tabelle!$V$7,('calcolo mitigazione del rischio'!AC$11*tabelle!$W$7),IF('Rischio netto'!T55=tabelle!$V$8,('calcolo mitigazione del rischio'!AC$11*tabelle!$W$8),IF('Rischio netto'!T55=tabelle!$V$9,('calcolo mitigazione del rischio'!AC$11*tabelle!$W$9),IF('Rischio netto'!T55=tabelle!$V$10,('calcolo mitigazione del rischio'!AC$11*tabelle!$W$10),IF('Rischio netto'!T55=tabelle!$V$11,('calcolo mitigazione del rischio'!AC$11*tabelle!$W$11),IF('Rischio netto'!T55=tabelle!$V$12,('calcolo mitigazione del rischio'!AC$11*tabelle!$W$12),"-"))))))))))</f>
        <v>-</v>
      </c>
      <c r="AD48" s="26" t="str">
        <f>IF('Rischio netto'!T55=tabelle!$V$3,('calcolo mitigazione del rischio'!AD$11*tabelle!$W$3),IF('Rischio netto'!T55=tabelle!$V$4,('calcolo mitigazione del rischio'!AD$11*tabelle!$W$4),IF('Rischio netto'!T55=tabelle!$V$5,('calcolo mitigazione del rischio'!AD$11*tabelle!$W$5),IF('Rischio netto'!T55=tabelle!$V$6,('calcolo mitigazione del rischio'!AD$11*tabelle!$W$6),IF('Rischio netto'!T55=tabelle!$V$7,('calcolo mitigazione del rischio'!AD$11*tabelle!$W$7),IF('Rischio netto'!T55=tabelle!$V$8,('calcolo mitigazione del rischio'!AD$11*tabelle!$W$8),IF('Rischio netto'!T55=tabelle!$V$9,('calcolo mitigazione del rischio'!AD$11*tabelle!$W$9),IF('Rischio netto'!T55=tabelle!$V$10,('calcolo mitigazione del rischio'!AD$11*tabelle!$W$10),IF('Rischio netto'!T55=tabelle!$V$11,('calcolo mitigazione del rischio'!AD$11*tabelle!$W$11),IF('Rischio netto'!T55=tabelle!$V$12,('calcolo mitigazione del rischio'!AD$11*tabelle!$W$12),"-"))))))))))</f>
        <v>-</v>
      </c>
      <c r="AE48" s="26"/>
      <c r="AF48" s="405" t="str">
        <f>IF('Rischio netto'!T55=tabelle!$V$3,('calcolo mitigazione del rischio'!AF$11*tabelle!$W$3),IF('Rischio netto'!T55=tabelle!$V$4,('calcolo mitigazione del rischio'!AF$11*tabelle!$W$4),IF('Rischio netto'!T55=tabelle!$V$5,('calcolo mitigazione del rischio'!AF$11*tabelle!$W$5),IF('Rischio netto'!T55=tabelle!$V$6,('calcolo mitigazione del rischio'!AF$11*tabelle!$W$6),IF('Rischio netto'!T55=tabelle!$V$7,('calcolo mitigazione del rischio'!AF$11*tabelle!$W$7),IF('Rischio netto'!T55=tabelle!$V$8,('calcolo mitigazione del rischio'!AF$11*tabelle!$W$8),IF('Rischio netto'!T55=tabelle!$V$9,('calcolo mitigazione del rischio'!AF$11*tabelle!$W$9),IF('Rischio netto'!T55=tabelle!$V$10,('calcolo mitigazione del rischio'!AF$11*tabelle!$W$10),IF('Rischio netto'!T55=tabelle!$V$11,('calcolo mitigazione del rischio'!AF$11*tabelle!$W$11),IF('Rischio netto'!T55=tabelle!$V$12,('calcolo mitigazione del rischio'!AF$11*tabelle!$W$12),"-"))))))))))</f>
        <v>-</v>
      </c>
      <c r="AG48" s="405" t="str">
        <f>IF('Rischio netto'!U55=tabelle!$V$3,('calcolo mitigazione del rischio'!AG$11*tabelle!$W$3),IF('Rischio netto'!U55=tabelle!$V$4,('calcolo mitigazione del rischio'!AG$11*tabelle!$W$4),IF('Rischio netto'!U55=tabelle!$V$5,('calcolo mitigazione del rischio'!AG$11*tabelle!$W$5),IF('Rischio netto'!U55=tabelle!$V$6,('calcolo mitigazione del rischio'!AG$11*tabelle!$W$6),IF('Rischio netto'!U55=tabelle!$V$7,('calcolo mitigazione del rischio'!AG$11*tabelle!$W$7),IF('Rischio netto'!U55=tabelle!$V$8,('calcolo mitigazione del rischio'!AG$11*tabelle!$W$8),IF('Rischio netto'!U55=tabelle!$V$9,('calcolo mitigazione del rischio'!AG$11*tabelle!$W$9),IF('Rischio netto'!U55=tabelle!$V$10,('calcolo mitigazione del rischio'!AG$11*tabelle!$W$10),IF('Rischio netto'!U55=tabelle!$V$11,('calcolo mitigazione del rischio'!AG$11*tabelle!$W$11),IF('Rischio netto'!U55=tabelle!$V$12,('calcolo mitigazione del rischio'!AG$11*tabelle!$W$12),"-"))))))))))</f>
        <v>-</v>
      </c>
      <c r="AH48" s="26" t="str">
        <f>IF('Rischio netto'!V55=tabelle!$V$3,('calcolo mitigazione del rischio'!AH$11*tabelle!$W$3),IF('Rischio netto'!V55=tabelle!$V$4,('calcolo mitigazione del rischio'!AH$11*tabelle!$W$4),IF('Rischio netto'!V55=tabelle!$V$5,('calcolo mitigazione del rischio'!AH$11*tabelle!$W$5),IF('Rischio netto'!V55=tabelle!$V$6,('calcolo mitigazione del rischio'!AH$11*tabelle!$W$6),IF('Rischio netto'!V55=tabelle!$V$7,('calcolo mitigazione del rischio'!AH$11*tabelle!$W$7),IF('Rischio netto'!V55=tabelle!$V$8,('calcolo mitigazione del rischio'!AH$11*tabelle!$W$8),IF('Rischio netto'!V55=tabelle!$V$9,('calcolo mitigazione del rischio'!AH$11*tabelle!$W$9),IF('Rischio netto'!V55=tabelle!$V$10,('calcolo mitigazione del rischio'!AH$11*tabelle!$W$10),IF('Rischio netto'!V55=tabelle!$V$11,('calcolo mitigazione del rischio'!AH$11*tabelle!$W$11),IF('Rischio netto'!V55=tabelle!$V$12,('calcolo mitigazione del rischio'!AH$11*tabelle!$W$12),"-"))))))))))</f>
        <v>-</v>
      </c>
      <c r="AI48" s="410" t="str">
        <f>IF('Rischio netto'!W55=tabelle!$V$3,('calcolo mitigazione del rischio'!AI$11*tabelle!$W$3),IF('Rischio netto'!W55=tabelle!$V$4,('calcolo mitigazione del rischio'!AI$11*tabelle!$W$4),IF('Rischio netto'!W55=tabelle!$V$5,('calcolo mitigazione del rischio'!AI$11*tabelle!$W$5),IF('Rischio netto'!W55=tabelle!$V$6,('calcolo mitigazione del rischio'!AI$11*tabelle!$W$6),IF('Rischio netto'!W55=tabelle!$V$7,('calcolo mitigazione del rischio'!AI$11*tabelle!$W$7),IF('Rischio netto'!W55=tabelle!$V$8,('calcolo mitigazione del rischio'!AI$11*tabelle!$W$8),IF('Rischio netto'!W55=tabelle!$V$9,('calcolo mitigazione del rischio'!AI$11*tabelle!$W$9),IF('Rischio netto'!W55=tabelle!$V$10,('calcolo mitigazione del rischio'!AI$11*tabelle!$W$10),IF('Rischio netto'!W55=tabelle!$V$11,('calcolo mitigazione del rischio'!AI$11*tabelle!$W$11),IF('Rischio netto'!W55=tabelle!$V$12,('calcolo mitigazione del rischio'!AI$11*tabelle!$W$12),"-"))))))))))</f>
        <v>-</v>
      </c>
      <c r="AJ48" s="428" t="e">
        <f t="shared" si="0"/>
        <v>#REF!</v>
      </c>
      <c r="AK48" s="429" t="e">
        <f t="shared" si="3"/>
        <v>#REF!</v>
      </c>
      <c r="AL48" s="418" t="e">
        <f>IF('calcolo mitigazione del rischio'!$AJ48="-","-",'calcolo mitigazione del rischio'!$AK48)</f>
        <v>#REF!</v>
      </c>
      <c r="AM48" s="412" t="str">
        <f>IF('Rischio netto'!X55="-","-",IF('calcolo mitigazione del rischio'!S48="-","-",IF('calcolo mitigazione del rischio'!AL48="-","-",ROUND(('calcolo mitigazione del rischio'!S48*(1-'calcolo mitigazione del rischio'!AL48)),0))))</f>
        <v>-</v>
      </c>
      <c r="AN48" s="404"/>
      <c r="AO48" s="26">
        <f>IF('Rischio Lordo'!L55="X",tabelle!$I$2,0)</f>
        <v>0</v>
      </c>
      <c r="AP48" s="26">
        <f>IF('Rischio Lordo'!M55="X",tabelle!$I$3,0)</f>
        <v>0</v>
      </c>
      <c r="AQ48" s="26">
        <f>IF('Rischio Lordo'!N55="X",tabelle!$I$4,0)</f>
        <v>0</v>
      </c>
      <c r="AR48" s="26">
        <f>IF('Rischio Lordo'!O55="X",tabelle!$I$5,0)</f>
        <v>0</v>
      </c>
      <c r="AS48" s="26">
        <f>IF('Rischio Lordo'!P55="X",tabelle!$I$6,0)</f>
        <v>0</v>
      </c>
      <c r="AT48" s="26">
        <f>IF('Rischio Lordo'!Q55="X",tabelle!$I$7,0)</f>
        <v>0</v>
      </c>
      <c r="AU48" s="26">
        <f>IF('Rischio Lordo'!R55="X",tabelle!$I$8,0)</f>
        <v>0</v>
      </c>
      <c r="AV48" s="26">
        <f>IF('Rischio Lordo'!S55="X",tabelle!$I$9,0)</f>
        <v>0</v>
      </c>
      <c r="AW48" s="26">
        <f>IF('Rischio Lordo'!T55="X",tabelle!$I$10,0)</f>
        <v>0</v>
      </c>
      <c r="AX48" s="26">
        <f>IF('Rischio Lordo'!U55="X",tabelle!$I$11,0)</f>
        <v>0</v>
      </c>
      <c r="AY48" s="26">
        <f>IF('Rischio Lordo'!V55="X",tabelle!$I$12,0)</f>
        <v>0</v>
      </c>
      <c r="AZ48" s="26">
        <f>IF('Rischio Lordo'!W55="X",tabelle!$I$13,0)</f>
        <v>0</v>
      </c>
      <c r="BA48" s="26">
        <f>IF('Rischio Lordo'!X55="X",tabelle!$I$14,0)</f>
        <v>0</v>
      </c>
      <c r="BB48" s="26">
        <f>IF('Rischio Lordo'!Y55="X",tabelle!$I$15,0)</f>
        <v>0</v>
      </c>
      <c r="BC48" s="26">
        <f>IF('Rischio Lordo'!Z55="X",tabelle!$I$16,0)</f>
        <v>0</v>
      </c>
      <c r="BD48" s="26">
        <f>IF('Rischio Lordo'!AA55="X",tabelle!$I$17,0)</f>
        <v>0</v>
      </c>
      <c r="BE48" s="26">
        <f>IF('Rischio Lordo'!AB55="X",tabelle!$I$18,0)</f>
        <v>0</v>
      </c>
      <c r="BF48" s="26">
        <f>IF('Rischio Lordo'!AC55="X",tabelle!$I$18,0)</f>
        <v>0</v>
      </c>
      <c r="BG48" s="26">
        <f>IF('Rischio Lordo'!AC55="X",tabelle!$I$19,0)</f>
        <v>0</v>
      </c>
      <c r="BH48" s="212">
        <f t="shared" si="4"/>
        <v>0</v>
      </c>
    </row>
    <row r="49" spans="1:60" x14ac:dyDescent="0.75">
      <c r="A49" s="754">
        <f>Schema!A53</f>
        <v>0</v>
      </c>
      <c r="B49" s="774">
        <f>Schema!B53</f>
        <v>0</v>
      </c>
      <c r="C49" s="1111">
        <f>Schema!C53</f>
        <v>0</v>
      </c>
      <c r="D49" s="262" t="str">
        <f>Schema!D53</f>
        <v>C.1.2. Predisposizione cedolini paga</v>
      </c>
      <c r="E49" s="284" t="str">
        <f>Schema!E53</f>
        <v>GRU</v>
      </c>
      <c r="F49" s="46" t="str">
        <f>Schema!F53</f>
        <v>C</v>
      </c>
      <c r="G49" s="46" t="str">
        <f>Schema!G53</f>
        <v>01</v>
      </c>
      <c r="H49" s="285" t="str">
        <f>Schema!H53</f>
        <v>02</v>
      </c>
      <c r="I49" s="181" t="str">
        <f>IF('Rischio Lordo'!AF56=tabelle!$M$7,tabelle!$N$7,IF('Rischio Lordo'!AF56=tabelle!$M$6,tabelle!$N$6,IF('Rischio Lordo'!AF56=tabelle!$M$5,tabelle!$N$5,IF('Rischio Lordo'!AF56=tabelle!$M$4,tabelle!$N$4,IF('Rischio Lordo'!AF56=tabelle!$M$3,tabelle!$N$3,"-")))))</f>
        <v>-</v>
      </c>
      <c r="J49" s="34" t="str">
        <f>IF('Rischio Lordo'!AG56=tabelle!$M$7,tabelle!$N$7,IF('Rischio Lordo'!AG56=tabelle!$M$6,tabelle!$N$6,IF('Rischio Lordo'!AG56=tabelle!$M$5,tabelle!$N$5,IF('Rischio Lordo'!AG56=tabelle!$M$4,tabelle!$N$4,IF('Rischio Lordo'!AG56=tabelle!$M$3,tabelle!$N$3,"-")))))</f>
        <v>-</v>
      </c>
      <c r="K49" s="34" t="str">
        <f>IF('Rischio Lordo'!AH56=tabelle!$M$7,tabelle!$N$7,IF('Rischio Lordo'!AH56=tabelle!$M$6,tabelle!$N$6,IF('Rischio Lordo'!AH56=tabelle!$M$5,tabelle!$N$5,IF('Rischio Lordo'!AH56=tabelle!$M$4,tabelle!$N$4,IF('Rischio Lordo'!AH56=tabelle!$M$3,tabelle!$N$3,"-")))))</f>
        <v>-</v>
      </c>
      <c r="L49" s="394" t="str">
        <f t="shared" si="1"/>
        <v>-</v>
      </c>
      <c r="M49" s="34" t="str">
        <f>IF('Rischio Lordo'!AI56=tabelle!$M$7,tabelle!$N$7,IF('Rischio Lordo'!AI56=tabelle!$M$6,tabelle!$N$6,IF('Rischio Lordo'!AI56=tabelle!$M$5,tabelle!$N$5,IF('Rischio Lordo'!AI56=tabelle!$M$4,tabelle!$N$4,IF('Rischio Lordo'!AI56=tabelle!$M$3,tabelle!$N$3,"-")))))</f>
        <v>-</v>
      </c>
      <c r="N49" s="165" t="str">
        <f>IF(M49="-","-",IF('calcolo mitigazione del rischio'!L49="-","-",IF(AND((M49*'calcolo mitigazione del rischio'!L49)&gt;=tabelle!$P$3, (M49*'calcolo mitigazione del rischio'!L49)&lt;tabelle!$Q$3),tabelle!$R$3,IF(AND((M49*'calcolo mitigazione del rischio'!L49)&gt;=tabelle!$P$4, (M49*'calcolo mitigazione del rischio'!L49)&lt;tabelle!$Q$4),tabelle!$R$4,IF(AND((M49*'calcolo mitigazione del rischio'!L49)&gt;=tabelle!$P$5, (M49*'calcolo mitigazione del rischio'!L49)&lt;tabelle!$Q$5),tabelle!$R$5,IF(AND((M49*'calcolo mitigazione del rischio'!L49)&gt;=tabelle!$P$6, (M49*'calcolo mitigazione del rischio'!L49)&lt;tabelle!$Q$6),tabelle!$R$6,IF(AND((M49*'calcolo mitigazione del rischio'!L49)&gt;=tabelle!$P$7, (M49*'calcolo mitigazione del rischio'!L49)&lt;=tabelle!$Q$7),tabelle!$R$7,"-")))))))</f>
        <v>-</v>
      </c>
      <c r="O49" s="35" t="str">
        <f>IF('Rischio Lordo'!AK56=tabelle!$M$7,tabelle!$N$7,IF('Rischio Lordo'!AK56=tabelle!$M$6,tabelle!$N$6,IF('Rischio Lordo'!AK56=tabelle!$M$5,tabelle!$N$5,IF('Rischio Lordo'!AK56=tabelle!$M$4,tabelle!$N$4,IF('Rischio Lordo'!AK56=tabelle!$M$3,tabelle!$N$3,"-")))))</f>
        <v>-</v>
      </c>
      <c r="P49" s="35" t="str">
        <f>IF('Rischio Lordo'!AL56=tabelle!$M$7,tabelle!$N$7,IF('Rischio Lordo'!AL56=tabelle!$M$6,tabelle!$N$6,IF('Rischio Lordo'!AL56=tabelle!$M$5,tabelle!$N$5,IF('Rischio Lordo'!AL56=tabelle!$M$4,tabelle!$N$4,IF('Rischio Lordo'!AL56=tabelle!$M$3,tabelle!$N$3,"-")))))</f>
        <v>-</v>
      </c>
      <c r="Q49" s="35" t="str">
        <f>IF('Rischio Lordo'!AM56=tabelle!$M$7,tabelle!$N$7,IF('Rischio Lordo'!AM56=tabelle!$M$6,tabelle!$N$6,IF('Rischio Lordo'!AM56=tabelle!$M$5,tabelle!$N$5,IF('Rischio Lordo'!AM56=tabelle!$M$4,tabelle!$N$4,IF('Rischio Lordo'!AM56=tabelle!$M$3,tabelle!$N$3,"-")))))</f>
        <v>-</v>
      </c>
      <c r="R49" s="166" t="str">
        <f t="shared" si="2"/>
        <v>-</v>
      </c>
      <c r="S49" s="228" t="str">
        <f>IF(R49="-","-",(R49*'calcolo mitigazione del rischio'!N49))</f>
        <v>-</v>
      </c>
      <c r="T49" s="26" t="str">
        <f>IF('Rischio netto'!I56=tabelle!$V$3,('calcolo mitigazione del rischio'!T$11*tabelle!$W$3),IF('Rischio netto'!I56=tabelle!$V$4,('calcolo mitigazione del rischio'!T$11*tabelle!$W$4),IF('Rischio netto'!I56=tabelle!$V$5,('calcolo mitigazione del rischio'!T$11*tabelle!$W$5),IF('Rischio netto'!I56=tabelle!$V$6,('calcolo mitigazione del rischio'!T$11*tabelle!$W$6),IF('Rischio netto'!I56=tabelle!$V$7,('calcolo mitigazione del rischio'!T$11*tabelle!$W$7),IF('Rischio netto'!I56=tabelle!$V$8,('calcolo mitigazione del rischio'!T$11*tabelle!$W$8),IF('Rischio netto'!I56=tabelle!$V$9,('calcolo mitigazione del rischio'!T$11*tabelle!$W$9),IF('Rischio netto'!I56=tabelle!$V$10,('calcolo mitigazione del rischio'!T$11*tabelle!$W$10),IF('Rischio netto'!I56=tabelle!$V$11,('calcolo mitigazione del rischio'!T$11*tabelle!$W$11),IF('Rischio netto'!I56=tabelle!$V$12,('calcolo mitigazione del rischio'!T$11*tabelle!$W$12),"-"))))))))))</f>
        <v>-</v>
      </c>
      <c r="U49" s="26" t="str">
        <f>IF('Rischio netto'!J56=tabelle!$V$3,('calcolo mitigazione del rischio'!U$11*tabelle!$W$3),IF('Rischio netto'!J56=tabelle!$V$4,('calcolo mitigazione del rischio'!U$11*tabelle!$W$4),IF('Rischio netto'!J56=tabelle!$V$5,('calcolo mitigazione del rischio'!U$11*tabelle!$W$5),IF('Rischio netto'!J56=tabelle!$V$6,('calcolo mitigazione del rischio'!U$11*tabelle!$W$6),IF('Rischio netto'!J56=tabelle!$V$7,('calcolo mitigazione del rischio'!U$11*tabelle!$W$7),IF('Rischio netto'!J56=tabelle!$V$8,('calcolo mitigazione del rischio'!U$11*tabelle!$W$8),IF('Rischio netto'!J56=tabelle!$V$9,('calcolo mitigazione del rischio'!U$11*tabelle!$W$9),IF('Rischio netto'!J56=tabelle!$V$10,('calcolo mitigazione del rischio'!U$11*tabelle!$W$10),IF('Rischio netto'!J56=tabelle!$V$11,('calcolo mitigazione del rischio'!U$11*tabelle!$W$11),IF('Rischio netto'!J56=tabelle!$V$12,('calcolo mitigazione del rischio'!U$11*tabelle!$W$12),"-"))))))))))</f>
        <v>-</v>
      </c>
      <c r="V49" s="26" t="str">
        <f>IF('Rischio netto'!K56=tabelle!$V$3,('calcolo mitigazione del rischio'!V$11*tabelle!$W$3),IF('Rischio netto'!K56=tabelle!$V$4,('calcolo mitigazione del rischio'!V$11*tabelle!$W$4),IF('Rischio netto'!K56=tabelle!$V$5,('calcolo mitigazione del rischio'!V$11*tabelle!$W$5),IF('Rischio netto'!K56=tabelle!$V$6,('calcolo mitigazione del rischio'!V$11*tabelle!$W$6),IF('Rischio netto'!K56=tabelle!$V$7,('calcolo mitigazione del rischio'!V$11*tabelle!$W$7),IF('Rischio netto'!K56=tabelle!$V$8,('calcolo mitigazione del rischio'!V$11*tabelle!$W$8),IF('Rischio netto'!K56=tabelle!$V$9,('calcolo mitigazione del rischio'!V$11*tabelle!$W$9),IF('Rischio netto'!K56=tabelle!$V$10,('calcolo mitigazione del rischio'!V$11*tabelle!$W$10),IF('Rischio netto'!K56=tabelle!$V$11,('calcolo mitigazione del rischio'!V$11*tabelle!$W$11),IF('Rischio netto'!K56=tabelle!$V$12,('calcolo mitigazione del rischio'!V$11*tabelle!$W$12),"-"))))))))))</f>
        <v>-</v>
      </c>
      <c r="W49" s="26" t="str">
        <f>IF('Rischio netto'!L56=tabelle!$V$3,('calcolo mitigazione del rischio'!W$11*tabelle!$W$3),IF('Rischio netto'!L56=tabelle!$V$4,('calcolo mitigazione del rischio'!W$11*tabelle!$W$4),IF('Rischio netto'!L56=tabelle!$V$5,('calcolo mitigazione del rischio'!W$11*tabelle!$W$5),IF('Rischio netto'!L56=tabelle!$V$6,('calcolo mitigazione del rischio'!W$11*tabelle!$W$6),IF('Rischio netto'!L56=tabelle!$V$7,('calcolo mitigazione del rischio'!W$11*tabelle!$W$7),IF('Rischio netto'!L56=tabelle!$V$8,('calcolo mitigazione del rischio'!W$11*tabelle!$W$8),IF('Rischio netto'!L56=tabelle!$V$9,('calcolo mitigazione del rischio'!W$11*tabelle!$W$9),IF('Rischio netto'!L56=tabelle!$V$10,('calcolo mitigazione del rischio'!W$11*tabelle!$W$10),IF('Rischio netto'!L56=tabelle!$V$11,('calcolo mitigazione del rischio'!W$11*tabelle!$W$11),IF('Rischio netto'!L56=tabelle!$V$12,('calcolo mitigazione del rischio'!W$11*tabelle!$W$12),"-"))))))))))</f>
        <v>-</v>
      </c>
      <c r="X49" s="26" t="str">
        <f>IF('Rischio netto'!O56=tabelle!$V$3,('calcolo mitigazione del rischio'!X$11*tabelle!$W$3),IF('Rischio netto'!O56=tabelle!$V$4,('calcolo mitigazione del rischio'!X$11*tabelle!$W$4),IF('Rischio netto'!O56=tabelle!$V$5,('calcolo mitigazione del rischio'!X$11*tabelle!$W$5),IF('Rischio netto'!O56=tabelle!$V$6,('calcolo mitigazione del rischio'!X$11*tabelle!$W$6),IF('Rischio netto'!O56=tabelle!$V$7,('calcolo mitigazione del rischio'!X$11*tabelle!$W$7),IF('Rischio netto'!O56=tabelle!$V$8,('calcolo mitigazione del rischio'!X$11*tabelle!$W$8),IF('Rischio netto'!O56=tabelle!$V$9,('calcolo mitigazione del rischio'!X$11*tabelle!$W$9),IF('Rischio netto'!O56=tabelle!$V$10,('calcolo mitigazione del rischio'!X$11*tabelle!$W$10),IF('Rischio netto'!O56=tabelle!$V$11,('calcolo mitigazione del rischio'!X$11*tabelle!$W$11),IF('Rischio netto'!O56=tabelle!$V$12,('calcolo mitigazione del rischio'!X$11*tabelle!$W$12),"-"))))))))))</f>
        <v>-</v>
      </c>
      <c r="Y49" s="26" t="str">
        <f>IF('Rischio netto'!P56=tabelle!$V$3,('calcolo mitigazione del rischio'!Y$11*tabelle!$W$3),IF('Rischio netto'!P56=tabelle!$V$4,('calcolo mitigazione del rischio'!Y$11*tabelle!$W$4),IF('Rischio netto'!P56=tabelle!$V$5,('calcolo mitigazione del rischio'!Y$11*tabelle!$W$5),IF('Rischio netto'!P56=tabelle!$V$6,('calcolo mitigazione del rischio'!Y$11*tabelle!$W$6),IF('Rischio netto'!P56=tabelle!$V$7,('calcolo mitigazione del rischio'!Y$11*tabelle!$W$7),IF('Rischio netto'!P56=tabelle!$V$8,('calcolo mitigazione del rischio'!Y$11*tabelle!$W$8),IF('Rischio netto'!P56=tabelle!$V$9,('calcolo mitigazione del rischio'!Y$11*tabelle!$W$9),IF('Rischio netto'!P56=tabelle!$V$10,('calcolo mitigazione del rischio'!Y$11*tabelle!$W$10),IF('Rischio netto'!P56=tabelle!$V$11,('calcolo mitigazione del rischio'!Y$11*tabelle!$W$11),IF('Rischio netto'!P56=tabelle!$V$12,('calcolo mitigazione del rischio'!Y$11*tabelle!$W$12),"-"))))))))))</f>
        <v>-</v>
      </c>
      <c r="Z4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49" s="26" t="str">
        <f>IF('Rischio netto'!Q56=tabelle!$V$3,('calcolo mitigazione del rischio'!AA$11*tabelle!$W$3),IF('Rischio netto'!Q56=tabelle!$V$4,('calcolo mitigazione del rischio'!AA$11*tabelle!$W$4),IF('Rischio netto'!Q56=tabelle!$V$5,('calcolo mitigazione del rischio'!AA$11*tabelle!$W$5),IF('Rischio netto'!Q56=tabelle!$V$6,('calcolo mitigazione del rischio'!AA$11*tabelle!$W$6),IF('Rischio netto'!Q56=tabelle!$V$7,('calcolo mitigazione del rischio'!AA$11*tabelle!$W$7),IF('Rischio netto'!Q56=tabelle!$V$8,('calcolo mitigazione del rischio'!AA$11*tabelle!$W$8),IF('Rischio netto'!Q56=tabelle!$V$9,('calcolo mitigazione del rischio'!AA$11*tabelle!$W$9),IF('Rischio netto'!Q56=tabelle!$V$10,('calcolo mitigazione del rischio'!AA$11*tabelle!$W$10),IF('Rischio netto'!Q56=tabelle!$V$11,('calcolo mitigazione del rischio'!AA$11*tabelle!$W$11),IF('Rischio netto'!Q56=tabelle!$V$12,('calcolo mitigazione del rischio'!AA$11*tabelle!$W$12),"-"))))))))))</f>
        <v>-</v>
      </c>
      <c r="AB49" s="26" t="str">
        <f>IF('Rischio netto'!R56=tabelle!$V$3,('calcolo mitigazione del rischio'!AB$11*tabelle!$W$3),IF('Rischio netto'!R56=tabelle!$V$4,('calcolo mitigazione del rischio'!AB$11*tabelle!$W$4),IF('Rischio netto'!R56=tabelle!$V$5,('calcolo mitigazione del rischio'!AB$11*tabelle!$W$5),IF('Rischio netto'!R56=tabelle!$V$6,('calcolo mitigazione del rischio'!AB$11*tabelle!$W$6),IF('Rischio netto'!R56=tabelle!$V$7,('calcolo mitigazione del rischio'!AB$11*tabelle!$W$7),IF('Rischio netto'!R56=tabelle!$V$8,('calcolo mitigazione del rischio'!AB$11*tabelle!$W$8),IF('Rischio netto'!R56=tabelle!$V$9,('calcolo mitigazione del rischio'!AB$11*tabelle!$W$9),IF('Rischio netto'!R56=tabelle!$V$10,('calcolo mitigazione del rischio'!AB$11*tabelle!$W$10),IF('Rischio netto'!R56=tabelle!$V$11,('calcolo mitigazione del rischio'!AB$11*tabelle!$W$11),IF('Rischio netto'!R56=tabelle!$V$12,('calcolo mitigazione del rischio'!AB$11*tabelle!$W$12),"-"))))))))))</f>
        <v>-</v>
      </c>
      <c r="AC49" s="405" t="str">
        <f>IF('Rischio netto'!T56=tabelle!$V$3,('calcolo mitigazione del rischio'!AC$11*tabelle!$W$3),IF('Rischio netto'!T56=tabelle!$V$4,('calcolo mitigazione del rischio'!AC$11*tabelle!$W$4),IF('Rischio netto'!T56=tabelle!$V$5,('calcolo mitigazione del rischio'!AC$11*tabelle!$W$5),IF('Rischio netto'!T56=tabelle!$V$6,('calcolo mitigazione del rischio'!AC$11*tabelle!$W$6),IF('Rischio netto'!T56=tabelle!$V$7,('calcolo mitigazione del rischio'!AC$11*tabelle!$W$7),IF('Rischio netto'!T56=tabelle!$V$8,('calcolo mitigazione del rischio'!AC$11*tabelle!$W$8),IF('Rischio netto'!T56=tabelle!$V$9,('calcolo mitigazione del rischio'!AC$11*tabelle!$W$9),IF('Rischio netto'!T56=tabelle!$V$10,('calcolo mitigazione del rischio'!AC$11*tabelle!$W$10),IF('Rischio netto'!T56=tabelle!$V$11,('calcolo mitigazione del rischio'!AC$11*tabelle!$W$11),IF('Rischio netto'!T56=tabelle!$V$12,('calcolo mitigazione del rischio'!AC$11*tabelle!$W$12),"-"))))))))))</f>
        <v>-</v>
      </c>
      <c r="AD49" s="26" t="str">
        <f>IF('Rischio netto'!T56=tabelle!$V$3,('calcolo mitigazione del rischio'!AD$11*tabelle!$W$3),IF('Rischio netto'!T56=tabelle!$V$4,('calcolo mitigazione del rischio'!AD$11*tabelle!$W$4),IF('Rischio netto'!T56=tabelle!$V$5,('calcolo mitigazione del rischio'!AD$11*tabelle!$W$5),IF('Rischio netto'!T56=tabelle!$V$6,('calcolo mitigazione del rischio'!AD$11*tabelle!$W$6),IF('Rischio netto'!T56=tabelle!$V$7,('calcolo mitigazione del rischio'!AD$11*tabelle!$W$7),IF('Rischio netto'!T56=tabelle!$V$8,('calcolo mitigazione del rischio'!AD$11*tabelle!$W$8),IF('Rischio netto'!T56=tabelle!$V$9,('calcolo mitigazione del rischio'!AD$11*tabelle!$W$9),IF('Rischio netto'!T56=tabelle!$V$10,('calcolo mitigazione del rischio'!AD$11*tabelle!$W$10),IF('Rischio netto'!T56=tabelle!$V$11,('calcolo mitigazione del rischio'!AD$11*tabelle!$W$11),IF('Rischio netto'!T56=tabelle!$V$12,('calcolo mitigazione del rischio'!AD$11*tabelle!$W$12),"-"))))))))))</f>
        <v>-</v>
      </c>
      <c r="AE49" s="26"/>
      <c r="AF49" s="405" t="str">
        <f>IF('Rischio netto'!T56=tabelle!$V$3,('calcolo mitigazione del rischio'!AF$11*tabelle!$W$3),IF('Rischio netto'!T56=tabelle!$V$4,('calcolo mitigazione del rischio'!AF$11*tabelle!$W$4),IF('Rischio netto'!T56=tabelle!$V$5,('calcolo mitigazione del rischio'!AF$11*tabelle!$W$5),IF('Rischio netto'!T56=tabelle!$V$6,('calcolo mitigazione del rischio'!AF$11*tabelle!$W$6),IF('Rischio netto'!T56=tabelle!$V$7,('calcolo mitigazione del rischio'!AF$11*tabelle!$W$7),IF('Rischio netto'!T56=tabelle!$V$8,('calcolo mitigazione del rischio'!AF$11*tabelle!$W$8),IF('Rischio netto'!T56=tabelle!$V$9,('calcolo mitigazione del rischio'!AF$11*tabelle!$W$9),IF('Rischio netto'!T56=tabelle!$V$10,('calcolo mitigazione del rischio'!AF$11*tabelle!$W$10),IF('Rischio netto'!T56=tabelle!$V$11,('calcolo mitigazione del rischio'!AF$11*tabelle!$W$11),IF('Rischio netto'!T56=tabelle!$V$12,('calcolo mitigazione del rischio'!AF$11*tabelle!$W$12),"-"))))))))))</f>
        <v>-</v>
      </c>
      <c r="AG49" s="405" t="str">
        <f>IF('Rischio netto'!U56=tabelle!$V$3,('calcolo mitigazione del rischio'!AG$11*tabelle!$W$3),IF('Rischio netto'!U56=tabelle!$V$4,('calcolo mitigazione del rischio'!AG$11*tabelle!$W$4),IF('Rischio netto'!U56=tabelle!$V$5,('calcolo mitigazione del rischio'!AG$11*tabelle!$W$5),IF('Rischio netto'!U56=tabelle!$V$6,('calcolo mitigazione del rischio'!AG$11*tabelle!$W$6),IF('Rischio netto'!U56=tabelle!$V$7,('calcolo mitigazione del rischio'!AG$11*tabelle!$W$7),IF('Rischio netto'!U56=tabelle!$V$8,('calcolo mitigazione del rischio'!AG$11*tabelle!$W$8),IF('Rischio netto'!U56=tabelle!$V$9,('calcolo mitigazione del rischio'!AG$11*tabelle!$W$9),IF('Rischio netto'!U56=tabelle!$V$10,('calcolo mitigazione del rischio'!AG$11*tabelle!$W$10),IF('Rischio netto'!U56=tabelle!$V$11,('calcolo mitigazione del rischio'!AG$11*tabelle!$W$11),IF('Rischio netto'!U56=tabelle!$V$12,('calcolo mitigazione del rischio'!AG$11*tabelle!$W$12),"-"))))))))))</f>
        <v>-</v>
      </c>
      <c r="AH49" s="26" t="str">
        <f>IF('Rischio netto'!V56=tabelle!$V$3,('calcolo mitigazione del rischio'!AH$11*tabelle!$W$3),IF('Rischio netto'!V56=tabelle!$V$4,('calcolo mitigazione del rischio'!AH$11*tabelle!$W$4),IF('Rischio netto'!V56=tabelle!$V$5,('calcolo mitigazione del rischio'!AH$11*tabelle!$W$5),IF('Rischio netto'!V56=tabelle!$V$6,('calcolo mitigazione del rischio'!AH$11*tabelle!$W$6),IF('Rischio netto'!V56=tabelle!$V$7,('calcolo mitigazione del rischio'!AH$11*tabelle!$W$7),IF('Rischio netto'!V56=tabelle!$V$8,('calcolo mitigazione del rischio'!AH$11*tabelle!$W$8),IF('Rischio netto'!V56=tabelle!$V$9,('calcolo mitigazione del rischio'!AH$11*tabelle!$W$9),IF('Rischio netto'!V56=tabelle!$V$10,('calcolo mitigazione del rischio'!AH$11*tabelle!$W$10),IF('Rischio netto'!V56=tabelle!$V$11,('calcolo mitigazione del rischio'!AH$11*tabelle!$W$11),IF('Rischio netto'!V56=tabelle!$V$12,('calcolo mitigazione del rischio'!AH$11*tabelle!$W$12),"-"))))))))))</f>
        <v>-</v>
      </c>
      <c r="AI49" s="410" t="str">
        <f>IF('Rischio netto'!W56=tabelle!$V$3,('calcolo mitigazione del rischio'!AI$11*tabelle!$W$3),IF('Rischio netto'!W56=tabelle!$V$4,('calcolo mitigazione del rischio'!AI$11*tabelle!$W$4),IF('Rischio netto'!W56=tabelle!$V$5,('calcolo mitigazione del rischio'!AI$11*tabelle!$W$5),IF('Rischio netto'!W56=tabelle!$V$6,('calcolo mitigazione del rischio'!AI$11*tabelle!$W$6),IF('Rischio netto'!W56=tabelle!$V$7,('calcolo mitigazione del rischio'!AI$11*tabelle!$W$7),IF('Rischio netto'!W56=tabelle!$V$8,('calcolo mitigazione del rischio'!AI$11*tabelle!$W$8),IF('Rischio netto'!W56=tabelle!$V$9,('calcolo mitigazione del rischio'!AI$11*tabelle!$W$9),IF('Rischio netto'!W56=tabelle!$V$10,('calcolo mitigazione del rischio'!AI$11*tabelle!$W$10),IF('Rischio netto'!W56=tabelle!$V$11,('calcolo mitigazione del rischio'!AI$11*tabelle!$W$11),IF('Rischio netto'!W56=tabelle!$V$12,('calcolo mitigazione del rischio'!AI$11*tabelle!$W$12),"-"))))))))))</f>
        <v>-</v>
      </c>
      <c r="AJ49" s="428" t="e">
        <f t="shared" si="0"/>
        <v>#REF!</v>
      </c>
      <c r="AK49" s="429" t="e">
        <f t="shared" si="3"/>
        <v>#REF!</v>
      </c>
      <c r="AL49" s="418" t="e">
        <f>IF('calcolo mitigazione del rischio'!$AJ49="-","-",'calcolo mitigazione del rischio'!$AK49)</f>
        <v>#REF!</v>
      </c>
      <c r="AM49" s="412" t="str">
        <f>IF('Rischio netto'!X56="-","-",IF('calcolo mitigazione del rischio'!S49="-","-",IF('calcolo mitigazione del rischio'!AL49="-","-",ROUND(('calcolo mitigazione del rischio'!S49*(1-'calcolo mitigazione del rischio'!AL49)),0))))</f>
        <v>-</v>
      </c>
      <c r="AN49" s="404"/>
      <c r="AO49" s="26">
        <f>IF('Rischio Lordo'!L56="X",tabelle!$I$2,0)</f>
        <v>0</v>
      </c>
      <c r="AP49" s="26">
        <f>IF('Rischio Lordo'!M56="X",tabelle!$I$3,0)</f>
        <v>0</v>
      </c>
      <c r="AQ49" s="26">
        <f>IF('Rischio Lordo'!N56="X",tabelle!$I$4,0)</f>
        <v>0</v>
      </c>
      <c r="AR49" s="26">
        <f>IF('Rischio Lordo'!O56="X",tabelle!$I$5,0)</f>
        <v>0</v>
      </c>
      <c r="AS49" s="26">
        <f>IF('Rischio Lordo'!P56="X",tabelle!$I$6,0)</f>
        <v>0</v>
      </c>
      <c r="AT49" s="26">
        <f>IF('Rischio Lordo'!Q56="X",tabelle!$I$7,0)</f>
        <v>0</v>
      </c>
      <c r="AU49" s="26">
        <f>IF('Rischio Lordo'!R56="X",tabelle!$I$8,0)</f>
        <v>0</v>
      </c>
      <c r="AV49" s="26">
        <f>IF('Rischio Lordo'!S56="X",tabelle!$I$9,0)</f>
        <v>0</v>
      </c>
      <c r="AW49" s="26">
        <f>IF('Rischio Lordo'!T56="X",tabelle!$I$10,0)</f>
        <v>0</v>
      </c>
      <c r="AX49" s="26">
        <f>IF('Rischio Lordo'!U56="X",tabelle!$I$11,0)</f>
        <v>0</v>
      </c>
      <c r="AY49" s="26">
        <f>IF('Rischio Lordo'!V56="X",tabelle!$I$12,0)</f>
        <v>0</v>
      </c>
      <c r="AZ49" s="26">
        <f>IF('Rischio Lordo'!W56="X",tabelle!$I$13,0)</f>
        <v>0</v>
      </c>
      <c r="BA49" s="26">
        <f>IF('Rischio Lordo'!X56="X",tabelle!$I$14,0)</f>
        <v>0</v>
      </c>
      <c r="BB49" s="26">
        <f>IF('Rischio Lordo'!Y56="X",tabelle!$I$15,0)</f>
        <v>0</v>
      </c>
      <c r="BC49" s="26">
        <f>IF('Rischio Lordo'!Z56="X",tabelle!$I$16,0)</f>
        <v>0</v>
      </c>
      <c r="BD49" s="26">
        <f>IF('Rischio Lordo'!AA56="X",tabelle!$I$17,0)</f>
        <v>0</v>
      </c>
      <c r="BE49" s="26">
        <f>IF('Rischio Lordo'!AB56="X",tabelle!$I$18,0)</f>
        <v>0</v>
      </c>
      <c r="BF49" s="26">
        <f>IF('Rischio Lordo'!AC56="X",tabelle!$I$18,0)</f>
        <v>0</v>
      </c>
      <c r="BG49" s="26">
        <f>IF('Rischio Lordo'!AC56="X",tabelle!$I$19,0)</f>
        <v>0</v>
      </c>
      <c r="BH49" s="212">
        <f t="shared" si="4"/>
        <v>0</v>
      </c>
    </row>
    <row r="50" spans="1:60" x14ac:dyDescent="0.75">
      <c r="A50" s="754">
        <f>Schema!A54</f>
        <v>0</v>
      </c>
      <c r="B50" s="774">
        <f>Schema!B54</f>
        <v>0</v>
      </c>
      <c r="C50" s="1111">
        <f>Schema!C54</f>
        <v>0</v>
      </c>
      <c r="D50" s="262" t="str">
        <f>Schema!D54</f>
        <v>C.1.3. Quadratura e controllo cedolini paga</v>
      </c>
      <c r="E50" s="284" t="str">
        <f>Schema!E54</f>
        <v>GRU</v>
      </c>
      <c r="F50" s="46" t="str">
        <f>Schema!F54</f>
        <v>C</v>
      </c>
      <c r="G50" s="46" t="str">
        <f>Schema!G54</f>
        <v>01</v>
      </c>
      <c r="H50" s="285" t="str">
        <f>Schema!H54</f>
        <v>03</v>
      </c>
      <c r="I50" s="181" t="str">
        <f>IF('Rischio Lordo'!AF57=tabelle!$M$7,tabelle!$N$7,IF('Rischio Lordo'!AF57=tabelle!$M$6,tabelle!$N$6,IF('Rischio Lordo'!AF57=tabelle!$M$5,tabelle!$N$5,IF('Rischio Lordo'!AF57=tabelle!$M$4,tabelle!$N$4,IF('Rischio Lordo'!AF57=tabelle!$M$3,tabelle!$N$3,"-")))))</f>
        <v>-</v>
      </c>
      <c r="J50" s="34" t="str">
        <f>IF('Rischio Lordo'!AG57=tabelle!$M$7,tabelle!$N$7,IF('Rischio Lordo'!AG57=tabelle!$M$6,tabelle!$N$6,IF('Rischio Lordo'!AG57=tabelle!$M$5,tabelle!$N$5,IF('Rischio Lordo'!AG57=tabelle!$M$4,tabelle!$N$4,IF('Rischio Lordo'!AG57=tabelle!$M$3,tabelle!$N$3,"-")))))</f>
        <v>-</v>
      </c>
      <c r="K50" s="34" t="str">
        <f>IF('Rischio Lordo'!AH57=tabelle!$M$7,tabelle!$N$7,IF('Rischio Lordo'!AH57=tabelle!$M$6,tabelle!$N$6,IF('Rischio Lordo'!AH57=tabelle!$M$5,tabelle!$N$5,IF('Rischio Lordo'!AH57=tabelle!$M$4,tabelle!$N$4,IF('Rischio Lordo'!AH57=tabelle!$M$3,tabelle!$N$3,"-")))))</f>
        <v>-</v>
      </c>
      <c r="L50" s="394" t="str">
        <f t="shared" si="1"/>
        <v>-</v>
      </c>
      <c r="M50" s="34" t="str">
        <f>IF('Rischio Lordo'!AI57=tabelle!$M$7,tabelle!$N$7,IF('Rischio Lordo'!AI57=tabelle!$M$6,tabelle!$N$6,IF('Rischio Lordo'!AI57=tabelle!$M$5,tabelle!$N$5,IF('Rischio Lordo'!AI57=tabelle!$M$4,tabelle!$N$4,IF('Rischio Lordo'!AI57=tabelle!$M$3,tabelle!$N$3,"-")))))</f>
        <v>-</v>
      </c>
      <c r="N50" s="165" t="str">
        <f>IF(M50="-","-",IF('calcolo mitigazione del rischio'!L50="-","-",IF(AND((M50*'calcolo mitigazione del rischio'!L50)&gt;=tabelle!$P$3, (M50*'calcolo mitigazione del rischio'!L50)&lt;tabelle!$Q$3),tabelle!$R$3,IF(AND((M50*'calcolo mitigazione del rischio'!L50)&gt;=tabelle!$P$4, (M50*'calcolo mitigazione del rischio'!L50)&lt;tabelle!$Q$4),tabelle!$R$4,IF(AND((M50*'calcolo mitigazione del rischio'!L50)&gt;=tabelle!$P$5, (M50*'calcolo mitigazione del rischio'!L50)&lt;tabelle!$Q$5),tabelle!$R$5,IF(AND((M50*'calcolo mitigazione del rischio'!L50)&gt;=tabelle!$P$6, (M50*'calcolo mitigazione del rischio'!L50)&lt;tabelle!$Q$6),tabelle!$R$6,IF(AND((M50*'calcolo mitigazione del rischio'!L50)&gt;=tabelle!$P$7, (M50*'calcolo mitigazione del rischio'!L50)&lt;=tabelle!$Q$7),tabelle!$R$7,"-")))))))</f>
        <v>-</v>
      </c>
      <c r="O50" s="35" t="str">
        <f>IF('Rischio Lordo'!AK57=tabelle!$M$7,tabelle!$N$7,IF('Rischio Lordo'!AK57=tabelle!$M$6,tabelle!$N$6,IF('Rischio Lordo'!AK57=tabelle!$M$5,tabelle!$N$5,IF('Rischio Lordo'!AK57=tabelle!$M$4,tabelle!$N$4,IF('Rischio Lordo'!AK57=tabelle!$M$3,tabelle!$N$3,"-")))))</f>
        <v>-</v>
      </c>
      <c r="P50" s="35" t="str">
        <f>IF('Rischio Lordo'!AL57=tabelle!$M$7,tabelle!$N$7,IF('Rischio Lordo'!AL57=tabelle!$M$6,tabelle!$N$6,IF('Rischio Lordo'!AL57=tabelle!$M$5,tabelle!$N$5,IF('Rischio Lordo'!AL57=tabelle!$M$4,tabelle!$N$4,IF('Rischio Lordo'!AL57=tabelle!$M$3,tabelle!$N$3,"-")))))</f>
        <v>-</v>
      </c>
      <c r="Q50" s="35" t="str">
        <f>IF('Rischio Lordo'!AM57=tabelle!$M$7,tabelle!$N$7,IF('Rischio Lordo'!AM57=tabelle!$M$6,tabelle!$N$6,IF('Rischio Lordo'!AM57=tabelle!$M$5,tabelle!$N$5,IF('Rischio Lordo'!AM57=tabelle!$M$4,tabelle!$N$4,IF('Rischio Lordo'!AM57=tabelle!$M$3,tabelle!$N$3,"-")))))</f>
        <v>-</v>
      </c>
      <c r="R50" s="166" t="str">
        <f t="shared" si="2"/>
        <v>-</v>
      </c>
      <c r="S50" s="228" t="str">
        <f>IF(R50="-","-",(R50*'calcolo mitigazione del rischio'!N50))</f>
        <v>-</v>
      </c>
      <c r="T50" s="26" t="str">
        <f>IF('Rischio netto'!I57=tabelle!$V$3,('calcolo mitigazione del rischio'!T$11*tabelle!$W$3),IF('Rischio netto'!I57=tabelle!$V$4,('calcolo mitigazione del rischio'!T$11*tabelle!$W$4),IF('Rischio netto'!I57=tabelle!$V$5,('calcolo mitigazione del rischio'!T$11*tabelle!$W$5),IF('Rischio netto'!I57=tabelle!$V$6,('calcolo mitigazione del rischio'!T$11*tabelle!$W$6),IF('Rischio netto'!I57=tabelle!$V$7,('calcolo mitigazione del rischio'!T$11*tabelle!$W$7),IF('Rischio netto'!I57=tabelle!$V$8,('calcolo mitigazione del rischio'!T$11*tabelle!$W$8),IF('Rischio netto'!I57=tabelle!$V$9,('calcolo mitigazione del rischio'!T$11*tabelle!$W$9),IF('Rischio netto'!I57=tabelle!$V$10,('calcolo mitigazione del rischio'!T$11*tabelle!$W$10),IF('Rischio netto'!I57=tabelle!$V$11,('calcolo mitigazione del rischio'!T$11*tabelle!$W$11),IF('Rischio netto'!I57=tabelle!$V$12,('calcolo mitigazione del rischio'!T$11*tabelle!$W$12),"-"))))))))))</f>
        <v>-</v>
      </c>
      <c r="U50" s="26" t="str">
        <f>IF('Rischio netto'!J57=tabelle!$V$3,('calcolo mitigazione del rischio'!U$11*tabelle!$W$3),IF('Rischio netto'!J57=tabelle!$V$4,('calcolo mitigazione del rischio'!U$11*tabelle!$W$4),IF('Rischio netto'!J57=tabelle!$V$5,('calcolo mitigazione del rischio'!U$11*tabelle!$W$5),IF('Rischio netto'!J57=tabelle!$V$6,('calcolo mitigazione del rischio'!U$11*tabelle!$W$6),IF('Rischio netto'!J57=tabelle!$V$7,('calcolo mitigazione del rischio'!U$11*tabelle!$W$7),IF('Rischio netto'!J57=tabelle!$V$8,('calcolo mitigazione del rischio'!U$11*tabelle!$W$8),IF('Rischio netto'!J57=tabelle!$V$9,('calcolo mitigazione del rischio'!U$11*tabelle!$W$9),IF('Rischio netto'!J57=tabelle!$V$10,('calcolo mitigazione del rischio'!U$11*tabelle!$W$10),IF('Rischio netto'!J57=tabelle!$V$11,('calcolo mitigazione del rischio'!U$11*tabelle!$W$11),IF('Rischio netto'!J57=tabelle!$V$12,('calcolo mitigazione del rischio'!U$11*tabelle!$W$12),"-"))))))))))</f>
        <v>-</v>
      </c>
      <c r="V50" s="26" t="str">
        <f>IF('Rischio netto'!K57=tabelle!$V$3,('calcolo mitigazione del rischio'!V$11*tabelle!$W$3),IF('Rischio netto'!K57=tabelle!$V$4,('calcolo mitigazione del rischio'!V$11*tabelle!$W$4),IF('Rischio netto'!K57=tabelle!$V$5,('calcolo mitigazione del rischio'!V$11*tabelle!$W$5),IF('Rischio netto'!K57=tabelle!$V$6,('calcolo mitigazione del rischio'!V$11*tabelle!$W$6),IF('Rischio netto'!K57=tabelle!$V$7,('calcolo mitigazione del rischio'!V$11*tabelle!$W$7),IF('Rischio netto'!K57=tabelle!$V$8,('calcolo mitigazione del rischio'!V$11*tabelle!$W$8),IF('Rischio netto'!K57=tabelle!$V$9,('calcolo mitigazione del rischio'!V$11*tabelle!$W$9),IF('Rischio netto'!K57=tabelle!$V$10,('calcolo mitigazione del rischio'!V$11*tabelle!$W$10),IF('Rischio netto'!K57=tabelle!$V$11,('calcolo mitigazione del rischio'!V$11*tabelle!$W$11),IF('Rischio netto'!K57=tabelle!$V$12,('calcolo mitigazione del rischio'!V$11*tabelle!$W$12),"-"))))))))))</f>
        <v>-</v>
      </c>
      <c r="W50" s="26" t="str">
        <f>IF('Rischio netto'!L57=tabelle!$V$3,('calcolo mitigazione del rischio'!W$11*tabelle!$W$3),IF('Rischio netto'!L57=tabelle!$V$4,('calcolo mitigazione del rischio'!W$11*tabelle!$W$4),IF('Rischio netto'!L57=tabelle!$V$5,('calcolo mitigazione del rischio'!W$11*tabelle!$W$5),IF('Rischio netto'!L57=tabelle!$V$6,('calcolo mitigazione del rischio'!W$11*tabelle!$W$6),IF('Rischio netto'!L57=tabelle!$V$7,('calcolo mitigazione del rischio'!W$11*tabelle!$W$7),IF('Rischio netto'!L57=tabelle!$V$8,('calcolo mitigazione del rischio'!W$11*tabelle!$W$8),IF('Rischio netto'!L57=tabelle!$V$9,('calcolo mitigazione del rischio'!W$11*tabelle!$W$9),IF('Rischio netto'!L57=tabelle!$V$10,('calcolo mitigazione del rischio'!W$11*tabelle!$W$10),IF('Rischio netto'!L57=tabelle!$V$11,('calcolo mitigazione del rischio'!W$11*tabelle!$W$11),IF('Rischio netto'!L57=tabelle!$V$12,('calcolo mitigazione del rischio'!W$11*tabelle!$W$12),"-"))))))))))</f>
        <v>-</v>
      </c>
      <c r="X50" s="26" t="str">
        <f>IF('Rischio netto'!O57=tabelle!$V$3,('calcolo mitigazione del rischio'!X$11*tabelle!$W$3),IF('Rischio netto'!O57=tabelle!$V$4,('calcolo mitigazione del rischio'!X$11*tabelle!$W$4),IF('Rischio netto'!O57=tabelle!$V$5,('calcolo mitigazione del rischio'!X$11*tabelle!$W$5),IF('Rischio netto'!O57=tabelle!$V$6,('calcolo mitigazione del rischio'!X$11*tabelle!$W$6),IF('Rischio netto'!O57=tabelle!$V$7,('calcolo mitigazione del rischio'!X$11*tabelle!$W$7),IF('Rischio netto'!O57=tabelle!$V$8,('calcolo mitigazione del rischio'!X$11*tabelle!$W$8),IF('Rischio netto'!O57=tabelle!$V$9,('calcolo mitigazione del rischio'!X$11*tabelle!$W$9),IF('Rischio netto'!O57=tabelle!$V$10,('calcolo mitigazione del rischio'!X$11*tabelle!$W$10),IF('Rischio netto'!O57=tabelle!$V$11,('calcolo mitigazione del rischio'!X$11*tabelle!$W$11),IF('Rischio netto'!O57=tabelle!$V$12,('calcolo mitigazione del rischio'!X$11*tabelle!$W$12),"-"))))))))))</f>
        <v>-</v>
      </c>
      <c r="Y50" s="26" t="str">
        <f>IF('Rischio netto'!P57=tabelle!$V$3,('calcolo mitigazione del rischio'!Y$11*tabelle!$W$3),IF('Rischio netto'!P57=tabelle!$V$4,('calcolo mitigazione del rischio'!Y$11*tabelle!$W$4),IF('Rischio netto'!P57=tabelle!$V$5,('calcolo mitigazione del rischio'!Y$11*tabelle!$W$5),IF('Rischio netto'!P57=tabelle!$V$6,('calcolo mitigazione del rischio'!Y$11*tabelle!$W$6),IF('Rischio netto'!P57=tabelle!$V$7,('calcolo mitigazione del rischio'!Y$11*tabelle!$W$7),IF('Rischio netto'!P57=tabelle!$V$8,('calcolo mitigazione del rischio'!Y$11*tabelle!$W$8),IF('Rischio netto'!P57=tabelle!$V$9,('calcolo mitigazione del rischio'!Y$11*tabelle!$W$9),IF('Rischio netto'!P57=tabelle!$V$10,('calcolo mitigazione del rischio'!Y$11*tabelle!$W$10),IF('Rischio netto'!P57=tabelle!$V$11,('calcolo mitigazione del rischio'!Y$11*tabelle!$W$11),IF('Rischio netto'!P57=tabelle!$V$12,('calcolo mitigazione del rischio'!Y$11*tabelle!$W$12),"-"))))))))))</f>
        <v>-</v>
      </c>
      <c r="Z5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0" s="26" t="str">
        <f>IF('Rischio netto'!Q57=tabelle!$V$3,('calcolo mitigazione del rischio'!AA$11*tabelle!$W$3),IF('Rischio netto'!Q57=tabelle!$V$4,('calcolo mitigazione del rischio'!AA$11*tabelle!$W$4),IF('Rischio netto'!Q57=tabelle!$V$5,('calcolo mitigazione del rischio'!AA$11*tabelle!$W$5),IF('Rischio netto'!Q57=tabelle!$V$6,('calcolo mitigazione del rischio'!AA$11*tabelle!$W$6),IF('Rischio netto'!Q57=tabelle!$V$7,('calcolo mitigazione del rischio'!AA$11*tabelle!$W$7),IF('Rischio netto'!Q57=tabelle!$V$8,('calcolo mitigazione del rischio'!AA$11*tabelle!$W$8),IF('Rischio netto'!Q57=tabelle!$V$9,('calcolo mitigazione del rischio'!AA$11*tabelle!$W$9),IF('Rischio netto'!Q57=tabelle!$V$10,('calcolo mitigazione del rischio'!AA$11*tabelle!$W$10),IF('Rischio netto'!Q57=tabelle!$V$11,('calcolo mitigazione del rischio'!AA$11*tabelle!$W$11),IF('Rischio netto'!Q57=tabelle!$V$12,('calcolo mitigazione del rischio'!AA$11*tabelle!$W$12),"-"))))))))))</f>
        <v>-</v>
      </c>
      <c r="AB50" s="26" t="str">
        <f>IF('Rischio netto'!R57=tabelle!$V$3,('calcolo mitigazione del rischio'!AB$11*tabelle!$W$3),IF('Rischio netto'!R57=tabelle!$V$4,('calcolo mitigazione del rischio'!AB$11*tabelle!$W$4),IF('Rischio netto'!R57=tabelle!$V$5,('calcolo mitigazione del rischio'!AB$11*tabelle!$W$5),IF('Rischio netto'!R57=tabelle!$V$6,('calcolo mitigazione del rischio'!AB$11*tabelle!$W$6),IF('Rischio netto'!R57=tabelle!$V$7,('calcolo mitigazione del rischio'!AB$11*tabelle!$W$7),IF('Rischio netto'!R57=tabelle!$V$8,('calcolo mitigazione del rischio'!AB$11*tabelle!$W$8),IF('Rischio netto'!R57=tabelle!$V$9,('calcolo mitigazione del rischio'!AB$11*tabelle!$W$9),IF('Rischio netto'!R57=tabelle!$V$10,('calcolo mitigazione del rischio'!AB$11*tabelle!$W$10),IF('Rischio netto'!R57=tabelle!$V$11,('calcolo mitigazione del rischio'!AB$11*tabelle!$W$11),IF('Rischio netto'!R57=tabelle!$V$12,('calcolo mitigazione del rischio'!AB$11*tabelle!$W$12),"-"))))))))))</f>
        <v>-</v>
      </c>
      <c r="AC50" s="405" t="str">
        <f>IF('Rischio netto'!T57=tabelle!$V$3,('calcolo mitigazione del rischio'!AC$11*tabelle!$W$3),IF('Rischio netto'!T57=tabelle!$V$4,('calcolo mitigazione del rischio'!AC$11*tabelle!$W$4),IF('Rischio netto'!T57=tabelle!$V$5,('calcolo mitigazione del rischio'!AC$11*tabelle!$W$5),IF('Rischio netto'!T57=tabelle!$V$6,('calcolo mitigazione del rischio'!AC$11*tabelle!$W$6),IF('Rischio netto'!T57=tabelle!$V$7,('calcolo mitigazione del rischio'!AC$11*tabelle!$W$7),IF('Rischio netto'!T57=tabelle!$V$8,('calcolo mitigazione del rischio'!AC$11*tabelle!$W$8),IF('Rischio netto'!T57=tabelle!$V$9,('calcolo mitigazione del rischio'!AC$11*tabelle!$W$9),IF('Rischio netto'!T57=tabelle!$V$10,('calcolo mitigazione del rischio'!AC$11*tabelle!$W$10),IF('Rischio netto'!T57=tabelle!$V$11,('calcolo mitigazione del rischio'!AC$11*tabelle!$W$11),IF('Rischio netto'!T57=tabelle!$V$12,('calcolo mitigazione del rischio'!AC$11*tabelle!$W$12),"-"))))))))))</f>
        <v>-</v>
      </c>
      <c r="AD50" s="26" t="str">
        <f>IF('Rischio netto'!T57=tabelle!$V$3,('calcolo mitigazione del rischio'!AD$11*tabelle!$W$3),IF('Rischio netto'!T57=tabelle!$V$4,('calcolo mitigazione del rischio'!AD$11*tabelle!$W$4),IF('Rischio netto'!T57=tabelle!$V$5,('calcolo mitigazione del rischio'!AD$11*tabelle!$W$5),IF('Rischio netto'!T57=tabelle!$V$6,('calcolo mitigazione del rischio'!AD$11*tabelle!$W$6),IF('Rischio netto'!T57=tabelle!$V$7,('calcolo mitigazione del rischio'!AD$11*tabelle!$W$7),IF('Rischio netto'!T57=tabelle!$V$8,('calcolo mitigazione del rischio'!AD$11*tabelle!$W$8),IF('Rischio netto'!T57=tabelle!$V$9,('calcolo mitigazione del rischio'!AD$11*tabelle!$W$9),IF('Rischio netto'!T57=tabelle!$V$10,('calcolo mitigazione del rischio'!AD$11*tabelle!$W$10),IF('Rischio netto'!T57=tabelle!$V$11,('calcolo mitigazione del rischio'!AD$11*tabelle!$W$11),IF('Rischio netto'!T57=tabelle!$V$12,('calcolo mitigazione del rischio'!AD$11*tabelle!$W$12),"-"))))))))))</f>
        <v>-</v>
      </c>
      <c r="AE50" s="26"/>
      <c r="AF50" s="405" t="str">
        <f>IF('Rischio netto'!T57=tabelle!$V$3,('calcolo mitigazione del rischio'!AF$11*tabelle!$W$3),IF('Rischio netto'!T57=tabelle!$V$4,('calcolo mitigazione del rischio'!AF$11*tabelle!$W$4),IF('Rischio netto'!T57=tabelle!$V$5,('calcolo mitigazione del rischio'!AF$11*tabelle!$W$5),IF('Rischio netto'!T57=tabelle!$V$6,('calcolo mitigazione del rischio'!AF$11*tabelle!$W$6),IF('Rischio netto'!T57=tabelle!$V$7,('calcolo mitigazione del rischio'!AF$11*tabelle!$W$7),IF('Rischio netto'!T57=tabelle!$V$8,('calcolo mitigazione del rischio'!AF$11*tabelle!$W$8),IF('Rischio netto'!T57=tabelle!$V$9,('calcolo mitigazione del rischio'!AF$11*tabelle!$W$9),IF('Rischio netto'!T57=tabelle!$V$10,('calcolo mitigazione del rischio'!AF$11*tabelle!$W$10),IF('Rischio netto'!T57=tabelle!$V$11,('calcolo mitigazione del rischio'!AF$11*tabelle!$W$11),IF('Rischio netto'!T57=tabelle!$V$12,('calcolo mitigazione del rischio'!AF$11*tabelle!$W$12),"-"))))))))))</f>
        <v>-</v>
      </c>
      <c r="AG50" s="405" t="str">
        <f>IF('Rischio netto'!U57=tabelle!$V$3,('calcolo mitigazione del rischio'!AG$11*tabelle!$W$3),IF('Rischio netto'!U57=tabelle!$V$4,('calcolo mitigazione del rischio'!AG$11*tabelle!$W$4),IF('Rischio netto'!U57=tabelle!$V$5,('calcolo mitigazione del rischio'!AG$11*tabelle!$W$5),IF('Rischio netto'!U57=tabelle!$V$6,('calcolo mitigazione del rischio'!AG$11*tabelle!$W$6),IF('Rischio netto'!U57=tabelle!$V$7,('calcolo mitigazione del rischio'!AG$11*tabelle!$W$7),IF('Rischio netto'!U57=tabelle!$V$8,('calcolo mitigazione del rischio'!AG$11*tabelle!$W$8),IF('Rischio netto'!U57=tabelle!$V$9,('calcolo mitigazione del rischio'!AG$11*tabelle!$W$9),IF('Rischio netto'!U57=tabelle!$V$10,('calcolo mitigazione del rischio'!AG$11*tabelle!$W$10),IF('Rischio netto'!U57=tabelle!$V$11,('calcolo mitigazione del rischio'!AG$11*tabelle!$W$11),IF('Rischio netto'!U57=tabelle!$V$12,('calcolo mitigazione del rischio'!AG$11*tabelle!$W$12),"-"))))))))))</f>
        <v>-</v>
      </c>
      <c r="AH50" s="26" t="str">
        <f>IF('Rischio netto'!V57=tabelle!$V$3,('calcolo mitigazione del rischio'!AH$11*tabelle!$W$3),IF('Rischio netto'!V57=tabelle!$V$4,('calcolo mitigazione del rischio'!AH$11*tabelle!$W$4),IF('Rischio netto'!V57=tabelle!$V$5,('calcolo mitigazione del rischio'!AH$11*tabelle!$W$5),IF('Rischio netto'!V57=tabelle!$V$6,('calcolo mitigazione del rischio'!AH$11*tabelle!$W$6),IF('Rischio netto'!V57=tabelle!$V$7,('calcolo mitigazione del rischio'!AH$11*tabelle!$W$7),IF('Rischio netto'!V57=tabelle!$V$8,('calcolo mitigazione del rischio'!AH$11*tabelle!$W$8),IF('Rischio netto'!V57=tabelle!$V$9,('calcolo mitigazione del rischio'!AH$11*tabelle!$W$9),IF('Rischio netto'!V57=tabelle!$V$10,('calcolo mitigazione del rischio'!AH$11*tabelle!$W$10),IF('Rischio netto'!V57=tabelle!$V$11,('calcolo mitigazione del rischio'!AH$11*tabelle!$W$11),IF('Rischio netto'!V57=tabelle!$V$12,('calcolo mitigazione del rischio'!AH$11*tabelle!$W$12),"-"))))))))))</f>
        <v>-</v>
      </c>
      <c r="AI50" s="410" t="str">
        <f>IF('Rischio netto'!W57=tabelle!$V$3,('calcolo mitigazione del rischio'!AI$11*tabelle!$W$3),IF('Rischio netto'!W57=tabelle!$V$4,('calcolo mitigazione del rischio'!AI$11*tabelle!$W$4),IF('Rischio netto'!W57=tabelle!$V$5,('calcolo mitigazione del rischio'!AI$11*tabelle!$W$5),IF('Rischio netto'!W57=tabelle!$V$6,('calcolo mitigazione del rischio'!AI$11*tabelle!$W$6),IF('Rischio netto'!W57=tabelle!$V$7,('calcolo mitigazione del rischio'!AI$11*tabelle!$W$7),IF('Rischio netto'!W57=tabelle!$V$8,('calcolo mitigazione del rischio'!AI$11*tabelle!$W$8),IF('Rischio netto'!W57=tabelle!$V$9,('calcolo mitigazione del rischio'!AI$11*tabelle!$W$9),IF('Rischio netto'!W57=tabelle!$V$10,('calcolo mitigazione del rischio'!AI$11*tabelle!$W$10),IF('Rischio netto'!W57=tabelle!$V$11,('calcolo mitigazione del rischio'!AI$11*tabelle!$W$11),IF('Rischio netto'!W57=tabelle!$V$12,('calcolo mitigazione del rischio'!AI$11*tabelle!$W$12),"-"))))))))))</f>
        <v>-</v>
      </c>
      <c r="AJ50" s="428" t="e">
        <f t="shared" si="0"/>
        <v>#REF!</v>
      </c>
      <c r="AK50" s="429" t="e">
        <f t="shared" si="3"/>
        <v>#REF!</v>
      </c>
      <c r="AL50" s="418" t="e">
        <f>IF('calcolo mitigazione del rischio'!$AJ50="-","-",'calcolo mitigazione del rischio'!$AK50)</f>
        <v>#REF!</v>
      </c>
      <c r="AM50" s="412" t="str">
        <f>IF('Rischio netto'!X57="-","-",IF('calcolo mitigazione del rischio'!S50="-","-",IF('calcolo mitigazione del rischio'!AL50="-","-",ROUND(('calcolo mitigazione del rischio'!S50*(1-'calcolo mitigazione del rischio'!AL50)),0))))</f>
        <v>-</v>
      </c>
      <c r="AN50" s="404"/>
      <c r="AO50" s="26">
        <f>IF('Rischio Lordo'!L57="X",tabelle!$I$2,0)</f>
        <v>0</v>
      </c>
      <c r="AP50" s="26">
        <f>IF('Rischio Lordo'!M57="X",tabelle!$I$3,0)</f>
        <v>0</v>
      </c>
      <c r="AQ50" s="26">
        <f>IF('Rischio Lordo'!N57="X",tabelle!$I$4,0)</f>
        <v>0</v>
      </c>
      <c r="AR50" s="26">
        <f>IF('Rischio Lordo'!O57="X",tabelle!$I$5,0)</f>
        <v>0</v>
      </c>
      <c r="AS50" s="26">
        <f>IF('Rischio Lordo'!P57="X",tabelle!$I$6,0)</f>
        <v>0</v>
      </c>
      <c r="AT50" s="26">
        <f>IF('Rischio Lordo'!Q57="X",tabelle!$I$7,0)</f>
        <v>0</v>
      </c>
      <c r="AU50" s="26">
        <f>IF('Rischio Lordo'!R57="X",tabelle!$I$8,0)</f>
        <v>0</v>
      </c>
      <c r="AV50" s="26">
        <f>IF('Rischio Lordo'!S57="X",tabelle!$I$9,0)</f>
        <v>0</v>
      </c>
      <c r="AW50" s="26">
        <f>IF('Rischio Lordo'!T57="X",tabelle!$I$10,0)</f>
        <v>0</v>
      </c>
      <c r="AX50" s="26">
        <f>IF('Rischio Lordo'!U57="X",tabelle!$I$11,0)</f>
        <v>0</v>
      </c>
      <c r="AY50" s="26">
        <f>IF('Rischio Lordo'!V57="X",tabelle!$I$12,0)</f>
        <v>0</v>
      </c>
      <c r="AZ50" s="26">
        <f>IF('Rischio Lordo'!W57="X",tabelle!$I$13,0)</f>
        <v>0</v>
      </c>
      <c r="BA50" s="26">
        <f>IF('Rischio Lordo'!X57="X",tabelle!$I$14,0)</f>
        <v>0</v>
      </c>
      <c r="BB50" s="26">
        <f>IF('Rischio Lordo'!Y57="X",tabelle!$I$15,0)</f>
        <v>0</v>
      </c>
      <c r="BC50" s="26">
        <f>IF('Rischio Lordo'!Z57="X",tabelle!$I$16,0)</f>
        <v>0</v>
      </c>
      <c r="BD50" s="26">
        <f>IF('Rischio Lordo'!AA57="X",tabelle!$I$17,0)</f>
        <v>0</v>
      </c>
      <c r="BE50" s="26">
        <f>IF('Rischio Lordo'!AB57="X",tabelle!$I$18,0)</f>
        <v>0</v>
      </c>
      <c r="BF50" s="26">
        <f>IF('Rischio Lordo'!AC57="X",tabelle!$I$18,0)</f>
        <v>0</v>
      </c>
      <c r="BG50" s="26">
        <f>IF('Rischio Lordo'!AC57="X",tabelle!$I$19,0)</f>
        <v>0</v>
      </c>
      <c r="BH50" s="212">
        <f t="shared" si="4"/>
        <v>0</v>
      </c>
    </row>
    <row r="51" spans="1:60" x14ac:dyDescent="0.75">
      <c r="A51" s="754">
        <f>Schema!A55</f>
        <v>0</v>
      </c>
      <c r="B51" s="774">
        <f>Schema!B55</f>
        <v>0</v>
      </c>
      <c r="C51" s="1111">
        <f>Schema!C55</f>
        <v>0</v>
      </c>
      <c r="D51" s="262" t="str">
        <f>Schema!D55</f>
        <v>C.1.4. Predisposizone bonifico per saldo stipendio</v>
      </c>
      <c r="E51" s="284" t="str">
        <f>Schema!E55</f>
        <v>GRU</v>
      </c>
      <c r="F51" s="46" t="str">
        <f>Schema!F55</f>
        <v>C</v>
      </c>
      <c r="G51" s="46" t="str">
        <f>Schema!G55</f>
        <v>01</v>
      </c>
      <c r="H51" s="285" t="str">
        <f>Schema!H55</f>
        <v>04</v>
      </c>
      <c r="I51" s="181" t="str">
        <f>IF('Rischio Lordo'!AF58=tabelle!$M$7,tabelle!$N$7,IF('Rischio Lordo'!AF58=tabelle!$M$6,tabelle!$N$6,IF('Rischio Lordo'!AF58=tabelle!$M$5,tabelle!$N$5,IF('Rischio Lordo'!AF58=tabelle!$M$4,tabelle!$N$4,IF('Rischio Lordo'!AF58=tabelle!$M$3,tabelle!$N$3,"-")))))</f>
        <v>-</v>
      </c>
      <c r="J51" s="34" t="str">
        <f>IF('Rischio Lordo'!AG58=tabelle!$M$7,tabelle!$N$7,IF('Rischio Lordo'!AG58=tabelle!$M$6,tabelle!$N$6,IF('Rischio Lordo'!AG58=tabelle!$M$5,tabelle!$N$5,IF('Rischio Lordo'!AG58=tabelle!$M$4,tabelle!$N$4,IF('Rischio Lordo'!AG58=tabelle!$M$3,tabelle!$N$3,"-")))))</f>
        <v>-</v>
      </c>
      <c r="K51" s="34" t="str">
        <f>IF('Rischio Lordo'!AH58=tabelle!$M$7,tabelle!$N$7,IF('Rischio Lordo'!AH58=tabelle!$M$6,tabelle!$N$6,IF('Rischio Lordo'!AH58=tabelle!$M$5,tabelle!$N$5,IF('Rischio Lordo'!AH58=tabelle!$M$4,tabelle!$N$4,IF('Rischio Lordo'!AH58=tabelle!$M$3,tabelle!$N$3,"-")))))</f>
        <v>-</v>
      </c>
      <c r="L51" s="394" t="str">
        <f t="shared" si="1"/>
        <v>-</v>
      </c>
      <c r="M51" s="34" t="str">
        <f>IF('Rischio Lordo'!AI58=tabelle!$M$7,tabelle!$N$7,IF('Rischio Lordo'!AI58=tabelle!$M$6,tabelle!$N$6,IF('Rischio Lordo'!AI58=tabelle!$M$5,tabelle!$N$5,IF('Rischio Lordo'!AI58=tabelle!$M$4,tabelle!$N$4,IF('Rischio Lordo'!AI58=tabelle!$M$3,tabelle!$N$3,"-")))))</f>
        <v>-</v>
      </c>
      <c r="N51" s="165" t="str">
        <f>IF(M51="-","-",IF('calcolo mitigazione del rischio'!L51="-","-",IF(AND((M51*'calcolo mitigazione del rischio'!L51)&gt;=tabelle!$P$3, (M51*'calcolo mitigazione del rischio'!L51)&lt;tabelle!$Q$3),tabelle!$R$3,IF(AND((M51*'calcolo mitigazione del rischio'!L51)&gt;=tabelle!$P$4, (M51*'calcolo mitigazione del rischio'!L51)&lt;tabelle!$Q$4),tabelle!$R$4,IF(AND((M51*'calcolo mitigazione del rischio'!L51)&gt;=tabelle!$P$5, (M51*'calcolo mitigazione del rischio'!L51)&lt;tabelle!$Q$5),tabelle!$R$5,IF(AND((M51*'calcolo mitigazione del rischio'!L51)&gt;=tabelle!$P$6, (M51*'calcolo mitigazione del rischio'!L51)&lt;tabelle!$Q$6),tabelle!$R$6,IF(AND((M51*'calcolo mitigazione del rischio'!L51)&gt;=tabelle!$P$7, (M51*'calcolo mitigazione del rischio'!L51)&lt;=tabelle!$Q$7),tabelle!$R$7,"-")))))))</f>
        <v>-</v>
      </c>
      <c r="O51" s="35" t="str">
        <f>IF('Rischio Lordo'!AK58=tabelle!$M$7,tabelle!$N$7,IF('Rischio Lordo'!AK58=tabelle!$M$6,tabelle!$N$6,IF('Rischio Lordo'!AK58=tabelle!$M$5,tabelle!$N$5,IF('Rischio Lordo'!AK58=tabelle!$M$4,tabelle!$N$4,IF('Rischio Lordo'!AK58=tabelle!$M$3,tabelle!$N$3,"-")))))</f>
        <v>-</v>
      </c>
      <c r="P51" s="35" t="str">
        <f>IF('Rischio Lordo'!AL58=tabelle!$M$7,tabelle!$N$7,IF('Rischio Lordo'!AL58=tabelle!$M$6,tabelle!$N$6,IF('Rischio Lordo'!AL58=tabelle!$M$5,tabelle!$N$5,IF('Rischio Lordo'!AL58=tabelle!$M$4,tabelle!$N$4,IF('Rischio Lordo'!AL58=tabelle!$M$3,tabelle!$N$3,"-")))))</f>
        <v>-</v>
      </c>
      <c r="Q51" s="35" t="str">
        <f>IF('Rischio Lordo'!AM58=tabelle!$M$7,tabelle!$N$7,IF('Rischio Lordo'!AM58=tabelle!$M$6,tabelle!$N$6,IF('Rischio Lordo'!AM58=tabelle!$M$5,tabelle!$N$5,IF('Rischio Lordo'!AM58=tabelle!$M$4,tabelle!$N$4,IF('Rischio Lordo'!AM58=tabelle!$M$3,tabelle!$N$3,"-")))))</f>
        <v>-</v>
      </c>
      <c r="R51" s="166" t="str">
        <f t="shared" si="2"/>
        <v>-</v>
      </c>
      <c r="S51" s="228" t="str">
        <f>IF(R51="-","-",(R51*'calcolo mitigazione del rischio'!N51))</f>
        <v>-</v>
      </c>
      <c r="T51" s="26" t="str">
        <f>IF('Rischio netto'!I58=tabelle!$V$3,('calcolo mitigazione del rischio'!T$11*tabelle!$W$3),IF('Rischio netto'!I58=tabelle!$V$4,('calcolo mitigazione del rischio'!T$11*tabelle!$W$4),IF('Rischio netto'!I58=tabelle!$V$5,('calcolo mitigazione del rischio'!T$11*tabelle!$W$5),IF('Rischio netto'!I58=tabelle!$V$6,('calcolo mitigazione del rischio'!T$11*tabelle!$W$6),IF('Rischio netto'!I58=tabelle!$V$7,('calcolo mitigazione del rischio'!T$11*tabelle!$W$7),IF('Rischio netto'!I58=tabelle!$V$8,('calcolo mitigazione del rischio'!T$11*tabelle!$W$8),IF('Rischio netto'!I58=tabelle!$V$9,('calcolo mitigazione del rischio'!T$11*tabelle!$W$9),IF('Rischio netto'!I58=tabelle!$V$10,('calcolo mitigazione del rischio'!T$11*tabelle!$W$10),IF('Rischio netto'!I58=tabelle!$V$11,('calcolo mitigazione del rischio'!T$11*tabelle!$W$11),IF('Rischio netto'!I58=tabelle!$V$12,('calcolo mitigazione del rischio'!T$11*tabelle!$W$12),"-"))))))))))</f>
        <v>-</v>
      </c>
      <c r="U51" s="26" t="str">
        <f>IF('Rischio netto'!J58=tabelle!$V$3,('calcolo mitigazione del rischio'!U$11*tabelle!$W$3),IF('Rischio netto'!J58=tabelle!$V$4,('calcolo mitigazione del rischio'!U$11*tabelle!$W$4),IF('Rischio netto'!J58=tabelle!$V$5,('calcolo mitigazione del rischio'!U$11*tabelle!$W$5),IF('Rischio netto'!J58=tabelle!$V$6,('calcolo mitigazione del rischio'!U$11*tabelle!$W$6),IF('Rischio netto'!J58=tabelle!$V$7,('calcolo mitigazione del rischio'!U$11*tabelle!$W$7),IF('Rischio netto'!J58=tabelle!$V$8,('calcolo mitigazione del rischio'!U$11*tabelle!$W$8),IF('Rischio netto'!J58=tabelle!$V$9,('calcolo mitigazione del rischio'!U$11*tabelle!$W$9),IF('Rischio netto'!J58=tabelle!$V$10,('calcolo mitigazione del rischio'!U$11*tabelle!$W$10),IF('Rischio netto'!J58=tabelle!$V$11,('calcolo mitigazione del rischio'!U$11*tabelle!$W$11),IF('Rischio netto'!J58=tabelle!$V$12,('calcolo mitigazione del rischio'!U$11*tabelle!$W$12),"-"))))))))))</f>
        <v>-</v>
      </c>
      <c r="V51" s="26" t="str">
        <f>IF('Rischio netto'!K58=tabelle!$V$3,('calcolo mitigazione del rischio'!V$11*tabelle!$W$3),IF('Rischio netto'!K58=tabelle!$V$4,('calcolo mitigazione del rischio'!V$11*tabelle!$W$4),IF('Rischio netto'!K58=tabelle!$V$5,('calcolo mitigazione del rischio'!V$11*tabelle!$W$5),IF('Rischio netto'!K58=tabelle!$V$6,('calcolo mitigazione del rischio'!V$11*tabelle!$W$6),IF('Rischio netto'!K58=tabelle!$V$7,('calcolo mitigazione del rischio'!V$11*tabelle!$W$7),IF('Rischio netto'!K58=tabelle!$V$8,('calcolo mitigazione del rischio'!V$11*tabelle!$W$8),IF('Rischio netto'!K58=tabelle!$V$9,('calcolo mitigazione del rischio'!V$11*tabelle!$W$9),IF('Rischio netto'!K58=tabelle!$V$10,('calcolo mitigazione del rischio'!V$11*tabelle!$W$10),IF('Rischio netto'!K58=tabelle!$V$11,('calcolo mitigazione del rischio'!V$11*tabelle!$W$11),IF('Rischio netto'!K58=tabelle!$V$12,('calcolo mitigazione del rischio'!V$11*tabelle!$W$12),"-"))))))))))</f>
        <v>-</v>
      </c>
      <c r="W51" s="26" t="str">
        <f>IF('Rischio netto'!L58=tabelle!$V$3,('calcolo mitigazione del rischio'!W$11*tabelle!$W$3),IF('Rischio netto'!L58=tabelle!$V$4,('calcolo mitigazione del rischio'!W$11*tabelle!$W$4),IF('Rischio netto'!L58=tabelle!$V$5,('calcolo mitigazione del rischio'!W$11*tabelle!$W$5),IF('Rischio netto'!L58=tabelle!$V$6,('calcolo mitigazione del rischio'!W$11*tabelle!$W$6),IF('Rischio netto'!L58=tabelle!$V$7,('calcolo mitigazione del rischio'!W$11*tabelle!$W$7),IF('Rischio netto'!L58=tabelle!$V$8,('calcolo mitigazione del rischio'!W$11*tabelle!$W$8),IF('Rischio netto'!L58=tabelle!$V$9,('calcolo mitigazione del rischio'!W$11*tabelle!$W$9),IF('Rischio netto'!L58=tabelle!$V$10,('calcolo mitigazione del rischio'!W$11*tabelle!$W$10),IF('Rischio netto'!L58=tabelle!$V$11,('calcolo mitigazione del rischio'!W$11*tabelle!$W$11),IF('Rischio netto'!L58=tabelle!$V$12,('calcolo mitigazione del rischio'!W$11*tabelle!$W$12),"-"))))))))))</f>
        <v>-</v>
      </c>
      <c r="X51" s="26" t="str">
        <f>IF('Rischio netto'!O58=tabelle!$V$3,('calcolo mitigazione del rischio'!X$11*tabelle!$W$3),IF('Rischio netto'!O58=tabelle!$V$4,('calcolo mitigazione del rischio'!X$11*tabelle!$W$4),IF('Rischio netto'!O58=tabelle!$V$5,('calcolo mitigazione del rischio'!X$11*tabelle!$W$5),IF('Rischio netto'!O58=tabelle!$V$6,('calcolo mitigazione del rischio'!X$11*tabelle!$W$6),IF('Rischio netto'!O58=tabelle!$V$7,('calcolo mitigazione del rischio'!X$11*tabelle!$W$7),IF('Rischio netto'!O58=tabelle!$V$8,('calcolo mitigazione del rischio'!X$11*tabelle!$W$8),IF('Rischio netto'!O58=tabelle!$V$9,('calcolo mitigazione del rischio'!X$11*tabelle!$W$9),IF('Rischio netto'!O58=tabelle!$V$10,('calcolo mitigazione del rischio'!X$11*tabelle!$W$10),IF('Rischio netto'!O58=tabelle!$V$11,('calcolo mitigazione del rischio'!X$11*tabelle!$W$11),IF('Rischio netto'!O58=tabelle!$V$12,('calcolo mitigazione del rischio'!X$11*tabelle!$W$12),"-"))))))))))</f>
        <v>-</v>
      </c>
      <c r="Y51" s="26" t="str">
        <f>IF('Rischio netto'!P58=tabelle!$V$3,('calcolo mitigazione del rischio'!Y$11*tabelle!$W$3),IF('Rischio netto'!P58=tabelle!$V$4,('calcolo mitigazione del rischio'!Y$11*tabelle!$W$4),IF('Rischio netto'!P58=tabelle!$V$5,('calcolo mitigazione del rischio'!Y$11*tabelle!$W$5),IF('Rischio netto'!P58=tabelle!$V$6,('calcolo mitigazione del rischio'!Y$11*tabelle!$W$6),IF('Rischio netto'!P58=tabelle!$V$7,('calcolo mitigazione del rischio'!Y$11*tabelle!$W$7),IF('Rischio netto'!P58=tabelle!$V$8,('calcolo mitigazione del rischio'!Y$11*tabelle!$W$8),IF('Rischio netto'!P58=tabelle!$V$9,('calcolo mitigazione del rischio'!Y$11*tabelle!$W$9),IF('Rischio netto'!P58=tabelle!$V$10,('calcolo mitigazione del rischio'!Y$11*tabelle!$W$10),IF('Rischio netto'!P58=tabelle!$V$11,('calcolo mitigazione del rischio'!Y$11*tabelle!$W$11),IF('Rischio netto'!P58=tabelle!$V$12,('calcolo mitigazione del rischio'!Y$11*tabelle!$W$12),"-"))))))))))</f>
        <v>-</v>
      </c>
      <c r="Z5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1" s="26" t="str">
        <f>IF('Rischio netto'!Q58=tabelle!$V$3,('calcolo mitigazione del rischio'!AA$11*tabelle!$W$3),IF('Rischio netto'!Q58=tabelle!$V$4,('calcolo mitigazione del rischio'!AA$11*tabelle!$W$4),IF('Rischio netto'!Q58=tabelle!$V$5,('calcolo mitigazione del rischio'!AA$11*tabelle!$W$5),IF('Rischio netto'!Q58=tabelle!$V$6,('calcolo mitigazione del rischio'!AA$11*tabelle!$W$6),IF('Rischio netto'!Q58=tabelle!$V$7,('calcolo mitigazione del rischio'!AA$11*tabelle!$W$7),IF('Rischio netto'!Q58=tabelle!$V$8,('calcolo mitigazione del rischio'!AA$11*tabelle!$W$8),IF('Rischio netto'!Q58=tabelle!$V$9,('calcolo mitigazione del rischio'!AA$11*tabelle!$W$9),IF('Rischio netto'!Q58=tabelle!$V$10,('calcolo mitigazione del rischio'!AA$11*tabelle!$W$10),IF('Rischio netto'!Q58=tabelle!$V$11,('calcolo mitigazione del rischio'!AA$11*tabelle!$W$11),IF('Rischio netto'!Q58=tabelle!$V$12,('calcolo mitigazione del rischio'!AA$11*tabelle!$W$12),"-"))))))))))</f>
        <v>-</v>
      </c>
      <c r="AB51" s="26" t="str">
        <f>IF('Rischio netto'!R58=tabelle!$V$3,('calcolo mitigazione del rischio'!AB$11*tabelle!$W$3),IF('Rischio netto'!R58=tabelle!$V$4,('calcolo mitigazione del rischio'!AB$11*tabelle!$W$4),IF('Rischio netto'!R58=tabelle!$V$5,('calcolo mitigazione del rischio'!AB$11*tabelle!$W$5),IF('Rischio netto'!R58=tabelle!$V$6,('calcolo mitigazione del rischio'!AB$11*tabelle!$W$6),IF('Rischio netto'!R58=tabelle!$V$7,('calcolo mitigazione del rischio'!AB$11*tabelle!$W$7),IF('Rischio netto'!R58=tabelle!$V$8,('calcolo mitigazione del rischio'!AB$11*tabelle!$W$8),IF('Rischio netto'!R58=tabelle!$V$9,('calcolo mitigazione del rischio'!AB$11*tabelle!$W$9),IF('Rischio netto'!R58=tabelle!$V$10,('calcolo mitigazione del rischio'!AB$11*tabelle!$W$10),IF('Rischio netto'!R58=tabelle!$V$11,('calcolo mitigazione del rischio'!AB$11*tabelle!$W$11),IF('Rischio netto'!R58=tabelle!$V$12,('calcolo mitigazione del rischio'!AB$11*tabelle!$W$12),"-"))))))))))</f>
        <v>-</v>
      </c>
      <c r="AC51" s="405" t="str">
        <f>IF('Rischio netto'!T58=tabelle!$V$3,('calcolo mitigazione del rischio'!AC$11*tabelle!$W$3),IF('Rischio netto'!T58=tabelle!$V$4,('calcolo mitigazione del rischio'!AC$11*tabelle!$W$4),IF('Rischio netto'!T58=tabelle!$V$5,('calcolo mitigazione del rischio'!AC$11*tabelle!$W$5),IF('Rischio netto'!T58=tabelle!$V$6,('calcolo mitigazione del rischio'!AC$11*tabelle!$W$6),IF('Rischio netto'!T58=tabelle!$V$7,('calcolo mitigazione del rischio'!AC$11*tabelle!$W$7),IF('Rischio netto'!T58=tabelle!$V$8,('calcolo mitigazione del rischio'!AC$11*tabelle!$W$8),IF('Rischio netto'!T58=tabelle!$V$9,('calcolo mitigazione del rischio'!AC$11*tabelle!$W$9),IF('Rischio netto'!T58=tabelle!$V$10,('calcolo mitigazione del rischio'!AC$11*tabelle!$W$10),IF('Rischio netto'!T58=tabelle!$V$11,('calcolo mitigazione del rischio'!AC$11*tabelle!$W$11),IF('Rischio netto'!T58=tabelle!$V$12,('calcolo mitigazione del rischio'!AC$11*tabelle!$W$12),"-"))))))))))</f>
        <v>-</v>
      </c>
      <c r="AD51" s="26" t="str">
        <f>IF('Rischio netto'!T58=tabelle!$V$3,('calcolo mitigazione del rischio'!AD$11*tabelle!$W$3),IF('Rischio netto'!T58=tabelle!$V$4,('calcolo mitigazione del rischio'!AD$11*tabelle!$W$4),IF('Rischio netto'!T58=tabelle!$V$5,('calcolo mitigazione del rischio'!AD$11*tabelle!$W$5),IF('Rischio netto'!T58=tabelle!$V$6,('calcolo mitigazione del rischio'!AD$11*tabelle!$W$6),IF('Rischio netto'!T58=tabelle!$V$7,('calcolo mitigazione del rischio'!AD$11*tabelle!$W$7),IF('Rischio netto'!T58=tabelle!$V$8,('calcolo mitigazione del rischio'!AD$11*tabelle!$W$8),IF('Rischio netto'!T58=tabelle!$V$9,('calcolo mitigazione del rischio'!AD$11*tabelle!$W$9),IF('Rischio netto'!T58=tabelle!$V$10,('calcolo mitigazione del rischio'!AD$11*tabelle!$W$10),IF('Rischio netto'!T58=tabelle!$V$11,('calcolo mitigazione del rischio'!AD$11*tabelle!$W$11),IF('Rischio netto'!T58=tabelle!$V$12,('calcolo mitigazione del rischio'!AD$11*tabelle!$W$12),"-"))))))))))</f>
        <v>-</v>
      </c>
      <c r="AE51" s="26"/>
      <c r="AF51" s="405" t="str">
        <f>IF('Rischio netto'!T58=tabelle!$V$3,('calcolo mitigazione del rischio'!AF$11*tabelle!$W$3),IF('Rischio netto'!T58=tabelle!$V$4,('calcolo mitigazione del rischio'!AF$11*tabelle!$W$4),IF('Rischio netto'!T58=tabelle!$V$5,('calcolo mitigazione del rischio'!AF$11*tabelle!$W$5),IF('Rischio netto'!T58=tabelle!$V$6,('calcolo mitigazione del rischio'!AF$11*tabelle!$W$6),IF('Rischio netto'!T58=tabelle!$V$7,('calcolo mitigazione del rischio'!AF$11*tabelle!$W$7),IF('Rischio netto'!T58=tabelle!$V$8,('calcolo mitigazione del rischio'!AF$11*tabelle!$W$8),IF('Rischio netto'!T58=tabelle!$V$9,('calcolo mitigazione del rischio'!AF$11*tabelle!$W$9),IF('Rischio netto'!T58=tabelle!$V$10,('calcolo mitigazione del rischio'!AF$11*tabelle!$W$10),IF('Rischio netto'!T58=tabelle!$V$11,('calcolo mitigazione del rischio'!AF$11*tabelle!$W$11),IF('Rischio netto'!T58=tabelle!$V$12,('calcolo mitigazione del rischio'!AF$11*tabelle!$W$12),"-"))))))))))</f>
        <v>-</v>
      </c>
      <c r="AG51" s="405" t="str">
        <f>IF('Rischio netto'!U58=tabelle!$V$3,('calcolo mitigazione del rischio'!AG$11*tabelle!$W$3),IF('Rischio netto'!U58=tabelle!$V$4,('calcolo mitigazione del rischio'!AG$11*tabelle!$W$4),IF('Rischio netto'!U58=tabelle!$V$5,('calcolo mitigazione del rischio'!AG$11*tabelle!$W$5),IF('Rischio netto'!U58=tabelle!$V$6,('calcolo mitigazione del rischio'!AG$11*tabelle!$W$6),IF('Rischio netto'!U58=tabelle!$V$7,('calcolo mitigazione del rischio'!AG$11*tabelle!$W$7),IF('Rischio netto'!U58=tabelle!$V$8,('calcolo mitigazione del rischio'!AG$11*tabelle!$W$8),IF('Rischio netto'!U58=tabelle!$V$9,('calcolo mitigazione del rischio'!AG$11*tabelle!$W$9),IF('Rischio netto'!U58=tabelle!$V$10,('calcolo mitigazione del rischio'!AG$11*tabelle!$W$10),IF('Rischio netto'!U58=tabelle!$V$11,('calcolo mitigazione del rischio'!AG$11*tabelle!$W$11),IF('Rischio netto'!U58=tabelle!$V$12,('calcolo mitigazione del rischio'!AG$11*tabelle!$W$12),"-"))))))))))</f>
        <v>-</v>
      </c>
      <c r="AH51" s="26" t="str">
        <f>IF('Rischio netto'!V58=tabelle!$V$3,('calcolo mitigazione del rischio'!AH$11*tabelle!$W$3),IF('Rischio netto'!V58=tabelle!$V$4,('calcolo mitigazione del rischio'!AH$11*tabelle!$W$4),IF('Rischio netto'!V58=tabelle!$V$5,('calcolo mitigazione del rischio'!AH$11*tabelle!$W$5),IF('Rischio netto'!V58=tabelle!$V$6,('calcolo mitigazione del rischio'!AH$11*tabelle!$W$6),IF('Rischio netto'!V58=tabelle!$V$7,('calcolo mitigazione del rischio'!AH$11*tabelle!$W$7),IF('Rischio netto'!V58=tabelle!$V$8,('calcolo mitigazione del rischio'!AH$11*tabelle!$W$8),IF('Rischio netto'!V58=tabelle!$V$9,('calcolo mitigazione del rischio'!AH$11*tabelle!$W$9),IF('Rischio netto'!V58=tabelle!$V$10,('calcolo mitigazione del rischio'!AH$11*tabelle!$W$10),IF('Rischio netto'!V58=tabelle!$V$11,('calcolo mitigazione del rischio'!AH$11*tabelle!$W$11),IF('Rischio netto'!V58=tabelle!$V$12,('calcolo mitigazione del rischio'!AH$11*tabelle!$W$12),"-"))))))))))</f>
        <v>-</v>
      </c>
      <c r="AI51" s="410" t="str">
        <f>IF('Rischio netto'!W58=tabelle!$V$3,('calcolo mitigazione del rischio'!AI$11*tabelle!$W$3),IF('Rischio netto'!W58=tabelle!$V$4,('calcolo mitigazione del rischio'!AI$11*tabelle!$W$4),IF('Rischio netto'!W58=tabelle!$V$5,('calcolo mitigazione del rischio'!AI$11*tabelle!$W$5),IF('Rischio netto'!W58=tabelle!$V$6,('calcolo mitigazione del rischio'!AI$11*tabelle!$W$6),IF('Rischio netto'!W58=tabelle!$V$7,('calcolo mitigazione del rischio'!AI$11*tabelle!$W$7),IF('Rischio netto'!W58=tabelle!$V$8,('calcolo mitigazione del rischio'!AI$11*tabelle!$W$8),IF('Rischio netto'!W58=tabelle!$V$9,('calcolo mitigazione del rischio'!AI$11*tabelle!$W$9),IF('Rischio netto'!W58=tabelle!$V$10,('calcolo mitigazione del rischio'!AI$11*tabelle!$W$10),IF('Rischio netto'!W58=tabelle!$V$11,('calcolo mitigazione del rischio'!AI$11*tabelle!$W$11),IF('Rischio netto'!W58=tabelle!$V$12,('calcolo mitigazione del rischio'!AI$11*tabelle!$W$12),"-"))))))))))</f>
        <v>-</v>
      </c>
      <c r="AJ51" s="428" t="e">
        <f t="shared" si="0"/>
        <v>#REF!</v>
      </c>
      <c r="AK51" s="429" t="e">
        <f t="shared" si="3"/>
        <v>#REF!</v>
      </c>
      <c r="AL51" s="418" t="e">
        <f>IF('calcolo mitigazione del rischio'!$AJ51="-","-",'calcolo mitigazione del rischio'!$AK51)</f>
        <v>#REF!</v>
      </c>
      <c r="AM51" s="412" t="str">
        <f>IF('Rischio netto'!X58="-","-",IF('calcolo mitigazione del rischio'!S51="-","-",IF('calcolo mitigazione del rischio'!AL51="-","-",ROUND(('calcolo mitigazione del rischio'!S51*(1-'calcolo mitigazione del rischio'!AL51)),0))))</f>
        <v>-</v>
      </c>
      <c r="AN51" s="404"/>
      <c r="AO51" s="26">
        <f>IF('Rischio Lordo'!L58="X",tabelle!$I$2,0)</f>
        <v>0</v>
      </c>
      <c r="AP51" s="26">
        <f>IF('Rischio Lordo'!M58="X",tabelle!$I$3,0)</f>
        <v>0</v>
      </c>
      <c r="AQ51" s="26">
        <f>IF('Rischio Lordo'!N58="X",tabelle!$I$4,0)</f>
        <v>0</v>
      </c>
      <c r="AR51" s="26">
        <f>IF('Rischio Lordo'!O58="X",tabelle!$I$5,0)</f>
        <v>0</v>
      </c>
      <c r="AS51" s="26">
        <f>IF('Rischio Lordo'!P58="X",tabelle!$I$6,0)</f>
        <v>0</v>
      </c>
      <c r="AT51" s="26">
        <f>IF('Rischio Lordo'!Q58="X",tabelle!$I$7,0)</f>
        <v>0</v>
      </c>
      <c r="AU51" s="26">
        <f>IF('Rischio Lordo'!R58="X",tabelle!$I$8,0)</f>
        <v>0</v>
      </c>
      <c r="AV51" s="26">
        <f>IF('Rischio Lordo'!S58="X",tabelle!$I$9,0)</f>
        <v>0</v>
      </c>
      <c r="AW51" s="26">
        <f>IF('Rischio Lordo'!T58="X",tabelle!$I$10,0)</f>
        <v>0</v>
      </c>
      <c r="AX51" s="26">
        <f>IF('Rischio Lordo'!U58="X",tabelle!$I$11,0)</f>
        <v>0</v>
      </c>
      <c r="AY51" s="26">
        <f>IF('Rischio Lordo'!V58="X",tabelle!$I$12,0)</f>
        <v>0</v>
      </c>
      <c r="AZ51" s="26">
        <f>IF('Rischio Lordo'!W58="X",tabelle!$I$13,0)</f>
        <v>0</v>
      </c>
      <c r="BA51" s="26">
        <f>IF('Rischio Lordo'!X58="X",tabelle!$I$14,0)</f>
        <v>0</v>
      </c>
      <c r="BB51" s="26">
        <f>IF('Rischio Lordo'!Y58="X",tabelle!$I$15,0)</f>
        <v>0</v>
      </c>
      <c r="BC51" s="26">
        <f>IF('Rischio Lordo'!Z58="X",tabelle!$I$16,0)</f>
        <v>0</v>
      </c>
      <c r="BD51" s="26">
        <f>IF('Rischio Lordo'!AA58="X",tabelle!$I$17,0)</f>
        <v>0</v>
      </c>
      <c r="BE51" s="26">
        <f>IF('Rischio Lordo'!AB58="X",tabelle!$I$18,0)</f>
        <v>0</v>
      </c>
      <c r="BF51" s="26">
        <f>IF('Rischio Lordo'!AC58="X",tabelle!$I$18,0)</f>
        <v>0</v>
      </c>
      <c r="BG51" s="26">
        <f>IF('Rischio Lordo'!AC58="X",tabelle!$I$19,0)</f>
        <v>0</v>
      </c>
      <c r="BH51" s="212">
        <f t="shared" si="4"/>
        <v>0</v>
      </c>
    </row>
    <row r="52" spans="1:60" ht="21.5" x14ac:dyDescent="0.75">
      <c r="A52" s="754">
        <f>Schema!A56</f>
        <v>0</v>
      </c>
      <c r="B52" s="774">
        <f>Schema!B56</f>
        <v>0</v>
      </c>
      <c r="C52" s="1111" t="str">
        <f>Schema!C56</f>
        <v xml:space="preserve">C.2. Gestione missioni
</v>
      </c>
      <c r="D52" s="262" t="str">
        <f>Schema!D56</f>
        <v>C.2.1. Ricezione dell’autorizzazione del Responsabile all’effettuazione della trasferta e della eventuale documentazione necessaria per ottenere il rimborso delle spese sostenute</v>
      </c>
      <c r="E52" s="284" t="str">
        <f>Schema!E56</f>
        <v>GRU</v>
      </c>
      <c r="F52" s="46" t="str">
        <f>Schema!F56</f>
        <v>C</v>
      </c>
      <c r="G52" s="46" t="str">
        <f>Schema!G56</f>
        <v>02</v>
      </c>
      <c r="H52" s="285" t="str">
        <f>Schema!H56</f>
        <v>01</v>
      </c>
      <c r="I52" s="181" t="str">
        <f>IF('Rischio Lordo'!AF59=tabelle!$M$7,tabelle!$N$7,IF('Rischio Lordo'!AF59=tabelle!$M$6,tabelle!$N$6,IF('Rischio Lordo'!AF59=tabelle!$M$5,tabelle!$N$5,IF('Rischio Lordo'!AF59=tabelle!$M$4,tabelle!$N$4,IF('Rischio Lordo'!AF59=tabelle!$M$3,tabelle!$N$3,"-")))))</f>
        <v>-</v>
      </c>
      <c r="J52" s="34" t="str">
        <f>IF('Rischio Lordo'!AG59=tabelle!$M$7,tabelle!$N$7,IF('Rischio Lordo'!AG59=tabelle!$M$6,tabelle!$N$6,IF('Rischio Lordo'!AG59=tabelle!$M$5,tabelle!$N$5,IF('Rischio Lordo'!AG59=tabelle!$M$4,tabelle!$N$4,IF('Rischio Lordo'!AG59=tabelle!$M$3,tabelle!$N$3,"-")))))</f>
        <v>-</v>
      </c>
      <c r="K52" s="34" t="str">
        <f>IF('Rischio Lordo'!AH59=tabelle!$M$7,tabelle!$N$7,IF('Rischio Lordo'!AH59=tabelle!$M$6,tabelle!$N$6,IF('Rischio Lordo'!AH59=tabelle!$M$5,tabelle!$N$5,IF('Rischio Lordo'!AH59=tabelle!$M$4,tabelle!$N$4,IF('Rischio Lordo'!AH59=tabelle!$M$3,tabelle!$N$3,"-")))))</f>
        <v>-</v>
      </c>
      <c r="L52" s="394" t="str">
        <f t="shared" si="1"/>
        <v>-</v>
      </c>
      <c r="M52" s="34" t="str">
        <f>IF('Rischio Lordo'!AI59=tabelle!$M$7,tabelle!$N$7,IF('Rischio Lordo'!AI59=tabelle!$M$6,tabelle!$N$6,IF('Rischio Lordo'!AI59=tabelle!$M$5,tabelle!$N$5,IF('Rischio Lordo'!AI59=tabelle!$M$4,tabelle!$N$4,IF('Rischio Lordo'!AI59=tabelle!$M$3,tabelle!$N$3,"-")))))</f>
        <v>-</v>
      </c>
      <c r="N52" s="165" t="str">
        <f>IF(M52="-","-",IF('calcolo mitigazione del rischio'!L52="-","-",IF(AND((M52*'calcolo mitigazione del rischio'!L52)&gt;=tabelle!$P$3, (M52*'calcolo mitigazione del rischio'!L52)&lt;tabelle!$Q$3),tabelle!$R$3,IF(AND((M52*'calcolo mitigazione del rischio'!L52)&gt;=tabelle!$P$4, (M52*'calcolo mitigazione del rischio'!L52)&lt;tabelle!$Q$4),tabelle!$R$4,IF(AND((M52*'calcolo mitigazione del rischio'!L52)&gt;=tabelle!$P$5, (M52*'calcolo mitigazione del rischio'!L52)&lt;tabelle!$Q$5),tabelle!$R$5,IF(AND((M52*'calcolo mitigazione del rischio'!L52)&gt;=tabelle!$P$6, (M52*'calcolo mitigazione del rischio'!L52)&lt;tabelle!$Q$6),tabelle!$R$6,IF(AND((M52*'calcolo mitigazione del rischio'!L52)&gt;=tabelle!$P$7, (M52*'calcolo mitigazione del rischio'!L52)&lt;=tabelle!$Q$7),tabelle!$R$7,"-")))))))</f>
        <v>-</v>
      </c>
      <c r="O52" s="35" t="str">
        <f>IF('Rischio Lordo'!AK59=tabelle!$M$7,tabelle!$N$7,IF('Rischio Lordo'!AK59=tabelle!$M$6,tabelle!$N$6,IF('Rischio Lordo'!AK59=tabelle!$M$5,tabelle!$N$5,IF('Rischio Lordo'!AK59=tabelle!$M$4,tabelle!$N$4,IF('Rischio Lordo'!AK59=tabelle!$M$3,tabelle!$N$3,"-")))))</f>
        <v>-</v>
      </c>
      <c r="P52" s="35" t="str">
        <f>IF('Rischio Lordo'!AL59=tabelle!$M$7,tabelle!$N$7,IF('Rischio Lordo'!AL59=tabelle!$M$6,tabelle!$N$6,IF('Rischio Lordo'!AL59=tabelle!$M$5,tabelle!$N$5,IF('Rischio Lordo'!AL59=tabelle!$M$4,tabelle!$N$4,IF('Rischio Lordo'!AL59=tabelle!$M$3,tabelle!$N$3,"-")))))</f>
        <v>-</v>
      </c>
      <c r="Q52" s="35" t="str">
        <f>IF('Rischio Lordo'!AM59=tabelle!$M$7,tabelle!$N$7,IF('Rischio Lordo'!AM59=tabelle!$M$6,tabelle!$N$6,IF('Rischio Lordo'!AM59=tabelle!$M$5,tabelle!$N$5,IF('Rischio Lordo'!AM59=tabelle!$M$4,tabelle!$N$4,IF('Rischio Lordo'!AM59=tabelle!$M$3,tabelle!$N$3,"-")))))</f>
        <v>-</v>
      </c>
      <c r="R52" s="166" t="str">
        <f t="shared" si="2"/>
        <v>-</v>
      </c>
      <c r="S52" s="228" t="str">
        <f>IF(R52="-","-",(R52*'calcolo mitigazione del rischio'!N52))</f>
        <v>-</v>
      </c>
      <c r="T52" s="26" t="str">
        <f>IF('Rischio netto'!I59=tabelle!$V$3,('calcolo mitigazione del rischio'!T$11*tabelle!$W$3),IF('Rischio netto'!I59=tabelle!$V$4,('calcolo mitigazione del rischio'!T$11*tabelle!$W$4),IF('Rischio netto'!I59=tabelle!$V$5,('calcolo mitigazione del rischio'!T$11*tabelle!$W$5),IF('Rischio netto'!I59=tabelle!$V$6,('calcolo mitigazione del rischio'!T$11*tabelle!$W$6),IF('Rischio netto'!I59=tabelle!$V$7,('calcolo mitigazione del rischio'!T$11*tabelle!$W$7),IF('Rischio netto'!I59=tabelle!$V$8,('calcolo mitigazione del rischio'!T$11*tabelle!$W$8),IF('Rischio netto'!I59=tabelle!$V$9,('calcolo mitigazione del rischio'!T$11*tabelle!$W$9),IF('Rischio netto'!I59=tabelle!$V$10,('calcolo mitigazione del rischio'!T$11*tabelle!$W$10),IF('Rischio netto'!I59=tabelle!$V$11,('calcolo mitigazione del rischio'!T$11*tabelle!$W$11),IF('Rischio netto'!I59=tabelle!$V$12,('calcolo mitigazione del rischio'!T$11*tabelle!$W$12),"-"))))))))))</f>
        <v>-</v>
      </c>
      <c r="U52" s="26" t="str">
        <f>IF('Rischio netto'!J59=tabelle!$V$3,('calcolo mitigazione del rischio'!U$11*tabelle!$W$3),IF('Rischio netto'!J59=tabelle!$V$4,('calcolo mitigazione del rischio'!U$11*tabelle!$W$4),IF('Rischio netto'!J59=tabelle!$V$5,('calcolo mitigazione del rischio'!U$11*tabelle!$W$5),IF('Rischio netto'!J59=tabelle!$V$6,('calcolo mitigazione del rischio'!U$11*tabelle!$W$6),IF('Rischio netto'!J59=tabelle!$V$7,('calcolo mitigazione del rischio'!U$11*tabelle!$W$7),IF('Rischio netto'!J59=tabelle!$V$8,('calcolo mitigazione del rischio'!U$11*tabelle!$W$8),IF('Rischio netto'!J59=tabelle!$V$9,('calcolo mitigazione del rischio'!U$11*tabelle!$W$9),IF('Rischio netto'!J59=tabelle!$V$10,('calcolo mitigazione del rischio'!U$11*tabelle!$W$10),IF('Rischio netto'!J59=tabelle!$V$11,('calcolo mitigazione del rischio'!U$11*tabelle!$W$11),IF('Rischio netto'!J59=tabelle!$V$12,('calcolo mitigazione del rischio'!U$11*tabelle!$W$12),"-"))))))))))</f>
        <v>-</v>
      </c>
      <c r="V52" s="26" t="str">
        <f>IF('Rischio netto'!K59=tabelle!$V$3,('calcolo mitigazione del rischio'!V$11*tabelle!$W$3),IF('Rischio netto'!K59=tabelle!$V$4,('calcolo mitigazione del rischio'!V$11*tabelle!$W$4),IF('Rischio netto'!K59=tabelle!$V$5,('calcolo mitigazione del rischio'!V$11*tabelle!$W$5),IF('Rischio netto'!K59=tabelle!$V$6,('calcolo mitigazione del rischio'!V$11*tabelle!$W$6),IF('Rischio netto'!K59=tabelle!$V$7,('calcolo mitigazione del rischio'!V$11*tabelle!$W$7),IF('Rischio netto'!K59=tabelle!$V$8,('calcolo mitigazione del rischio'!V$11*tabelle!$W$8),IF('Rischio netto'!K59=tabelle!$V$9,('calcolo mitigazione del rischio'!V$11*tabelle!$W$9),IF('Rischio netto'!K59=tabelle!$V$10,('calcolo mitigazione del rischio'!V$11*tabelle!$W$10),IF('Rischio netto'!K59=tabelle!$V$11,('calcolo mitigazione del rischio'!V$11*tabelle!$W$11),IF('Rischio netto'!K59=tabelle!$V$12,('calcolo mitigazione del rischio'!V$11*tabelle!$W$12),"-"))))))))))</f>
        <v>-</v>
      </c>
      <c r="W52" s="26" t="str">
        <f>IF('Rischio netto'!L59=tabelle!$V$3,('calcolo mitigazione del rischio'!W$11*tabelle!$W$3),IF('Rischio netto'!L59=tabelle!$V$4,('calcolo mitigazione del rischio'!W$11*tabelle!$W$4),IF('Rischio netto'!L59=tabelle!$V$5,('calcolo mitigazione del rischio'!W$11*tabelle!$W$5),IF('Rischio netto'!L59=tabelle!$V$6,('calcolo mitigazione del rischio'!W$11*tabelle!$W$6),IF('Rischio netto'!L59=tabelle!$V$7,('calcolo mitigazione del rischio'!W$11*tabelle!$W$7),IF('Rischio netto'!L59=tabelle!$V$8,('calcolo mitigazione del rischio'!W$11*tabelle!$W$8),IF('Rischio netto'!L59=tabelle!$V$9,('calcolo mitigazione del rischio'!W$11*tabelle!$W$9),IF('Rischio netto'!L59=tabelle!$V$10,('calcolo mitigazione del rischio'!W$11*tabelle!$W$10),IF('Rischio netto'!L59=tabelle!$V$11,('calcolo mitigazione del rischio'!W$11*tabelle!$W$11),IF('Rischio netto'!L59=tabelle!$V$12,('calcolo mitigazione del rischio'!W$11*tabelle!$W$12),"-"))))))))))</f>
        <v>-</v>
      </c>
      <c r="X52" s="26" t="str">
        <f>IF('Rischio netto'!O59=tabelle!$V$3,('calcolo mitigazione del rischio'!X$11*tabelle!$W$3),IF('Rischio netto'!O59=tabelle!$V$4,('calcolo mitigazione del rischio'!X$11*tabelle!$W$4),IF('Rischio netto'!O59=tabelle!$V$5,('calcolo mitigazione del rischio'!X$11*tabelle!$W$5),IF('Rischio netto'!O59=tabelle!$V$6,('calcolo mitigazione del rischio'!X$11*tabelle!$W$6),IF('Rischio netto'!O59=tabelle!$V$7,('calcolo mitigazione del rischio'!X$11*tabelle!$W$7),IF('Rischio netto'!O59=tabelle!$V$8,('calcolo mitigazione del rischio'!X$11*tabelle!$W$8),IF('Rischio netto'!O59=tabelle!$V$9,('calcolo mitigazione del rischio'!X$11*tabelle!$W$9),IF('Rischio netto'!O59=tabelle!$V$10,('calcolo mitigazione del rischio'!X$11*tabelle!$W$10),IF('Rischio netto'!O59=tabelle!$V$11,('calcolo mitigazione del rischio'!X$11*tabelle!$W$11),IF('Rischio netto'!O59=tabelle!$V$12,('calcolo mitigazione del rischio'!X$11*tabelle!$W$12),"-"))))))))))</f>
        <v>-</v>
      </c>
      <c r="Y52" s="26" t="str">
        <f>IF('Rischio netto'!P59=tabelle!$V$3,('calcolo mitigazione del rischio'!Y$11*tabelle!$W$3),IF('Rischio netto'!P59=tabelle!$V$4,('calcolo mitigazione del rischio'!Y$11*tabelle!$W$4),IF('Rischio netto'!P59=tabelle!$V$5,('calcolo mitigazione del rischio'!Y$11*tabelle!$W$5),IF('Rischio netto'!P59=tabelle!$V$6,('calcolo mitigazione del rischio'!Y$11*tabelle!$W$6),IF('Rischio netto'!P59=tabelle!$V$7,('calcolo mitigazione del rischio'!Y$11*tabelle!$W$7),IF('Rischio netto'!P59=tabelle!$V$8,('calcolo mitigazione del rischio'!Y$11*tabelle!$W$8),IF('Rischio netto'!P59=tabelle!$V$9,('calcolo mitigazione del rischio'!Y$11*tabelle!$W$9),IF('Rischio netto'!P59=tabelle!$V$10,('calcolo mitigazione del rischio'!Y$11*tabelle!$W$10),IF('Rischio netto'!P59=tabelle!$V$11,('calcolo mitigazione del rischio'!Y$11*tabelle!$W$11),IF('Rischio netto'!P59=tabelle!$V$12,('calcolo mitigazione del rischio'!Y$11*tabelle!$W$12),"-"))))))))))</f>
        <v>-</v>
      </c>
      <c r="Z5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2" s="26" t="str">
        <f>IF('Rischio netto'!Q59=tabelle!$V$3,('calcolo mitigazione del rischio'!AA$11*tabelle!$W$3),IF('Rischio netto'!Q59=tabelle!$V$4,('calcolo mitigazione del rischio'!AA$11*tabelle!$W$4),IF('Rischio netto'!Q59=tabelle!$V$5,('calcolo mitigazione del rischio'!AA$11*tabelle!$W$5),IF('Rischio netto'!Q59=tabelle!$V$6,('calcolo mitigazione del rischio'!AA$11*tabelle!$W$6),IF('Rischio netto'!Q59=tabelle!$V$7,('calcolo mitigazione del rischio'!AA$11*tabelle!$W$7),IF('Rischio netto'!Q59=tabelle!$V$8,('calcolo mitigazione del rischio'!AA$11*tabelle!$W$8),IF('Rischio netto'!Q59=tabelle!$V$9,('calcolo mitigazione del rischio'!AA$11*tabelle!$W$9),IF('Rischio netto'!Q59=tabelle!$V$10,('calcolo mitigazione del rischio'!AA$11*tabelle!$W$10),IF('Rischio netto'!Q59=tabelle!$V$11,('calcolo mitigazione del rischio'!AA$11*tabelle!$W$11),IF('Rischio netto'!Q59=tabelle!$V$12,('calcolo mitigazione del rischio'!AA$11*tabelle!$W$12),"-"))))))))))</f>
        <v>-</v>
      </c>
      <c r="AB52" s="26" t="str">
        <f>IF('Rischio netto'!R59=tabelle!$V$3,('calcolo mitigazione del rischio'!AB$11*tabelle!$W$3),IF('Rischio netto'!R59=tabelle!$V$4,('calcolo mitigazione del rischio'!AB$11*tabelle!$W$4),IF('Rischio netto'!R59=tabelle!$V$5,('calcolo mitigazione del rischio'!AB$11*tabelle!$W$5),IF('Rischio netto'!R59=tabelle!$V$6,('calcolo mitigazione del rischio'!AB$11*tabelle!$W$6),IF('Rischio netto'!R59=tabelle!$V$7,('calcolo mitigazione del rischio'!AB$11*tabelle!$W$7),IF('Rischio netto'!R59=tabelle!$V$8,('calcolo mitigazione del rischio'!AB$11*tabelle!$W$8),IF('Rischio netto'!R59=tabelle!$V$9,('calcolo mitigazione del rischio'!AB$11*tabelle!$W$9),IF('Rischio netto'!R59=tabelle!$V$10,('calcolo mitigazione del rischio'!AB$11*tabelle!$W$10),IF('Rischio netto'!R59=tabelle!$V$11,('calcolo mitigazione del rischio'!AB$11*tabelle!$W$11),IF('Rischio netto'!R59=tabelle!$V$12,('calcolo mitigazione del rischio'!AB$11*tabelle!$W$12),"-"))))))))))</f>
        <v>-</v>
      </c>
      <c r="AC52" s="405" t="str">
        <f>IF('Rischio netto'!T59=tabelle!$V$3,('calcolo mitigazione del rischio'!AC$11*tabelle!$W$3),IF('Rischio netto'!T59=tabelle!$V$4,('calcolo mitigazione del rischio'!AC$11*tabelle!$W$4),IF('Rischio netto'!T59=tabelle!$V$5,('calcolo mitigazione del rischio'!AC$11*tabelle!$W$5),IF('Rischio netto'!T59=tabelle!$V$6,('calcolo mitigazione del rischio'!AC$11*tabelle!$W$6),IF('Rischio netto'!T59=tabelle!$V$7,('calcolo mitigazione del rischio'!AC$11*tabelle!$W$7),IF('Rischio netto'!T59=tabelle!$V$8,('calcolo mitigazione del rischio'!AC$11*tabelle!$W$8),IF('Rischio netto'!T59=tabelle!$V$9,('calcolo mitigazione del rischio'!AC$11*tabelle!$W$9),IF('Rischio netto'!T59=tabelle!$V$10,('calcolo mitigazione del rischio'!AC$11*tabelle!$W$10),IF('Rischio netto'!T59=tabelle!$V$11,('calcolo mitigazione del rischio'!AC$11*tabelle!$W$11),IF('Rischio netto'!T59=tabelle!$V$12,('calcolo mitigazione del rischio'!AC$11*tabelle!$W$12),"-"))))))))))</f>
        <v>-</v>
      </c>
      <c r="AD52" s="26" t="str">
        <f>IF('Rischio netto'!T59=tabelle!$V$3,('calcolo mitigazione del rischio'!AD$11*tabelle!$W$3),IF('Rischio netto'!T59=tabelle!$V$4,('calcolo mitigazione del rischio'!AD$11*tabelle!$W$4),IF('Rischio netto'!T59=tabelle!$V$5,('calcolo mitigazione del rischio'!AD$11*tabelle!$W$5),IF('Rischio netto'!T59=tabelle!$V$6,('calcolo mitigazione del rischio'!AD$11*tabelle!$W$6),IF('Rischio netto'!T59=tabelle!$V$7,('calcolo mitigazione del rischio'!AD$11*tabelle!$W$7),IF('Rischio netto'!T59=tabelle!$V$8,('calcolo mitigazione del rischio'!AD$11*tabelle!$W$8),IF('Rischio netto'!T59=tabelle!$V$9,('calcolo mitigazione del rischio'!AD$11*tabelle!$W$9),IF('Rischio netto'!T59=tabelle!$V$10,('calcolo mitigazione del rischio'!AD$11*tabelle!$W$10),IF('Rischio netto'!T59=tabelle!$V$11,('calcolo mitigazione del rischio'!AD$11*tabelle!$W$11),IF('Rischio netto'!T59=tabelle!$V$12,('calcolo mitigazione del rischio'!AD$11*tabelle!$W$12),"-"))))))))))</f>
        <v>-</v>
      </c>
      <c r="AE52" s="26"/>
      <c r="AF52" s="405" t="str">
        <f>IF('Rischio netto'!T59=tabelle!$V$3,('calcolo mitigazione del rischio'!AF$11*tabelle!$W$3),IF('Rischio netto'!T59=tabelle!$V$4,('calcolo mitigazione del rischio'!AF$11*tabelle!$W$4),IF('Rischio netto'!T59=tabelle!$V$5,('calcolo mitigazione del rischio'!AF$11*tabelle!$W$5),IF('Rischio netto'!T59=tabelle!$V$6,('calcolo mitigazione del rischio'!AF$11*tabelle!$W$6),IF('Rischio netto'!T59=tabelle!$V$7,('calcolo mitigazione del rischio'!AF$11*tabelle!$W$7),IF('Rischio netto'!T59=tabelle!$V$8,('calcolo mitigazione del rischio'!AF$11*tabelle!$W$8),IF('Rischio netto'!T59=tabelle!$V$9,('calcolo mitigazione del rischio'!AF$11*tabelle!$W$9),IF('Rischio netto'!T59=tabelle!$V$10,('calcolo mitigazione del rischio'!AF$11*tabelle!$W$10),IF('Rischio netto'!T59=tabelle!$V$11,('calcolo mitigazione del rischio'!AF$11*tabelle!$W$11),IF('Rischio netto'!T59=tabelle!$V$12,('calcolo mitigazione del rischio'!AF$11*tabelle!$W$12),"-"))))))))))</f>
        <v>-</v>
      </c>
      <c r="AG52" s="405" t="str">
        <f>IF('Rischio netto'!U59=tabelle!$V$3,('calcolo mitigazione del rischio'!AG$11*tabelle!$W$3),IF('Rischio netto'!U59=tabelle!$V$4,('calcolo mitigazione del rischio'!AG$11*tabelle!$W$4),IF('Rischio netto'!U59=tabelle!$V$5,('calcolo mitigazione del rischio'!AG$11*tabelle!$W$5),IF('Rischio netto'!U59=tabelle!$V$6,('calcolo mitigazione del rischio'!AG$11*tabelle!$W$6),IF('Rischio netto'!U59=tabelle!$V$7,('calcolo mitigazione del rischio'!AG$11*tabelle!$W$7),IF('Rischio netto'!U59=tabelle!$V$8,('calcolo mitigazione del rischio'!AG$11*tabelle!$W$8),IF('Rischio netto'!U59=tabelle!$V$9,('calcolo mitigazione del rischio'!AG$11*tabelle!$W$9),IF('Rischio netto'!U59=tabelle!$V$10,('calcolo mitigazione del rischio'!AG$11*tabelle!$W$10),IF('Rischio netto'!U59=tabelle!$V$11,('calcolo mitigazione del rischio'!AG$11*tabelle!$W$11),IF('Rischio netto'!U59=tabelle!$V$12,('calcolo mitigazione del rischio'!AG$11*tabelle!$W$12),"-"))))))))))</f>
        <v>-</v>
      </c>
      <c r="AH52" s="26" t="str">
        <f>IF('Rischio netto'!V59=tabelle!$V$3,('calcolo mitigazione del rischio'!AH$11*tabelle!$W$3),IF('Rischio netto'!V59=tabelle!$V$4,('calcolo mitigazione del rischio'!AH$11*tabelle!$W$4),IF('Rischio netto'!V59=tabelle!$V$5,('calcolo mitigazione del rischio'!AH$11*tabelle!$W$5),IF('Rischio netto'!V59=tabelle!$V$6,('calcolo mitigazione del rischio'!AH$11*tabelle!$W$6),IF('Rischio netto'!V59=tabelle!$V$7,('calcolo mitigazione del rischio'!AH$11*tabelle!$W$7),IF('Rischio netto'!V59=tabelle!$V$8,('calcolo mitigazione del rischio'!AH$11*tabelle!$W$8),IF('Rischio netto'!V59=tabelle!$V$9,('calcolo mitigazione del rischio'!AH$11*tabelle!$W$9),IF('Rischio netto'!V59=tabelle!$V$10,('calcolo mitigazione del rischio'!AH$11*tabelle!$W$10),IF('Rischio netto'!V59=tabelle!$V$11,('calcolo mitigazione del rischio'!AH$11*tabelle!$W$11),IF('Rischio netto'!V59=tabelle!$V$12,('calcolo mitigazione del rischio'!AH$11*tabelle!$W$12),"-"))))))))))</f>
        <v>-</v>
      </c>
      <c r="AI52" s="410" t="str">
        <f>IF('Rischio netto'!W59=tabelle!$V$3,('calcolo mitigazione del rischio'!AI$11*tabelle!$W$3),IF('Rischio netto'!W59=tabelle!$V$4,('calcolo mitigazione del rischio'!AI$11*tabelle!$W$4),IF('Rischio netto'!W59=tabelle!$V$5,('calcolo mitigazione del rischio'!AI$11*tabelle!$W$5),IF('Rischio netto'!W59=tabelle!$V$6,('calcolo mitigazione del rischio'!AI$11*tabelle!$W$6),IF('Rischio netto'!W59=tabelle!$V$7,('calcolo mitigazione del rischio'!AI$11*tabelle!$W$7),IF('Rischio netto'!W59=tabelle!$V$8,('calcolo mitigazione del rischio'!AI$11*tabelle!$W$8),IF('Rischio netto'!W59=tabelle!$V$9,('calcolo mitigazione del rischio'!AI$11*tabelle!$W$9),IF('Rischio netto'!W59=tabelle!$V$10,('calcolo mitigazione del rischio'!AI$11*tabelle!$W$10),IF('Rischio netto'!W59=tabelle!$V$11,('calcolo mitigazione del rischio'!AI$11*tabelle!$W$11),IF('Rischio netto'!W59=tabelle!$V$12,('calcolo mitigazione del rischio'!AI$11*tabelle!$W$12),"-"))))))))))</f>
        <v>-</v>
      </c>
      <c r="AJ52" s="428" t="e">
        <f t="shared" si="0"/>
        <v>#REF!</v>
      </c>
      <c r="AK52" s="429" t="e">
        <f t="shared" si="3"/>
        <v>#REF!</v>
      </c>
      <c r="AL52" s="418" t="e">
        <f>IF('calcolo mitigazione del rischio'!$AJ52="-","-",'calcolo mitigazione del rischio'!$AK52)</f>
        <v>#REF!</v>
      </c>
      <c r="AM52" s="412" t="str">
        <f>IF('Rischio netto'!X59="-","-",IF('calcolo mitigazione del rischio'!S52="-","-",IF('calcolo mitigazione del rischio'!AL52="-","-",ROUND(('calcolo mitigazione del rischio'!S52*(1-'calcolo mitigazione del rischio'!AL52)),0))))</f>
        <v>-</v>
      </c>
      <c r="AN52" s="404"/>
      <c r="AO52" s="26">
        <f>IF('Rischio Lordo'!L59="X",tabelle!$I$2,0)</f>
        <v>0</v>
      </c>
      <c r="AP52" s="26">
        <f>IF('Rischio Lordo'!M59="X",tabelle!$I$3,0)</f>
        <v>0</v>
      </c>
      <c r="AQ52" s="26">
        <f>IF('Rischio Lordo'!N59="X",tabelle!$I$4,0)</f>
        <v>0</v>
      </c>
      <c r="AR52" s="26">
        <f>IF('Rischio Lordo'!O59="X",tabelle!$I$5,0)</f>
        <v>0</v>
      </c>
      <c r="AS52" s="26">
        <f>IF('Rischio Lordo'!P59="X",tabelle!$I$6,0)</f>
        <v>0</v>
      </c>
      <c r="AT52" s="26">
        <f>IF('Rischio Lordo'!Q59="X",tabelle!$I$7,0)</f>
        <v>0</v>
      </c>
      <c r="AU52" s="26">
        <f>IF('Rischio Lordo'!R59="X",tabelle!$I$8,0)</f>
        <v>0</v>
      </c>
      <c r="AV52" s="26">
        <f>IF('Rischio Lordo'!S59="X",tabelle!$I$9,0)</f>
        <v>0</v>
      </c>
      <c r="AW52" s="26">
        <f>IF('Rischio Lordo'!T59="X",tabelle!$I$10,0)</f>
        <v>0</v>
      </c>
      <c r="AX52" s="26">
        <f>IF('Rischio Lordo'!U59="X",tabelle!$I$11,0)</f>
        <v>0</v>
      </c>
      <c r="AY52" s="26">
        <f>IF('Rischio Lordo'!V59="X",tabelle!$I$12,0)</f>
        <v>0</v>
      </c>
      <c r="AZ52" s="26">
        <f>IF('Rischio Lordo'!W59="X",tabelle!$I$13,0)</f>
        <v>0</v>
      </c>
      <c r="BA52" s="26">
        <f>IF('Rischio Lordo'!X59="X",tabelle!$I$14,0)</f>
        <v>0</v>
      </c>
      <c r="BB52" s="26">
        <f>IF('Rischio Lordo'!Y59="X",tabelle!$I$15,0)</f>
        <v>0</v>
      </c>
      <c r="BC52" s="26">
        <f>IF('Rischio Lordo'!Z59="X",tabelle!$I$16,0)</f>
        <v>0</v>
      </c>
      <c r="BD52" s="26">
        <f>IF('Rischio Lordo'!AA59="X",tabelle!$I$17,0)</f>
        <v>0</v>
      </c>
      <c r="BE52" s="26">
        <f>IF('Rischio Lordo'!AB59="X",tabelle!$I$18,0)</f>
        <v>0</v>
      </c>
      <c r="BF52" s="26">
        <f>IF('Rischio Lordo'!AC59="X",tabelle!$I$18,0)</f>
        <v>0</v>
      </c>
      <c r="BG52" s="26">
        <f>IF('Rischio Lordo'!AC59="X",tabelle!$I$19,0)</f>
        <v>0</v>
      </c>
      <c r="BH52" s="212">
        <f t="shared" si="4"/>
        <v>0</v>
      </c>
    </row>
    <row r="53" spans="1:60" ht="14.5" customHeight="1" x14ac:dyDescent="0.75">
      <c r="A53" s="754">
        <f>Schema!A57</f>
        <v>0</v>
      </c>
      <c r="B53" s="774">
        <f>Schema!B57</f>
        <v>0</v>
      </c>
      <c r="C53" s="1111">
        <f>Schema!C57</f>
        <v>0</v>
      </c>
      <c r="D53" s="262" t="str">
        <f>Schema!D57</f>
        <v xml:space="preserve"> C.2.2. Registrazione delle trasferte e istruttoria sulle richieste di rimborso spese </v>
      </c>
      <c r="E53" s="284" t="str">
        <f>Schema!E57</f>
        <v>GRU</v>
      </c>
      <c r="F53" s="46" t="str">
        <f>Schema!F57</f>
        <v>C</v>
      </c>
      <c r="G53" s="46" t="str">
        <f>Schema!G57</f>
        <v>02</v>
      </c>
      <c r="H53" s="285" t="str">
        <f>Schema!H57</f>
        <v>02</v>
      </c>
      <c r="I53" s="181" t="str">
        <f>IF('Rischio Lordo'!AF60=tabelle!$M$7,tabelle!$N$7,IF('Rischio Lordo'!AF60=tabelle!$M$6,tabelle!$N$6,IF('Rischio Lordo'!AF60=tabelle!$M$5,tabelle!$N$5,IF('Rischio Lordo'!AF60=tabelle!$M$4,tabelle!$N$4,IF('Rischio Lordo'!AF60=tabelle!$M$3,tabelle!$N$3,"-")))))</f>
        <v>-</v>
      </c>
      <c r="J53" s="34" t="str">
        <f>IF('Rischio Lordo'!AG60=tabelle!$M$7,tabelle!$N$7,IF('Rischio Lordo'!AG60=tabelle!$M$6,tabelle!$N$6,IF('Rischio Lordo'!AG60=tabelle!$M$5,tabelle!$N$5,IF('Rischio Lordo'!AG60=tabelle!$M$4,tabelle!$N$4,IF('Rischio Lordo'!AG60=tabelle!$M$3,tabelle!$N$3,"-")))))</f>
        <v>-</v>
      </c>
      <c r="K53" s="34" t="str">
        <f>IF('Rischio Lordo'!AH60=tabelle!$M$7,tabelle!$N$7,IF('Rischio Lordo'!AH60=tabelle!$M$6,tabelle!$N$6,IF('Rischio Lordo'!AH60=tabelle!$M$5,tabelle!$N$5,IF('Rischio Lordo'!AH60=tabelle!$M$4,tabelle!$N$4,IF('Rischio Lordo'!AH60=tabelle!$M$3,tabelle!$N$3,"-")))))</f>
        <v>-</v>
      </c>
      <c r="L53" s="394" t="str">
        <f t="shared" si="1"/>
        <v>-</v>
      </c>
      <c r="M53" s="34" t="str">
        <f>IF('Rischio Lordo'!AI60=tabelle!$M$7,tabelle!$N$7,IF('Rischio Lordo'!AI60=tabelle!$M$6,tabelle!$N$6,IF('Rischio Lordo'!AI60=tabelle!$M$5,tabelle!$N$5,IF('Rischio Lordo'!AI60=tabelle!$M$4,tabelle!$N$4,IF('Rischio Lordo'!AI60=tabelle!$M$3,tabelle!$N$3,"-")))))</f>
        <v>-</v>
      </c>
      <c r="N53" s="165" t="str">
        <f>IF(M53="-","-",IF('calcolo mitigazione del rischio'!L53="-","-",IF(AND((M53*'calcolo mitigazione del rischio'!L53)&gt;=tabelle!$P$3, (M53*'calcolo mitigazione del rischio'!L53)&lt;tabelle!$Q$3),tabelle!$R$3,IF(AND((M53*'calcolo mitigazione del rischio'!L53)&gt;=tabelle!$P$4, (M53*'calcolo mitigazione del rischio'!L53)&lt;tabelle!$Q$4),tabelle!$R$4,IF(AND((M53*'calcolo mitigazione del rischio'!L53)&gt;=tabelle!$P$5, (M53*'calcolo mitigazione del rischio'!L53)&lt;tabelle!$Q$5),tabelle!$R$5,IF(AND((M53*'calcolo mitigazione del rischio'!L53)&gt;=tabelle!$P$6, (M53*'calcolo mitigazione del rischio'!L53)&lt;tabelle!$Q$6),tabelle!$R$6,IF(AND((M53*'calcolo mitigazione del rischio'!L53)&gt;=tabelle!$P$7, (M53*'calcolo mitigazione del rischio'!L53)&lt;=tabelle!$Q$7),tabelle!$R$7,"-")))))))</f>
        <v>-</v>
      </c>
      <c r="O53" s="35" t="str">
        <f>IF('Rischio Lordo'!AK60=tabelle!$M$7,tabelle!$N$7,IF('Rischio Lordo'!AK60=tabelle!$M$6,tabelle!$N$6,IF('Rischio Lordo'!AK60=tabelle!$M$5,tabelle!$N$5,IF('Rischio Lordo'!AK60=tabelle!$M$4,tabelle!$N$4,IF('Rischio Lordo'!AK60=tabelle!$M$3,tabelle!$N$3,"-")))))</f>
        <v>-</v>
      </c>
      <c r="P53" s="35" t="str">
        <f>IF('Rischio Lordo'!AL60=tabelle!$M$7,tabelle!$N$7,IF('Rischio Lordo'!AL60=tabelle!$M$6,tabelle!$N$6,IF('Rischio Lordo'!AL60=tabelle!$M$5,tabelle!$N$5,IF('Rischio Lordo'!AL60=tabelle!$M$4,tabelle!$N$4,IF('Rischio Lordo'!AL60=tabelle!$M$3,tabelle!$N$3,"-")))))</f>
        <v>-</v>
      </c>
      <c r="Q53" s="35" t="str">
        <f>IF('Rischio Lordo'!AM60=tabelle!$M$7,tabelle!$N$7,IF('Rischio Lordo'!AM60=tabelle!$M$6,tabelle!$N$6,IF('Rischio Lordo'!AM60=tabelle!$M$5,tabelle!$N$5,IF('Rischio Lordo'!AM60=tabelle!$M$4,tabelle!$N$4,IF('Rischio Lordo'!AM60=tabelle!$M$3,tabelle!$N$3,"-")))))</f>
        <v>-</v>
      </c>
      <c r="R53" s="166" t="str">
        <f t="shared" si="2"/>
        <v>-</v>
      </c>
      <c r="S53" s="228" t="str">
        <f>IF(R53="-","-",(R53*'calcolo mitigazione del rischio'!N53))</f>
        <v>-</v>
      </c>
      <c r="T53" s="26" t="str">
        <f>IF('Rischio netto'!I60=tabelle!$V$3,('calcolo mitigazione del rischio'!T$11*tabelle!$W$3),IF('Rischio netto'!I60=tabelle!$V$4,('calcolo mitigazione del rischio'!T$11*tabelle!$W$4),IF('Rischio netto'!I60=tabelle!$V$5,('calcolo mitigazione del rischio'!T$11*tabelle!$W$5),IF('Rischio netto'!I60=tabelle!$V$6,('calcolo mitigazione del rischio'!T$11*tabelle!$W$6),IF('Rischio netto'!I60=tabelle!$V$7,('calcolo mitigazione del rischio'!T$11*tabelle!$W$7),IF('Rischio netto'!I60=tabelle!$V$8,('calcolo mitigazione del rischio'!T$11*tabelle!$W$8),IF('Rischio netto'!I60=tabelle!$V$9,('calcolo mitigazione del rischio'!T$11*tabelle!$W$9),IF('Rischio netto'!I60=tabelle!$V$10,('calcolo mitigazione del rischio'!T$11*tabelle!$W$10),IF('Rischio netto'!I60=tabelle!$V$11,('calcolo mitigazione del rischio'!T$11*tabelle!$W$11),IF('Rischio netto'!I60=tabelle!$V$12,('calcolo mitigazione del rischio'!T$11*tabelle!$W$12),"-"))))))))))</f>
        <v>-</v>
      </c>
      <c r="U53" s="26" t="str">
        <f>IF('Rischio netto'!J60=tabelle!$V$3,('calcolo mitigazione del rischio'!U$11*tabelle!$W$3),IF('Rischio netto'!J60=tabelle!$V$4,('calcolo mitigazione del rischio'!U$11*tabelle!$W$4),IF('Rischio netto'!J60=tabelle!$V$5,('calcolo mitigazione del rischio'!U$11*tabelle!$W$5),IF('Rischio netto'!J60=tabelle!$V$6,('calcolo mitigazione del rischio'!U$11*tabelle!$W$6),IF('Rischio netto'!J60=tabelle!$V$7,('calcolo mitigazione del rischio'!U$11*tabelle!$W$7),IF('Rischio netto'!J60=tabelle!$V$8,('calcolo mitigazione del rischio'!U$11*tabelle!$W$8),IF('Rischio netto'!J60=tabelle!$V$9,('calcolo mitigazione del rischio'!U$11*tabelle!$W$9),IF('Rischio netto'!J60=tabelle!$V$10,('calcolo mitigazione del rischio'!U$11*tabelle!$W$10),IF('Rischio netto'!J60=tabelle!$V$11,('calcolo mitigazione del rischio'!U$11*tabelle!$W$11),IF('Rischio netto'!J60=tabelle!$V$12,('calcolo mitigazione del rischio'!U$11*tabelle!$W$12),"-"))))))))))</f>
        <v>-</v>
      </c>
      <c r="V53" s="26" t="str">
        <f>IF('Rischio netto'!K60=tabelle!$V$3,('calcolo mitigazione del rischio'!V$11*tabelle!$W$3),IF('Rischio netto'!K60=tabelle!$V$4,('calcolo mitigazione del rischio'!V$11*tabelle!$W$4),IF('Rischio netto'!K60=tabelle!$V$5,('calcolo mitigazione del rischio'!V$11*tabelle!$W$5),IF('Rischio netto'!K60=tabelle!$V$6,('calcolo mitigazione del rischio'!V$11*tabelle!$W$6),IF('Rischio netto'!K60=tabelle!$V$7,('calcolo mitigazione del rischio'!V$11*tabelle!$W$7),IF('Rischio netto'!K60=tabelle!$V$8,('calcolo mitigazione del rischio'!V$11*tabelle!$W$8),IF('Rischio netto'!K60=tabelle!$V$9,('calcolo mitigazione del rischio'!V$11*tabelle!$W$9),IF('Rischio netto'!K60=tabelle!$V$10,('calcolo mitigazione del rischio'!V$11*tabelle!$W$10),IF('Rischio netto'!K60=tabelle!$V$11,('calcolo mitigazione del rischio'!V$11*tabelle!$W$11),IF('Rischio netto'!K60=tabelle!$V$12,('calcolo mitigazione del rischio'!V$11*tabelle!$W$12),"-"))))))))))</f>
        <v>-</v>
      </c>
      <c r="W53" s="26" t="str">
        <f>IF('Rischio netto'!L60=tabelle!$V$3,('calcolo mitigazione del rischio'!W$11*tabelle!$W$3),IF('Rischio netto'!L60=tabelle!$V$4,('calcolo mitigazione del rischio'!W$11*tabelle!$W$4),IF('Rischio netto'!L60=tabelle!$V$5,('calcolo mitigazione del rischio'!W$11*tabelle!$W$5),IF('Rischio netto'!L60=tabelle!$V$6,('calcolo mitigazione del rischio'!W$11*tabelle!$W$6),IF('Rischio netto'!L60=tabelle!$V$7,('calcolo mitigazione del rischio'!W$11*tabelle!$W$7),IF('Rischio netto'!L60=tabelle!$V$8,('calcolo mitigazione del rischio'!W$11*tabelle!$W$8),IF('Rischio netto'!L60=tabelle!$V$9,('calcolo mitigazione del rischio'!W$11*tabelle!$W$9),IF('Rischio netto'!L60=tabelle!$V$10,('calcolo mitigazione del rischio'!W$11*tabelle!$W$10),IF('Rischio netto'!L60=tabelle!$V$11,('calcolo mitigazione del rischio'!W$11*tabelle!$W$11),IF('Rischio netto'!L60=tabelle!$V$12,('calcolo mitigazione del rischio'!W$11*tabelle!$W$12),"-"))))))))))</f>
        <v>-</v>
      </c>
      <c r="X53" s="26" t="str">
        <f>IF('Rischio netto'!O60=tabelle!$V$3,('calcolo mitigazione del rischio'!X$11*tabelle!$W$3),IF('Rischio netto'!O60=tabelle!$V$4,('calcolo mitigazione del rischio'!X$11*tabelle!$W$4),IF('Rischio netto'!O60=tabelle!$V$5,('calcolo mitigazione del rischio'!X$11*tabelle!$W$5),IF('Rischio netto'!O60=tabelle!$V$6,('calcolo mitigazione del rischio'!X$11*tabelle!$W$6),IF('Rischio netto'!O60=tabelle!$V$7,('calcolo mitigazione del rischio'!X$11*tabelle!$W$7),IF('Rischio netto'!O60=tabelle!$V$8,('calcolo mitigazione del rischio'!X$11*tabelle!$W$8),IF('Rischio netto'!O60=tabelle!$V$9,('calcolo mitigazione del rischio'!X$11*tabelle!$W$9),IF('Rischio netto'!O60=tabelle!$V$10,('calcolo mitigazione del rischio'!X$11*tabelle!$W$10),IF('Rischio netto'!O60=tabelle!$V$11,('calcolo mitigazione del rischio'!X$11*tabelle!$W$11),IF('Rischio netto'!O60=tabelle!$V$12,('calcolo mitigazione del rischio'!X$11*tabelle!$W$12),"-"))))))))))</f>
        <v>-</v>
      </c>
      <c r="Y53" s="26" t="str">
        <f>IF('Rischio netto'!P60=tabelle!$V$3,('calcolo mitigazione del rischio'!Y$11*tabelle!$W$3),IF('Rischio netto'!P60=tabelle!$V$4,('calcolo mitigazione del rischio'!Y$11*tabelle!$W$4),IF('Rischio netto'!P60=tabelle!$V$5,('calcolo mitigazione del rischio'!Y$11*tabelle!$W$5),IF('Rischio netto'!P60=tabelle!$V$6,('calcolo mitigazione del rischio'!Y$11*tabelle!$W$6),IF('Rischio netto'!P60=tabelle!$V$7,('calcolo mitigazione del rischio'!Y$11*tabelle!$W$7),IF('Rischio netto'!P60=tabelle!$V$8,('calcolo mitigazione del rischio'!Y$11*tabelle!$W$8),IF('Rischio netto'!P60=tabelle!$V$9,('calcolo mitigazione del rischio'!Y$11*tabelle!$W$9),IF('Rischio netto'!P60=tabelle!$V$10,('calcolo mitigazione del rischio'!Y$11*tabelle!$W$10),IF('Rischio netto'!P60=tabelle!$V$11,('calcolo mitigazione del rischio'!Y$11*tabelle!$W$11),IF('Rischio netto'!P60=tabelle!$V$12,('calcolo mitigazione del rischio'!Y$11*tabelle!$W$12),"-"))))))))))</f>
        <v>-</v>
      </c>
      <c r="Z5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3" s="26" t="str">
        <f>IF('Rischio netto'!Q60=tabelle!$V$3,('calcolo mitigazione del rischio'!AA$11*tabelle!$W$3),IF('Rischio netto'!Q60=tabelle!$V$4,('calcolo mitigazione del rischio'!AA$11*tabelle!$W$4),IF('Rischio netto'!Q60=tabelle!$V$5,('calcolo mitigazione del rischio'!AA$11*tabelle!$W$5),IF('Rischio netto'!Q60=tabelle!$V$6,('calcolo mitigazione del rischio'!AA$11*tabelle!$W$6),IF('Rischio netto'!Q60=tabelle!$V$7,('calcolo mitigazione del rischio'!AA$11*tabelle!$W$7),IF('Rischio netto'!Q60=tabelle!$V$8,('calcolo mitigazione del rischio'!AA$11*tabelle!$W$8),IF('Rischio netto'!Q60=tabelle!$V$9,('calcolo mitigazione del rischio'!AA$11*tabelle!$W$9),IF('Rischio netto'!Q60=tabelle!$V$10,('calcolo mitigazione del rischio'!AA$11*tabelle!$W$10),IF('Rischio netto'!Q60=tabelle!$V$11,('calcolo mitigazione del rischio'!AA$11*tabelle!$W$11),IF('Rischio netto'!Q60=tabelle!$V$12,('calcolo mitigazione del rischio'!AA$11*tabelle!$W$12),"-"))))))))))</f>
        <v>-</v>
      </c>
      <c r="AB53" s="26" t="str">
        <f>IF('Rischio netto'!R60=tabelle!$V$3,('calcolo mitigazione del rischio'!AB$11*tabelle!$W$3),IF('Rischio netto'!R60=tabelle!$V$4,('calcolo mitigazione del rischio'!AB$11*tabelle!$W$4),IF('Rischio netto'!R60=tabelle!$V$5,('calcolo mitigazione del rischio'!AB$11*tabelle!$W$5),IF('Rischio netto'!R60=tabelle!$V$6,('calcolo mitigazione del rischio'!AB$11*tabelle!$W$6),IF('Rischio netto'!R60=tabelle!$V$7,('calcolo mitigazione del rischio'!AB$11*tabelle!$W$7),IF('Rischio netto'!R60=tabelle!$V$8,('calcolo mitigazione del rischio'!AB$11*tabelle!$W$8),IF('Rischio netto'!R60=tabelle!$V$9,('calcolo mitigazione del rischio'!AB$11*tabelle!$W$9),IF('Rischio netto'!R60=tabelle!$V$10,('calcolo mitigazione del rischio'!AB$11*tabelle!$W$10),IF('Rischio netto'!R60=tabelle!$V$11,('calcolo mitigazione del rischio'!AB$11*tabelle!$W$11),IF('Rischio netto'!R60=tabelle!$V$12,('calcolo mitigazione del rischio'!AB$11*tabelle!$W$12),"-"))))))))))</f>
        <v>-</v>
      </c>
      <c r="AC53" s="405" t="str">
        <f>IF('Rischio netto'!T60=tabelle!$V$3,('calcolo mitigazione del rischio'!AC$11*tabelle!$W$3),IF('Rischio netto'!T60=tabelle!$V$4,('calcolo mitigazione del rischio'!AC$11*tabelle!$W$4),IF('Rischio netto'!T60=tabelle!$V$5,('calcolo mitigazione del rischio'!AC$11*tabelle!$W$5),IF('Rischio netto'!T60=tabelle!$V$6,('calcolo mitigazione del rischio'!AC$11*tabelle!$W$6),IF('Rischio netto'!T60=tabelle!$V$7,('calcolo mitigazione del rischio'!AC$11*tabelle!$W$7),IF('Rischio netto'!T60=tabelle!$V$8,('calcolo mitigazione del rischio'!AC$11*tabelle!$W$8),IF('Rischio netto'!T60=tabelle!$V$9,('calcolo mitigazione del rischio'!AC$11*tabelle!$W$9),IF('Rischio netto'!T60=tabelle!$V$10,('calcolo mitigazione del rischio'!AC$11*tabelle!$W$10),IF('Rischio netto'!T60=tabelle!$V$11,('calcolo mitigazione del rischio'!AC$11*tabelle!$W$11),IF('Rischio netto'!T60=tabelle!$V$12,('calcolo mitigazione del rischio'!AC$11*tabelle!$W$12),"-"))))))))))</f>
        <v>-</v>
      </c>
      <c r="AD53" s="26" t="str">
        <f>IF('Rischio netto'!T60=tabelle!$V$3,('calcolo mitigazione del rischio'!AD$11*tabelle!$W$3),IF('Rischio netto'!T60=tabelle!$V$4,('calcolo mitigazione del rischio'!AD$11*tabelle!$W$4),IF('Rischio netto'!T60=tabelle!$V$5,('calcolo mitigazione del rischio'!AD$11*tabelle!$W$5),IF('Rischio netto'!T60=tabelle!$V$6,('calcolo mitigazione del rischio'!AD$11*tabelle!$W$6),IF('Rischio netto'!T60=tabelle!$V$7,('calcolo mitigazione del rischio'!AD$11*tabelle!$W$7),IF('Rischio netto'!T60=tabelle!$V$8,('calcolo mitigazione del rischio'!AD$11*tabelle!$W$8),IF('Rischio netto'!T60=tabelle!$V$9,('calcolo mitigazione del rischio'!AD$11*tabelle!$W$9),IF('Rischio netto'!T60=tabelle!$V$10,('calcolo mitigazione del rischio'!AD$11*tabelle!$W$10),IF('Rischio netto'!T60=tabelle!$V$11,('calcolo mitigazione del rischio'!AD$11*tabelle!$W$11),IF('Rischio netto'!T60=tabelle!$V$12,('calcolo mitigazione del rischio'!AD$11*tabelle!$W$12),"-"))))))))))</f>
        <v>-</v>
      </c>
      <c r="AE53" s="26"/>
      <c r="AF53" s="405" t="str">
        <f>IF('Rischio netto'!T60=tabelle!$V$3,('calcolo mitigazione del rischio'!AF$11*tabelle!$W$3),IF('Rischio netto'!T60=tabelle!$V$4,('calcolo mitigazione del rischio'!AF$11*tabelle!$W$4),IF('Rischio netto'!T60=tabelle!$V$5,('calcolo mitigazione del rischio'!AF$11*tabelle!$W$5),IF('Rischio netto'!T60=tabelle!$V$6,('calcolo mitigazione del rischio'!AF$11*tabelle!$W$6),IF('Rischio netto'!T60=tabelle!$V$7,('calcolo mitigazione del rischio'!AF$11*tabelle!$W$7),IF('Rischio netto'!T60=tabelle!$V$8,('calcolo mitigazione del rischio'!AF$11*tabelle!$W$8),IF('Rischio netto'!T60=tabelle!$V$9,('calcolo mitigazione del rischio'!AF$11*tabelle!$W$9),IF('Rischio netto'!T60=tabelle!$V$10,('calcolo mitigazione del rischio'!AF$11*tabelle!$W$10),IF('Rischio netto'!T60=tabelle!$V$11,('calcolo mitigazione del rischio'!AF$11*tabelle!$W$11),IF('Rischio netto'!T60=tabelle!$V$12,('calcolo mitigazione del rischio'!AF$11*tabelle!$W$12),"-"))))))))))</f>
        <v>-</v>
      </c>
      <c r="AG53" s="405" t="str">
        <f>IF('Rischio netto'!U60=tabelle!$V$3,('calcolo mitigazione del rischio'!AG$11*tabelle!$W$3),IF('Rischio netto'!U60=tabelle!$V$4,('calcolo mitigazione del rischio'!AG$11*tabelle!$W$4),IF('Rischio netto'!U60=tabelle!$V$5,('calcolo mitigazione del rischio'!AG$11*tabelle!$W$5),IF('Rischio netto'!U60=tabelle!$V$6,('calcolo mitigazione del rischio'!AG$11*tabelle!$W$6),IF('Rischio netto'!U60=tabelle!$V$7,('calcolo mitigazione del rischio'!AG$11*tabelle!$W$7),IF('Rischio netto'!U60=tabelle!$V$8,('calcolo mitigazione del rischio'!AG$11*tabelle!$W$8),IF('Rischio netto'!U60=tabelle!$V$9,('calcolo mitigazione del rischio'!AG$11*tabelle!$W$9),IF('Rischio netto'!U60=tabelle!$V$10,('calcolo mitigazione del rischio'!AG$11*tabelle!$W$10),IF('Rischio netto'!U60=tabelle!$V$11,('calcolo mitigazione del rischio'!AG$11*tabelle!$W$11),IF('Rischio netto'!U60=tabelle!$V$12,('calcolo mitigazione del rischio'!AG$11*tabelle!$W$12),"-"))))))))))</f>
        <v>-</v>
      </c>
      <c r="AH53" s="26" t="str">
        <f>IF('Rischio netto'!V60=tabelle!$V$3,('calcolo mitigazione del rischio'!AH$11*tabelle!$W$3),IF('Rischio netto'!V60=tabelle!$V$4,('calcolo mitigazione del rischio'!AH$11*tabelle!$W$4),IF('Rischio netto'!V60=tabelle!$V$5,('calcolo mitigazione del rischio'!AH$11*tabelle!$W$5),IF('Rischio netto'!V60=tabelle!$V$6,('calcolo mitigazione del rischio'!AH$11*tabelle!$W$6),IF('Rischio netto'!V60=tabelle!$V$7,('calcolo mitigazione del rischio'!AH$11*tabelle!$W$7),IF('Rischio netto'!V60=tabelle!$V$8,('calcolo mitigazione del rischio'!AH$11*tabelle!$W$8),IF('Rischio netto'!V60=tabelle!$V$9,('calcolo mitigazione del rischio'!AH$11*tabelle!$W$9),IF('Rischio netto'!V60=tabelle!$V$10,('calcolo mitigazione del rischio'!AH$11*tabelle!$W$10),IF('Rischio netto'!V60=tabelle!$V$11,('calcolo mitigazione del rischio'!AH$11*tabelle!$W$11),IF('Rischio netto'!V60=tabelle!$V$12,('calcolo mitigazione del rischio'!AH$11*tabelle!$W$12),"-"))))))))))</f>
        <v>-</v>
      </c>
      <c r="AI53" s="410" t="str">
        <f>IF('Rischio netto'!W60=tabelle!$V$3,('calcolo mitigazione del rischio'!AI$11*tabelle!$W$3),IF('Rischio netto'!W60=tabelle!$V$4,('calcolo mitigazione del rischio'!AI$11*tabelle!$W$4),IF('Rischio netto'!W60=tabelle!$V$5,('calcolo mitigazione del rischio'!AI$11*tabelle!$W$5),IF('Rischio netto'!W60=tabelle!$V$6,('calcolo mitigazione del rischio'!AI$11*tabelle!$W$6),IF('Rischio netto'!W60=tabelle!$V$7,('calcolo mitigazione del rischio'!AI$11*tabelle!$W$7),IF('Rischio netto'!W60=tabelle!$V$8,('calcolo mitigazione del rischio'!AI$11*tabelle!$W$8),IF('Rischio netto'!W60=tabelle!$V$9,('calcolo mitigazione del rischio'!AI$11*tabelle!$W$9),IF('Rischio netto'!W60=tabelle!$V$10,('calcolo mitigazione del rischio'!AI$11*tabelle!$W$10),IF('Rischio netto'!W60=tabelle!$V$11,('calcolo mitigazione del rischio'!AI$11*tabelle!$W$11),IF('Rischio netto'!W60=tabelle!$V$12,('calcolo mitigazione del rischio'!AI$11*tabelle!$W$12),"-"))))))))))</f>
        <v>-</v>
      </c>
      <c r="AJ53" s="428" t="e">
        <f t="shared" si="0"/>
        <v>#REF!</v>
      </c>
      <c r="AK53" s="429" t="e">
        <f t="shared" si="3"/>
        <v>#REF!</v>
      </c>
      <c r="AL53" s="418" t="e">
        <f>IF('calcolo mitigazione del rischio'!$AJ53="-","-",'calcolo mitigazione del rischio'!$AK53)</f>
        <v>#REF!</v>
      </c>
      <c r="AM53" s="412" t="str">
        <f>IF('Rischio netto'!X60="-","-",IF('calcolo mitigazione del rischio'!S53="-","-",IF('calcolo mitigazione del rischio'!AL53="-","-",ROUND(('calcolo mitigazione del rischio'!S53*(1-'calcolo mitigazione del rischio'!AL53)),0))))</f>
        <v>-</v>
      </c>
      <c r="AN53" s="404"/>
      <c r="AO53" s="26">
        <f>IF('Rischio Lordo'!L60="X",tabelle!$I$2,0)</f>
        <v>0</v>
      </c>
      <c r="AP53" s="26">
        <f>IF('Rischio Lordo'!M60="X",tabelle!$I$3,0)</f>
        <v>0</v>
      </c>
      <c r="AQ53" s="26">
        <f>IF('Rischio Lordo'!N60="X",tabelle!$I$4,0)</f>
        <v>0</v>
      </c>
      <c r="AR53" s="26">
        <f>IF('Rischio Lordo'!O60="X",tabelle!$I$5,0)</f>
        <v>0</v>
      </c>
      <c r="AS53" s="26">
        <f>IF('Rischio Lordo'!P60="X",tabelle!$I$6,0)</f>
        <v>0</v>
      </c>
      <c r="AT53" s="26">
        <f>IF('Rischio Lordo'!Q60="X",tabelle!$I$7,0)</f>
        <v>0</v>
      </c>
      <c r="AU53" s="26">
        <f>IF('Rischio Lordo'!R60="X",tabelle!$I$8,0)</f>
        <v>0</v>
      </c>
      <c r="AV53" s="26">
        <f>IF('Rischio Lordo'!S60="X",tabelle!$I$9,0)</f>
        <v>0</v>
      </c>
      <c r="AW53" s="26">
        <f>IF('Rischio Lordo'!T60="X",tabelle!$I$10,0)</f>
        <v>0</v>
      </c>
      <c r="AX53" s="26">
        <f>IF('Rischio Lordo'!U60="X",tabelle!$I$11,0)</f>
        <v>0</v>
      </c>
      <c r="AY53" s="26">
        <f>IF('Rischio Lordo'!V60="X",tabelle!$I$12,0)</f>
        <v>0</v>
      </c>
      <c r="AZ53" s="26">
        <f>IF('Rischio Lordo'!W60="X",tabelle!$I$13,0)</f>
        <v>0</v>
      </c>
      <c r="BA53" s="26">
        <f>IF('Rischio Lordo'!X60="X",tabelle!$I$14,0)</f>
        <v>0</v>
      </c>
      <c r="BB53" s="26">
        <f>IF('Rischio Lordo'!Y60="X",tabelle!$I$15,0)</f>
        <v>0</v>
      </c>
      <c r="BC53" s="26">
        <f>IF('Rischio Lordo'!Z60="X",tabelle!$I$16,0)</f>
        <v>0</v>
      </c>
      <c r="BD53" s="26">
        <f>IF('Rischio Lordo'!AA60="X",tabelle!$I$17,0)</f>
        <v>0</v>
      </c>
      <c r="BE53" s="26">
        <f>IF('Rischio Lordo'!AB60="X",tabelle!$I$18,0)</f>
        <v>0</v>
      </c>
      <c r="BF53" s="26">
        <f>IF('Rischio Lordo'!AC60="X",tabelle!$I$18,0)</f>
        <v>0</v>
      </c>
      <c r="BG53" s="26">
        <f>IF('Rischio Lordo'!AC60="X",tabelle!$I$19,0)</f>
        <v>0</v>
      </c>
      <c r="BH53" s="212">
        <f t="shared" si="4"/>
        <v>0</v>
      </c>
    </row>
    <row r="54" spans="1:60" x14ac:dyDescent="0.75">
      <c r="A54" s="754">
        <f>Schema!A58</f>
        <v>0</v>
      </c>
      <c r="B54" s="774">
        <f>Schema!B58</f>
        <v>0</v>
      </c>
      <c r="C54" s="1111" t="str">
        <f>Schema!C58</f>
        <v xml:space="preserve">C.3. Gestione degli adempimenti fiscali
</v>
      </c>
      <c r="D54" s="262" t="str">
        <f>Schema!D58</f>
        <v>C.3.1. Quadratura e controllo delle trattenute fiscali/versamenti dovuti</v>
      </c>
      <c r="E54" s="284" t="str">
        <f>Schema!E58</f>
        <v>GRU</v>
      </c>
      <c r="F54" s="46" t="str">
        <f>Schema!F58</f>
        <v>C</v>
      </c>
      <c r="G54" s="46" t="str">
        <f>Schema!G58</f>
        <v>03</v>
      </c>
      <c r="H54" s="285" t="str">
        <f>Schema!H58</f>
        <v>01</v>
      </c>
      <c r="I54" s="181" t="str">
        <f>IF('Rischio Lordo'!AF61=tabelle!$M$7,tabelle!$N$7,IF('Rischio Lordo'!AF61=tabelle!$M$6,tabelle!$N$6,IF('Rischio Lordo'!AF61=tabelle!$M$5,tabelle!$N$5,IF('Rischio Lordo'!AF61=tabelle!$M$4,tabelle!$N$4,IF('Rischio Lordo'!AF61=tabelle!$M$3,tabelle!$N$3,"-")))))</f>
        <v>-</v>
      </c>
      <c r="J54" s="34" t="str">
        <f>IF('Rischio Lordo'!AG61=tabelle!$M$7,tabelle!$N$7,IF('Rischio Lordo'!AG61=tabelle!$M$6,tabelle!$N$6,IF('Rischio Lordo'!AG61=tabelle!$M$5,tabelle!$N$5,IF('Rischio Lordo'!AG61=tabelle!$M$4,tabelle!$N$4,IF('Rischio Lordo'!AG61=tabelle!$M$3,tabelle!$N$3,"-")))))</f>
        <v>-</v>
      </c>
      <c r="K54" s="34" t="str">
        <f>IF('Rischio Lordo'!AH61=tabelle!$M$7,tabelle!$N$7,IF('Rischio Lordo'!AH61=tabelle!$M$6,tabelle!$N$6,IF('Rischio Lordo'!AH61=tabelle!$M$5,tabelle!$N$5,IF('Rischio Lordo'!AH61=tabelle!$M$4,tabelle!$N$4,IF('Rischio Lordo'!AH61=tabelle!$M$3,tabelle!$N$3,"-")))))</f>
        <v>-</v>
      </c>
      <c r="L54" s="394" t="str">
        <f t="shared" si="1"/>
        <v>-</v>
      </c>
      <c r="M54" s="34" t="str">
        <f>IF('Rischio Lordo'!AI61=tabelle!$M$7,tabelle!$N$7,IF('Rischio Lordo'!AI61=tabelle!$M$6,tabelle!$N$6,IF('Rischio Lordo'!AI61=tabelle!$M$5,tabelle!$N$5,IF('Rischio Lordo'!AI61=tabelle!$M$4,tabelle!$N$4,IF('Rischio Lordo'!AI61=tabelle!$M$3,tabelle!$N$3,"-")))))</f>
        <v>-</v>
      </c>
      <c r="N54" s="165" t="str">
        <f>IF(M54="-","-",IF('calcolo mitigazione del rischio'!L54="-","-",IF(AND((M54*'calcolo mitigazione del rischio'!L54)&gt;=tabelle!$P$3, (M54*'calcolo mitigazione del rischio'!L54)&lt;tabelle!$Q$3),tabelle!$R$3,IF(AND((M54*'calcolo mitigazione del rischio'!L54)&gt;=tabelle!$P$4, (M54*'calcolo mitigazione del rischio'!L54)&lt;tabelle!$Q$4),tabelle!$R$4,IF(AND((M54*'calcolo mitigazione del rischio'!L54)&gt;=tabelle!$P$5, (M54*'calcolo mitigazione del rischio'!L54)&lt;tabelle!$Q$5),tabelle!$R$5,IF(AND((M54*'calcolo mitigazione del rischio'!L54)&gt;=tabelle!$P$6, (M54*'calcolo mitigazione del rischio'!L54)&lt;tabelle!$Q$6),tabelle!$R$6,IF(AND((M54*'calcolo mitigazione del rischio'!L54)&gt;=tabelle!$P$7, (M54*'calcolo mitigazione del rischio'!L54)&lt;=tabelle!$Q$7),tabelle!$R$7,"-")))))))</f>
        <v>-</v>
      </c>
      <c r="O54" s="35" t="str">
        <f>IF('Rischio Lordo'!AK61=tabelle!$M$7,tabelle!$N$7,IF('Rischio Lordo'!AK61=tabelle!$M$6,tabelle!$N$6,IF('Rischio Lordo'!AK61=tabelle!$M$5,tabelle!$N$5,IF('Rischio Lordo'!AK61=tabelle!$M$4,tabelle!$N$4,IF('Rischio Lordo'!AK61=tabelle!$M$3,tabelle!$N$3,"-")))))</f>
        <v>-</v>
      </c>
      <c r="P54" s="35" t="str">
        <f>IF('Rischio Lordo'!AL61=tabelle!$M$7,tabelle!$N$7,IF('Rischio Lordo'!AL61=tabelle!$M$6,tabelle!$N$6,IF('Rischio Lordo'!AL61=tabelle!$M$5,tabelle!$N$5,IF('Rischio Lordo'!AL61=tabelle!$M$4,tabelle!$N$4,IF('Rischio Lordo'!AL61=tabelle!$M$3,tabelle!$N$3,"-")))))</f>
        <v>-</v>
      </c>
      <c r="Q54" s="35" t="str">
        <f>IF('Rischio Lordo'!AM61=tabelle!$M$7,tabelle!$N$7,IF('Rischio Lordo'!AM61=tabelle!$M$6,tabelle!$N$6,IF('Rischio Lordo'!AM61=tabelle!$M$5,tabelle!$N$5,IF('Rischio Lordo'!AM61=tabelle!$M$4,tabelle!$N$4,IF('Rischio Lordo'!AM61=tabelle!$M$3,tabelle!$N$3,"-")))))</f>
        <v>-</v>
      </c>
      <c r="R54" s="166" t="str">
        <f t="shared" si="2"/>
        <v>-</v>
      </c>
      <c r="S54" s="228" t="str">
        <f>IF(R54="-","-",(R54*'calcolo mitigazione del rischio'!N54))</f>
        <v>-</v>
      </c>
      <c r="T54" s="26" t="str">
        <f>IF('Rischio netto'!I61=tabelle!$V$3,('calcolo mitigazione del rischio'!T$11*tabelle!$W$3),IF('Rischio netto'!I61=tabelle!$V$4,('calcolo mitigazione del rischio'!T$11*tabelle!$W$4),IF('Rischio netto'!I61=tabelle!$V$5,('calcolo mitigazione del rischio'!T$11*tabelle!$W$5),IF('Rischio netto'!I61=tabelle!$V$6,('calcolo mitigazione del rischio'!T$11*tabelle!$W$6),IF('Rischio netto'!I61=tabelle!$V$7,('calcolo mitigazione del rischio'!T$11*tabelle!$W$7),IF('Rischio netto'!I61=tabelle!$V$8,('calcolo mitigazione del rischio'!T$11*tabelle!$W$8),IF('Rischio netto'!I61=tabelle!$V$9,('calcolo mitigazione del rischio'!T$11*tabelle!$W$9),IF('Rischio netto'!I61=tabelle!$V$10,('calcolo mitigazione del rischio'!T$11*tabelle!$W$10),IF('Rischio netto'!I61=tabelle!$V$11,('calcolo mitigazione del rischio'!T$11*tabelle!$W$11),IF('Rischio netto'!I61=tabelle!$V$12,('calcolo mitigazione del rischio'!T$11*tabelle!$W$12),"-"))))))))))</f>
        <v>-</v>
      </c>
      <c r="U54" s="26" t="str">
        <f>IF('Rischio netto'!J61=tabelle!$V$3,('calcolo mitigazione del rischio'!U$11*tabelle!$W$3),IF('Rischio netto'!J61=tabelle!$V$4,('calcolo mitigazione del rischio'!U$11*tabelle!$W$4),IF('Rischio netto'!J61=tabelle!$V$5,('calcolo mitigazione del rischio'!U$11*tabelle!$W$5),IF('Rischio netto'!J61=tabelle!$V$6,('calcolo mitigazione del rischio'!U$11*tabelle!$W$6),IF('Rischio netto'!J61=tabelle!$V$7,('calcolo mitigazione del rischio'!U$11*tabelle!$W$7),IF('Rischio netto'!J61=tabelle!$V$8,('calcolo mitigazione del rischio'!U$11*tabelle!$W$8),IF('Rischio netto'!J61=tabelle!$V$9,('calcolo mitigazione del rischio'!U$11*tabelle!$W$9),IF('Rischio netto'!J61=tabelle!$V$10,('calcolo mitigazione del rischio'!U$11*tabelle!$W$10),IF('Rischio netto'!J61=tabelle!$V$11,('calcolo mitigazione del rischio'!U$11*tabelle!$W$11),IF('Rischio netto'!J61=tabelle!$V$12,('calcolo mitigazione del rischio'!U$11*tabelle!$W$12),"-"))))))))))</f>
        <v>-</v>
      </c>
      <c r="V54" s="26" t="str">
        <f>IF('Rischio netto'!K61=tabelle!$V$3,('calcolo mitigazione del rischio'!V$11*tabelle!$W$3),IF('Rischio netto'!K61=tabelle!$V$4,('calcolo mitigazione del rischio'!V$11*tabelle!$W$4),IF('Rischio netto'!K61=tabelle!$V$5,('calcolo mitigazione del rischio'!V$11*tabelle!$W$5),IF('Rischio netto'!K61=tabelle!$V$6,('calcolo mitigazione del rischio'!V$11*tabelle!$W$6),IF('Rischio netto'!K61=tabelle!$V$7,('calcolo mitigazione del rischio'!V$11*tabelle!$W$7),IF('Rischio netto'!K61=tabelle!$V$8,('calcolo mitigazione del rischio'!V$11*tabelle!$W$8),IF('Rischio netto'!K61=tabelle!$V$9,('calcolo mitigazione del rischio'!V$11*tabelle!$W$9),IF('Rischio netto'!K61=tabelle!$V$10,('calcolo mitigazione del rischio'!V$11*tabelle!$W$10),IF('Rischio netto'!K61=tabelle!$V$11,('calcolo mitigazione del rischio'!V$11*tabelle!$W$11),IF('Rischio netto'!K61=tabelle!$V$12,('calcolo mitigazione del rischio'!V$11*tabelle!$W$12),"-"))))))))))</f>
        <v>-</v>
      </c>
      <c r="W54" s="26" t="str">
        <f>IF('Rischio netto'!L61=tabelle!$V$3,('calcolo mitigazione del rischio'!W$11*tabelle!$W$3),IF('Rischio netto'!L61=tabelle!$V$4,('calcolo mitigazione del rischio'!W$11*tabelle!$W$4),IF('Rischio netto'!L61=tabelle!$V$5,('calcolo mitigazione del rischio'!W$11*tabelle!$W$5),IF('Rischio netto'!L61=tabelle!$V$6,('calcolo mitigazione del rischio'!W$11*tabelle!$W$6),IF('Rischio netto'!L61=tabelle!$V$7,('calcolo mitigazione del rischio'!W$11*tabelle!$W$7),IF('Rischio netto'!L61=tabelle!$V$8,('calcolo mitigazione del rischio'!W$11*tabelle!$W$8),IF('Rischio netto'!L61=tabelle!$V$9,('calcolo mitigazione del rischio'!W$11*tabelle!$W$9),IF('Rischio netto'!L61=tabelle!$V$10,('calcolo mitigazione del rischio'!W$11*tabelle!$W$10),IF('Rischio netto'!L61=tabelle!$V$11,('calcolo mitigazione del rischio'!W$11*tabelle!$W$11),IF('Rischio netto'!L61=tabelle!$V$12,('calcolo mitigazione del rischio'!W$11*tabelle!$W$12),"-"))))))))))</f>
        <v>-</v>
      </c>
      <c r="X54" s="26" t="str">
        <f>IF('Rischio netto'!O61=tabelle!$V$3,('calcolo mitigazione del rischio'!X$11*tabelle!$W$3),IF('Rischio netto'!O61=tabelle!$V$4,('calcolo mitigazione del rischio'!X$11*tabelle!$W$4),IF('Rischio netto'!O61=tabelle!$V$5,('calcolo mitigazione del rischio'!X$11*tabelle!$W$5),IF('Rischio netto'!O61=tabelle!$V$6,('calcolo mitigazione del rischio'!X$11*tabelle!$W$6),IF('Rischio netto'!O61=tabelle!$V$7,('calcolo mitigazione del rischio'!X$11*tabelle!$W$7),IF('Rischio netto'!O61=tabelle!$V$8,('calcolo mitigazione del rischio'!X$11*tabelle!$W$8),IF('Rischio netto'!O61=tabelle!$V$9,('calcolo mitigazione del rischio'!X$11*tabelle!$W$9),IF('Rischio netto'!O61=tabelle!$V$10,('calcolo mitigazione del rischio'!X$11*tabelle!$W$10),IF('Rischio netto'!O61=tabelle!$V$11,('calcolo mitigazione del rischio'!X$11*tabelle!$W$11),IF('Rischio netto'!O61=tabelle!$V$12,('calcolo mitigazione del rischio'!X$11*tabelle!$W$12),"-"))))))))))</f>
        <v>-</v>
      </c>
      <c r="Y54" s="26" t="str">
        <f>IF('Rischio netto'!P61=tabelle!$V$3,('calcolo mitigazione del rischio'!Y$11*tabelle!$W$3),IF('Rischio netto'!P61=tabelle!$V$4,('calcolo mitigazione del rischio'!Y$11*tabelle!$W$4),IF('Rischio netto'!P61=tabelle!$V$5,('calcolo mitigazione del rischio'!Y$11*tabelle!$W$5),IF('Rischio netto'!P61=tabelle!$V$6,('calcolo mitigazione del rischio'!Y$11*tabelle!$W$6),IF('Rischio netto'!P61=tabelle!$V$7,('calcolo mitigazione del rischio'!Y$11*tabelle!$W$7),IF('Rischio netto'!P61=tabelle!$V$8,('calcolo mitigazione del rischio'!Y$11*tabelle!$W$8),IF('Rischio netto'!P61=tabelle!$V$9,('calcolo mitigazione del rischio'!Y$11*tabelle!$W$9),IF('Rischio netto'!P61=tabelle!$V$10,('calcolo mitigazione del rischio'!Y$11*tabelle!$W$10),IF('Rischio netto'!P61=tabelle!$V$11,('calcolo mitigazione del rischio'!Y$11*tabelle!$W$11),IF('Rischio netto'!P61=tabelle!$V$12,('calcolo mitigazione del rischio'!Y$11*tabelle!$W$12),"-"))))))))))</f>
        <v>-</v>
      </c>
      <c r="Z5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4" s="26" t="str">
        <f>IF('Rischio netto'!Q61=tabelle!$V$3,('calcolo mitigazione del rischio'!AA$11*tabelle!$W$3),IF('Rischio netto'!Q61=tabelle!$V$4,('calcolo mitigazione del rischio'!AA$11*tabelle!$W$4),IF('Rischio netto'!Q61=tabelle!$V$5,('calcolo mitigazione del rischio'!AA$11*tabelle!$W$5),IF('Rischio netto'!Q61=tabelle!$V$6,('calcolo mitigazione del rischio'!AA$11*tabelle!$W$6),IF('Rischio netto'!Q61=tabelle!$V$7,('calcolo mitigazione del rischio'!AA$11*tabelle!$W$7),IF('Rischio netto'!Q61=tabelle!$V$8,('calcolo mitigazione del rischio'!AA$11*tabelle!$W$8),IF('Rischio netto'!Q61=tabelle!$V$9,('calcolo mitigazione del rischio'!AA$11*tabelle!$W$9),IF('Rischio netto'!Q61=tabelle!$V$10,('calcolo mitigazione del rischio'!AA$11*tabelle!$W$10),IF('Rischio netto'!Q61=tabelle!$V$11,('calcolo mitigazione del rischio'!AA$11*tabelle!$W$11),IF('Rischio netto'!Q61=tabelle!$V$12,('calcolo mitigazione del rischio'!AA$11*tabelle!$W$12),"-"))))))))))</f>
        <v>-</v>
      </c>
      <c r="AB54" s="26" t="str">
        <f>IF('Rischio netto'!R61=tabelle!$V$3,('calcolo mitigazione del rischio'!AB$11*tabelle!$W$3),IF('Rischio netto'!R61=tabelle!$V$4,('calcolo mitigazione del rischio'!AB$11*tabelle!$W$4),IF('Rischio netto'!R61=tabelle!$V$5,('calcolo mitigazione del rischio'!AB$11*tabelle!$W$5),IF('Rischio netto'!R61=tabelle!$V$6,('calcolo mitigazione del rischio'!AB$11*tabelle!$W$6),IF('Rischio netto'!R61=tabelle!$V$7,('calcolo mitigazione del rischio'!AB$11*tabelle!$W$7),IF('Rischio netto'!R61=tabelle!$V$8,('calcolo mitigazione del rischio'!AB$11*tabelle!$W$8),IF('Rischio netto'!R61=tabelle!$V$9,('calcolo mitigazione del rischio'!AB$11*tabelle!$W$9),IF('Rischio netto'!R61=tabelle!$V$10,('calcolo mitigazione del rischio'!AB$11*tabelle!$W$10),IF('Rischio netto'!R61=tabelle!$V$11,('calcolo mitigazione del rischio'!AB$11*tabelle!$W$11),IF('Rischio netto'!R61=tabelle!$V$12,('calcolo mitigazione del rischio'!AB$11*tabelle!$W$12),"-"))))))))))</f>
        <v>-</v>
      </c>
      <c r="AC54" s="405" t="str">
        <f>IF('Rischio netto'!T61=tabelle!$V$3,('calcolo mitigazione del rischio'!AC$11*tabelle!$W$3),IF('Rischio netto'!T61=tabelle!$V$4,('calcolo mitigazione del rischio'!AC$11*tabelle!$W$4),IF('Rischio netto'!T61=tabelle!$V$5,('calcolo mitigazione del rischio'!AC$11*tabelle!$W$5),IF('Rischio netto'!T61=tabelle!$V$6,('calcolo mitigazione del rischio'!AC$11*tabelle!$W$6),IF('Rischio netto'!T61=tabelle!$V$7,('calcolo mitigazione del rischio'!AC$11*tabelle!$W$7),IF('Rischio netto'!T61=tabelle!$V$8,('calcolo mitigazione del rischio'!AC$11*tabelle!$W$8),IF('Rischio netto'!T61=tabelle!$V$9,('calcolo mitigazione del rischio'!AC$11*tabelle!$W$9),IF('Rischio netto'!T61=tabelle!$V$10,('calcolo mitigazione del rischio'!AC$11*tabelle!$W$10),IF('Rischio netto'!T61=tabelle!$V$11,('calcolo mitigazione del rischio'!AC$11*tabelle!$W$11),IF('Rischio netto'!T61=tabelle!$V$12,('calcolo mitigazione del rischio'!AC$11*tabelle!$W$12),"-"))))))))))</f>
        <v>-</v>
      </c>
      <c r="AD54" s="26" t="str">
        <f>IF('Rischio netto'!T61=tabelle!$V$3,('calcolo mitigazione del rischio'!AD$11*tabelle!$W$3),IF('Rischio netto'!T61=tabelle!$V$4,('calcolo mitigazione del rischio'!AD$11*tabelle!$W$4),IF('Rischio netto'!T61=tabelle!$V$5,('calcolo mitigazione del rischio'!AD$11*tabelle!$W$5),IF('Rischio netto'!T61=tabelle!$V$6,('calcolo mitigazione del rischio'!AD$11*tabelle!$W$6),IF('Rischio netto'!T61=tabelle!$V$7,('calcolo mitigazione del rischio'!AD$11*tabelle!$W$7),IF('Rischio netto'!T61=tabelle!$V$8,('calcolo mitigazione del rischio'!AD$11*tabelle!$W$8),IF('Rischio netto'!T61=tabelle!$V$9,('calcolo mitigazione del rischio'!AD$11*tabelle!$W$9),IF('Rischio netto'!T61=tabelle!$V$10,('calcolo mitigazione del rischio'!AD$11*tabelle!$W$10),IF('Rischio netto'!T61=tabelle!$V$11,('calcolo mitigazione del rischio'!AD$11*tabelle!$W$11),IF('Rischio netto'!T61=tabelle!$V$12,('calcolo mitigazione del rischio'!AD$11*tabelle!$W$12),"-"))))))))))</f>
        <v>-</v>
      </c>
      <c r="AE54" s="26"/>
      <c r="AF54" s="405" t="str">
        <f>IF('Rischio netto'!T61=tabelle!$V$3,('calcolo mitigazione del rischio'!AF$11*tabelle!$W$3),IF('Rischio netto'!T61=tabelle!$V$4,('calcolo mitigazione del rischio'!AF$11*tabelle!$W$4),IF('Rischio netto'!T61=tabelle!$V$5,('calcolo mitigazione del rischio'!AF$11*tabelle!$W$5),IF('Rischio netto'!T61=tabelle!$V$6,('calcolo mitigazione del rischio'!AF$11*tabelle!$W$6),IF('Rischio netto'!T61=tabelle!$V$7,('calcolo mitigazione del rischio'!AF$11*tabelle!$W$7),IF('Rischio netto'!T61=tabelle!$V$8,('calcolo mitigazione del rischio'!AF$11*tabelle!$W$8),IF('Rischio netto'!T61=tabelle!$V$9,('calcolo mitigazione del rischio'!AF$11*tabelle!$W$9),IF('Rischio netto'!T61=tabelle!$V$10,('calcolo mitigazione del rischio'!AF$11*tabelle!$W$10),IF('Rischio netto'!T61=tabelle!$V$11,('calcolo mitigazione del rischio'!AF$11*tabelle!$W$11),IF('Rischio netto'!T61=tabelle!$V$12,('calcolo mitigazione del rischio'!AF$11*tabelle!$W$12),"-"))))))))))</f>
        <v>-</v>
      </c>
      <c r="AG54" s="405" t="str">
        <f>IF('Rischio netto'!U61=tabelle!$V$3,('calcolo mitigazione del rischio'!AG$11*tabelle!$W$3),IF('Rischio netto'!U61=tabelle!$V$4,('calcolo mitigazione del rischio'!AG$11*tabelle!$W$4),IF('Rischio netto'!U61=tabelle!$V$5,('calcolo mitigazione del rischio'!AG$11*tabelle!$W$5),IF('Rischio netto'!U61=tabelle!$V$6,('calcolo mitigazione del rischio'!AG$11*tabelle!$W$6),IF('Rischio netto'!U61=tabelle!$V$7,('calcolo mitigazione del rischio'!AG$11*tabelle!$W$7),IF('Rischio netto'!U61=tabelle!$V$8,('calcolo mitigazione del rischio'!AG$11*tabelle!$W$8),IF('Rischio netto'!U61=tabelle!$V$9,('calcolo mitigazione del rischio'!AG$11*tabelle!$W$9),IF('Rischio netto'!U61=tabelle!$V$10,('calcolo mitigazione del rischio'!AG$11*tabelle!$W$10),IF('Rischio netto'!U61=tabelle!$V$11,('calcolo mitigazione del rischio'!AG$11*tabelle!$W$11),IF('Rischio netto'!U61=tabelle!$V$12,('calcolo mitigazione del rischio'!AG$11*tabelle!$W$12),"-"))))))))))</f>
        <v>-</v>
      </c>
      <c r="AH54" s="26" t="str">
        <f>IF('Rischio netto'!V61=tabelle!$V$3,('calcolo mitigazione del rischio'!AH$11*tabelle!$W$3),IF('Rischio netto'!V61=tabelle!$V$4,('calcolo mitigazione del rischio'!AH$11*tabelle!$W$4),IF('Rischio netto'!V61=tabelle!$V$5,('calcolo mitigazione del rischio'!AH$11*tabelle!$W$5),IF('Rischio netto'!V61=tabelle!$V$6,('calcolo mitigazione del rischio'!AH$11*tabelle!$W$6),IF('Rischio netto'!V61=tabelle!$V$7,('calcolo mitigazione del rischio'!AH$11*tabelle!$W$7),IF('Rischio netto'!V61=tabelle!$V$8,('calcolo mitigazione del rischio'!AH$11*tabelle!$W$8),IF('Rischio netto'!V61=tabelle!$V$9,('calcolo mitigazione del rischio'!AH$11*tabelle!$W$9),IF('Rischio netto'!V61=tabelle!$V$10,('calcolo mitigazione del rischio'!AH$11*tabelle!$W$10),IF('Rischio netto'!V61=tabelle!$V$11,('calcolo mitigazione del rischio'!AH$11*tabelle!$W$11),IF('Rischio netto'!V61=tabelle!$V$12,('calcolo mitigazione del rischio'!AH$11*tabelle!$W$12),"-"))))))))))</f>
        <v>-</v>
      </c>
      <c r="AI54" s="410" t="str">
        <f>IF('Rischio netto'!W61=tabelle!$V$3,('calcolo mitigazione del rischio'!AI$11*tabelle!$W$3),IF('Rischio netto'!W61=tabelle!$V$4,('calcolo mitigazione del rischio'!AI$11*tabelle!$W$4),IF('Rischio netto'!W61=tabelle!$V$5,('calcolo mitigazione del rischio'!AI$11*tabelle!$W$5),IF('Rischio netto'!W61=tabelle!$V$6,('calcolo mitigazione del rischio'!AI$11*tabelle!$W$6),IF('Rischio netto'!W61=tabelle!$V$7,('calcolo mitigazione del rischio'!AI$11*tabelle!$W$7),IF('Rischio netto'!W61=tabelle!$V$8,('calcolo mitigazione del rischio'!AI$11*tabelle!$W$8),IF('Rischio netto'!W61=tabelle!$V$9,('calcolo mitigazione del rischio'!AI$11*tabelle!$W$9),IF('Rischio netto'!W61=tabelle!$V$10,('calcolo mitigazione del rischio'!AI$11*tabelle!$W$10),IF('Rischio netto'!W61=tabelle!$V$11,('calcolo mitigazione del rischio'!AI$11*tabelle!$W$11),IF('Rischio netto'!W61=tabelle!$V$12,('calcolo mitigazione del rischio'!AI$11*tabelle!$W$12),"-"))))))))))</f>
        <v>-</v>
      </c>
      <c r="AJ54" s="428" t="e">
        <f t="shared" si="0"/>
        <v>#REF!</v>
      </c>
      <c r="AK54" s="429" t="e">
        <f t="shared" si="3"/>
        <v>#REF!</v>
      </c>
      <c r="AL54" s="418" t="e">
        <f>IF('calcolo mitigazione del rischio'!$AJ54="-","-",'calcolo mitigazione del rischio'!$AK54)</f>
        <v>#REF!</v>
      </c>
      <c r="AM54" s="412" t="str">
        <f>IF('Rischio netto'!X61="-","-",IF('calcolo mitigazione del rischio'!S54="-","-",IF('calcolo mitigazione del rischio'!AL54="-","-",ROUND(('calcolo mitigazione del rischio'!S54*(1-'calcolo mitigazione del rischio'!AL54)),0))))</f>
        <v>-</v>
      </c>
      <c r="AN54" s="404"/>
      <c r="AO54" s="26">
        <f>IF('Rischio Lordo'!L61="X",tabelle!$I$2,0)</f>
        <v>0</v>
      </c>
      <c r="AP54" s="26">
        <f>IF('Rischio Lordo'!M61="X",tabelle!$I$3,0)</f>
        <v>0</v>
      </c>
      <c r="AQ54" s="26">
        <f>IF('Rischio Lordo'!N61="X",tabelle!$I$4,0)</f>
        <v>0</v>
      </c>
      <c r="AR54" s="26">
        <f>IF('Rischio Lordo'!O61="X",tabelle!$I$5,0)</f>
        <v>0</v>
      </c>
      <c r="AS54" s="26">
        <f>IF('Rischio Lordo'!P61="X",tabelle!$I$6,0)</f>
        <v>0</v>
      </c>
      <c r="AT54" s="26">
        <f>IF('Rischio Lordo'!Q61="X",tabelle!$I$7,0)</f>
        <v>0</v>
      </c>
      <c r="AU54" s="26">
        <f>IF('Rischio Lordo'!R61="X",tabelle!$I$8,0)</f>
        <v>0</v>
      </c>
      <c r="AV54" s="26">
        <f>IF('Rischio Lordo'!S61="X",tabelle!$I$9,0)</f>
        <v>0</v>
      </c>
      <c r="AW54" s="26">
        <f>IF('Rischio Lordo'!T61="X",tabelle!$I$10,0)</f>
        <v>0</v>
      </c>
      <c r="AX54" s="26">
        <f>IF('Rischio Lordo'!U61="X",tabelle!$I$11,0)</f>
        <v>0</v>
      </c>
      <c r="AY54" s="26">
        <f>IF('Rischio Lordo'!V61="X",tabelle!$I$12,0)</f>
        <v>0</v>
      </c>
      <c r="AZ54" s="26">
        <f>IF('Rischio Lordo'!W61="X",tabelle!$I$13,0)</f>
        <v>0</v>
      </c>
      <c r="BA54" s="26">
        <f>IF('Rischio Lordo'!X61="X",tabelle!$I$14,0)</f>
        <v>0</v>
      </c>
      <c r="BB54" s="26">
        <f>IF('Rischio Lordo'!Y61="X",tabelle!$I$15,0)</f>
        <v>0</v>
      </c>
      <c r="BC54" s="26">
        <f>IF('Rischio Lordo'!Z61="X",tabelle!$I$16,0)</f>
        <v>0</v>
      </c>
      <c r="BD54" s="26">
        <f>IF('Rischio Lordo'!AA61="X",tabelle!$I$17,0)</f>
        <v>0</v>
      </c>
      <c r="BE54" s="26">
        <f>IF('Rischio Lordo'!AB61="X",tabelle!$I$18,0)</f>
        <v>0</v>
      </c>
      <c r="BF54" s="26">
        <f>IF('Rischio Lordo'!AC61="X",tabelle!$I$18,0)</f>
        <v>0</v>
      </c>
      <c r="BG54" s="26">
        <f>IF('Rischio Lordo'!AC61="X",tabelle!$I$19,0)</f>
        <v>0</v>
      </c>
      <c r="BH54" s="212">
        <f t="shared" si="4"/>
        <v>0</v>
      </c>
    </row>
    <row r="55" spans="1:60" x14ac:dyDescent="0.75">
      <c r="A55" s="754">
        <f>Schema!A59</f>
        <v>0</v>
      </c>
      <c r="B55" s="774">
        <f>Schema!B59</f>
        <v>0</v>
      </c>
      <c r="C55" s="1111">
        <f>Schema!C59</f>
        <v>0</v>
      </c>
      <c r="D55" s="262" t="str">
        <f>Schema!D59</f>
        <v xml:space="preserve">C.3.2. Adempenti conseguenti </v>
      </c>
      <c r="E55" s="284" t="str">
        <f>Schema!E59</f>
        <v>GRU</v>
      </c>
      <c r="F55" s="46" t="str">
        <f>Schema!F59</f>
        <v>C</v>
      </c>
      <c r="G55" s="46" t="str">
        <f>Schema!G59</f>
        <v>03</v>
      </c>
      <c r="H55" s="285" t="str">
        <f>Schema!H59</f>
        <v>02</v>
      </c>
      <c r="I55" s="181" t="str">
        <f>IF('Rischio Lordo'!AF62=tabelle!$M$7,tabelle!$N$7,IF('Rischio Lordo'!AF62=tabelle!$M$6,tabelle!$N$6,IF('Rischio Lordo'!AF62=tabelle!$M$5,tabelle!$N$5,IF('Rischio Lordo'!AF62=tabelle!$M$4,tabelle!$N$4,IF('Rischio Lordo'!AF62=tabelle!$M$3,tabelle!$N$3,"-")))))</f>
        <v>-</v>
      </c>
      <c r="J55" s="34" t="str">
        <f>IF('Rischio Lordo'!AG62=tabelle!$M$7,tabelle!$N$7,IF('Rischio Lordo'!AG62=tabelle!$M$6,tabelle!$N$6,IF('Rischio Lordo'!AG62=tabelle!$M$5,tabelle!$N$5,IF('Rischio Lordo'!AG62=tabelle!$M$4,tabelle!$N$4,IF('Rischio Lordo'!AG62=tabelle!$M$3,tabelle!$N$3,"-")))))</f>
        <v>-</v>
      </c>
      <c r="K55" s="34" t="str">
        <f>IF('Rischio Lordo'!AH62=tabelle!$M$7,tabelle!$N$7,IF('Rischio Lordo'!AH62=tabelle!$M$6,tabelle!$N$6,IF('Rischio Lordo'!AH62=tabelle!$M$5,tabelle!$N$5,IF('Rischio Lordo'!AH62=tabelle!$M$4,tabelle!$N$4,IF('Rischio Lordo'!AH62=tabelle!$M$3,tabelle!$N$3,"-")))))</f>
        <v>-</v>
      </c>
      <c r="L55" s="394" t="str">
        <f t="shared" si="1"/>
        <v>-</v>
      </c>
      <c r="M55" s="34" t="str">
        <f>IF('Rischio Lordo'!AI62=tabelle!$M$7,tabelle!$N$7,IF('Rischio Lordo'!AI62=tabelle!$M$6,tabelle!$N$6,IF('Rischio Lordo'!AI62=tabelle!$M$5,tabelle!$N$5,IF('Rischio Lordo'!AI62=tabelle!$M$4,tabelle!$N$4,IF('Rischio Lordo'!AI62=tabelle!$M$3,tabelle!$N$3,"-")))))</f>
        <v>-</v>
      </c>
      <c r="N55" s="165" t="str">
        <f>IF(M55="-","-",IF('calcolo mitigazione del rischio'!L55="-","-",IF(AND((M55*'calcolo mitigazione del rischio'!L55)&gt;=tabelle!$P$3, (M55*'calcolo mitigazione del rischio'!L55)&lt;tabelle!$Q$3),tabelle!$R$3,IF(AND((M55*'calcolo mitigazione del rischio'!L55)&gt;=tabelle!$P$4, (M55*'calcolo mitigazione del rischio'!L55)&lt;tabelle!$Q$4),tabelle!$R$4,IF(AND((M55*'calcolo mitigazione del rischio'!L55)&gt;=tabelle!$P$5, (M55*'calcolo mitigazione del rischio'!L55)&lt;tabelle!$Q$5),tabelle!$R$5,IF(AND((M55*'calcolo mitigazione del rischio'!L55)&gt;=tabelle!$P$6, (M55*'calcolo mitigazione del rischio'!L55)&lt;tabelle!$Q$6),tabelle!$R$6,IF(AND((M55*'calcolo mitigazione del rischio'!L55)&gt;=tabelle!$P$7, (M55*'calcolo mitigazione del rischio'!L55)&lt;=tabelle!$Q$7),tabelle!$R$7,"-")))))))</f>
        <v>-</v>
      </c>
      <c r="O55" s="35" t="str">
        <f>IF('Rischio Lordo'!AK62=tabelle!$M$7,tabelle!$N$7,IF('Rischio Lordo'!AK62=tabelle!$M$6,tabelle!$N$6,IF('Rischio Lordo'!AK62=tabelle!$M$5,tabelle!$N$5,IF('Rischio Lordo'!AK62=tabelle!$M$4,tabelle!$N$4,IF('Rischio Lordo'!AK62=tabelle!$M$3,tabelle!$N$3,"-")))))</f>
        <v>-</v>
      </c>
      <c r="P55" s="35" t="str">
        <f>IF('Rischio Lordo'!AL62=tabelle!$M$7,tabelle!$N$7,IF('Rischio Lordo'!AL62=tabelle!$M$6,tabelle!$N$6,IF('Rischio Lordo'!AL62=tabelle!$M$5,tabelle!$N$5,IF('Rischio Lordo'!AL62=tabelle!$M$4,tabelle!$N$4,IF('Rischio Lordo'!AL62=tabelle!$M$3,tabelle!$N$3,"-")))))</f>
        <v>-</v>
      </c>
      <c r="Q55" s="35" t="str">
        <f>IF('Rischio Lordo'!AM62=tabelle!$M$7,tabelle!$N$7,IF('Rischio Lordo'!AM62=tabelle!$M$6,tabelle!$N$6,IF('Rischio Lordo'!AM62=tabelle!$M$5,tabelle!$N$5,IF('Rischio Lordo'!AM62=tabelle!$M$4,tabelle!$N$4,IF('Rischio Lordo'!AM62=tabelle!$M$3,tabelle!$N$3,"-")))))</f>
        <v>-</v>
      </c>
      <c r="R55" s="166" t="str">
        <f t="shared" si="2"/>
        <v>-</v>
      </c>
      <c r="S55" s="228" t="str">
        <f>IF(R55="-","-",(R55*'calcolo mitigazione del rischio'!N55))</f>
        <v>-</v>
      </c>
      <c r="T55" s="26" t="str">
        <f>IF('Rischio netto'!I62=tabelle!$V$3,('calcolo mitigazione del rischio'!T$11*tabelle!$W$3),IF('Rischio netto'!I62=tabelle!$V$4,('calcolo mitigazione del rischio'!T$11*tabelle!$W$4),IF('Rischio netto'!I62=tabelle!$V$5,('calcolo mitigazione del rischio'!T$11*tabelle!$W$5),IF('Rischio netto'!I62=tabelle!$V$6,('calcolo mitigazione del rischio'!T$11*tabelle!$W$6),IF('Rischio netto'!I62=tabelle!$V$7,('calcolo mitigazione del rischio'!T$11*tabelle!$W$7),IF('Rischio netto'!I62=tabelle!$V$8,('calcolo mitigazione del rischio'!T$11*tabelle!$W$8),IF('Rischio netto'!I62=tabelle!$V$9,('calcolo mitigazione del rischio'!T$11*tabelle!$W$9),IF('Rischio netto'!I62=tabelle!$V$10,('calcolo mitigazione del rischio'!T$11*tabelle!$W$10),IF('Rischio netto'!I62=tabelle!$V$11,('calcolo mitigazione del rischio'!T$11*tabelle!$W$11),IF('Rischio netto'!I62=tabelle!$V$12,('calcolo mitigazione del rischio'!T$11*tabelle!$W$12),"-"))))))))))</f>
        <v>-</v>
      </c>
      <c r="U55" s="26" t="str">
        <f>IF('Rischio netto'!J62=tabelle!$V$3,('calcolo mitigazione del rischio'!U$11*tabelle!$W$3),IF('Rischio netto'!J62=tabelle!$V$4,('calcolo mitigazione del rischio'!U$11*tabelle!$W$4),IF('Rischio netto'!J62=tabelle!$V$5,('calcolo mitigazione del rischio'!U$11*tabelle!$W$5),IF('Rischio netto'!J62=tabelle!$V$6,('calcolo mitigazione del rischio'!U$11*tabelle!$W$6),IF('Rischio netto'!J62=tabelle!$V$7,('calcolo mitigazione del rischio'!U$11*tabelle!$W$7),IF('Rischio netto'!J62=tabelle!$V$8,('calcolo mitigazione del rischio'!U$11*tabelle!$W$8),IF('Rischio netto'!J62=tabelle!$V$9,('calcolo mitigazione del rischio'!U$11*tabelle!$W$9),IF('Rischio netto'!J62=tabelle!$V$10,('calcolo mitigazione del rischio'!U$11*tabelle!$W$10),IF('Rischio netto'!J62=tabelle!$V$11,('calcolo mitigazione del rischio'!U$11*tabelle!$W$11),IF('Rischio netto'!J62=tabelle!$V$12,('calcolo mitigazione del rischio'!U$11*tabelle!$W$12),"-"))))))))))</f>
        <v>-</v>
      </c>
      <c r="V55" s="26" t="str">
        <f>IF('Rischio netto'!K62=tabelle!$V$3,('calcolo mitigazione del rischio'!V$11*tabelle!$W$3),IF('Rischio netto'!K62=tabelle!$V$4,('calcolo mitigazione del rischio'!V$11*tabelle!$W$4),IF('Rischio netto'!K62=tabelle!$V$5,('calcolo mitigazione del rischio'!V$11*tabelle!$W$5),IF('Rischio netto'!K62=tabelle!$V$6,('calcolo mitigazione del rischio'!V$11*tabelle!$W$6),IF('Rischio netto'!K62=tabelle!$V$7,('calcolo mitigazione del rischio'!V$11*tabelle!$W$7),IF('Rischio netto'!K62=tabelle!$V$8,('calcolo mitigazione del rischio'!V$11*tabelle!$W$8),IF('Rischio netto'!K62=tabelle!$V$9,('calcolo mitigazione del rischio'!V$11*tabelle!$W$9),IF('Rischio netto'!K62=tabelle!$V$10,('calcolo mitigazione del rischio'!V$11*tabelle!$W$10),IF('Rischio netto'!K62=tabelle!$V$11,('calcolo mitigazione del rischio'!V$11*tabelle!$W$11),IF('Rischio netto'!K62=tabelle!$V$12,('calcolo mitigazione del rischio'!V$11*tabelle!$W$12),"-"))))))))))</f>
        <v>-</v>
      </c>
      <c r="W55" s="26" t="str">
        <f>IF('Rischio netto'!L62=tabelle!$V$3,('calcolo mitigazione del rischio'!W$11*tabelle!$W$3),IF('Rischio netto'!L62=tabelle!$V$4,('calcolo mitigazione del rischio'!W$11*tabelle!$W$4),IF('Rischio netto'!L62=tabelle!$V$5,('calcolo mitigazione del rischio'!W$11*tabelle!$W$5),IF('Rischio netto'!L62=tabelle!$V$6,('calcolo mitigazione del rischio'!W$11*tabelle!$W$6),IF('Rischio netto'!L62=tabelle!$V$7,('calcolo mitigazione del rischio'!W$11*tabelle!$W$7),IF('Rischio netto'!L62=tabelle!$V$8,('calcolo mitigazione del rischio'!W$11*tabelle!$W$8),IF('Rischio netto'!L62=tabelle!$V$9,('calcolo mitigazione del rischio'!W$11*tabelle!$W$9),IF('Rischio netto'!L62=tabelle!$V$10,('calcolo mitigazione del rischio'!W$11*tabelle!$W$10),IF('Rischio netto'!L62=tabelle!$V$11,('calcolo mitigazione del rischio'!W$11*tabelle!$W$11),IF('Rischio netto'!L62=tabelle!$V$12,('calcolo mitigazione del rischio'!W$11*tabelle!$W$12),"-"))))))))))</f>
        <v>-</v>
      </c>
      <c r="X55" s="26" t="str">
        <f>IF('Rischio netto'!O62=tabelle!$V$3,('calcolo mitigazione del rischio'!X$11*tabelle!$W$3),IF('Rischio netto'!O62=tabelle!$V$4,('calcolo mitigazione del rischio'!X$11*tabelle!$W$4),IF('Rischio netto'!O62=tabelle!$V$5,('calcolo mitigazione del rischio'!X$11*tabelle!$W$5),IF('Rischio netto'!O62=tabelle!$V$6,('calcolo mitigazione del rischio'!X$11*tabelle!$W$6),IF('Rischio netto'!O62=tabelle!$V$7,('calcolo mitigazione del rischio'!X$11*tabelle!$W$7),IF('Rischio netto'!O62=tabelle!$V$8,('calcolo mitigazione del rischio'!X$11*tabelle!$W$8),IF('Rischio netto'!O62=tabelle!$V$9,('calcolo mitigazione del rischio'!X$11*tabelle!$W$9),IF('Rischio netto'!O62=tabelle!$V$10,('calcolo mitigazione del rischio'!X$11*tabelle!$W$10),IF('Rischio netto'!O62=tabelle!$V$11,('calcolo mitigazione del rischio'!X$11*tabelle!$W$11),IF('Rischio netto'!O62=tabelle!$V$12,('calcolo mitigazione del rischio'!X$11*tabelle!$W$12),"-"))))))))))</f>
        <v>-</v>
      </c>
      <c r="Y55" s="26" t="str">
        <f>IF('Rischio netto'!P62=tabelle!$V$3,('calcolo mitigazione del rischio'!Y$11*tabelle!$W$3),IF('Rischio netto'!P62=tabelle!$V$4,('calcolo mitigazione del rischio'!Y$11*tabelle!$W$4),IF('Rischio netto'!P62=tabelle!$V$5,('calcolo mitigazione del rischio'!Y$11*tabelle!$W$5),IF('Rischio netto'!P62=tabelle!$V$6,('calcolo mitigazione del rischio'!Y$11*tabelle!$W$6),IF('Rischio netto'!P62=tabelle!$V$7,('calcolo mitigazione del rischio'!Y$11*tabelle!$W$7),IF('Rischio netto'!P62=tabelle!$V$8,('calcolo mitigazione del rischio'!Y$11*tabelle!$W$8),IF('Rischio netto'!P62=tabelle!$V$9,('calcolo mitigazione del rischio'!Y$11*tabelle!$W$9),IF('Rischio netto'!P62=tabelle!$V$10,('calcolo mitigazione del rischio'!Y$11*tabelle!$W$10),IF('Rischio netto'!P62=tabelle!$V$11,('calcolo mitigazione del rischio'!Y$11*tabelle!$W$11),IF('Rischio netto'!P62=tabelle!$V$12,('calcolo mitigazione del rischio'!Y$11*tabelle!$W$12),"-"))))))))))</f>
        <v>-</v>
      </c>
      <c r="Z5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5" s="26" t="str">
        <f>IF('Rischio netto'!Q62=tabelle!$V$3,('calcolo mitigazione del rischio'!AA$11*tabelle!$W$3),IF('Rischio netto'!Q62=tabelle!$V$4,('calcolo mitigazione del rischio'!AA$11*tabelle!$W$4),IF('Rischio netto'!Q62=tabelle!$V$5,('calcolo mitigazione del rischio'!AA$11*tabelle!$W$5),IF('Rischio netto'!Q62=tabelle!$V$6,('calcolo mitigazione del rischio'!AA$11*tabelle!$W$6),IF('Rischio netto'!Q62=tabelle!$V$7,('calcolo mitigazione del rischio'!AA$11*tabelle!$W$7),IF('Rischio netto'!Q62=tabelle!$V$8,('calcolo mitigazione del rischio'!AA$11*tabelle!$W$8),IF('Rischio netto'!Q62=tabelle!$V$9,('calcolo mitigazione del rischio'!AA$11*tabelle!$W$9),IF('Rischio netto'!Q62=tabelle!$V$10,('calcolo mitigazione del rischio'!AA$11*tabelle!$W$10),IF('Rischio netto'!Q62=tabelle!$V$11,('calcolo mitigazione del rischio'!AA$11*tabelle!$W$11),IF('Rischio netto'!Q62=tabelle!$V$12,('calcolo mitigazione del rischio'!AA$11*tabelle!$W$12),"-"))))))))))</f>
        <v>-</v>
      </c>
      <c r="AB55" s="26" t="str">
        <f>IF('Rischio netto'!R62=tabelle!$V$3,('calcolo mitigazione del rischio'!AB$11*tabelle!$W$3),IF('Rischio netto'!R62=tabelle!$V$4,('calcolo mitigazione del rischio'!AB$11*tabelle!$W$4),IF('Rischio netto'!R62=tabelle!$V$5,('calcolo mitigazione del rischio'!AB$11*tabelle!$W$5),IF('Rischio netto'!R62=tabelle!$V$6,('calcolo mitigazione del rischio'!AB$11*tabelle!$W$6),IF('Rischio netto'!R62=tabelle!$V$7,('calcolo mitigazione del rischio'!AB$11*tabelle!$W$7),IF('Rischio netto'!R62=tabelle!$V$8,('calcolo mitigazione del rischio'!AB$11*tabelle!$W$8),IF('Rischio netto'!R62=tabelle!$V$9,('calcolo mitigazione del rischio'!AB$11*tabelle!$W$9),IF('Rischio netto'!R62=tabelle!$V$10,('calcolo mitigazione del rischio'!AB$11*tabelle!$W$10),IF('Rischio netto'!R62=tabelle!$V$11,('calcolo mitigazione del rischio'!AB$11*tabelle!$W$11),IF('Rischio netto'!R62=tabelle!$V$12,('calcolo mitigazione del rischio'!AB$11*tabelle!$W$12),"-"))))))))))</f>
        <v>-</v>
      </c>
      <c r="AC55" s="405" t="str">
        <f>IF('Rischio netto'!T62=tabelle!$V$3,('calcolo mitigazione del rischio'!AC$11*tabelle!$W$3),IF('Rischio netto'!T62=tabelle!$V$4,('calcolo mitigazione del rischio'!AC$11*tabelle!$W$4),IF('Rischio netto'!T62=tabelle!$V$5,('calcolo mitigazione del rischio'!AC$11*tabelle!$W$5),IF('Rischio netto'!T62=tabelle!$V$6,('calcolo mitigazione del rischio'!AC$11*tabelle!$W$6),IF('Rischio netto'!T62=tabelle!$V$7,('calcolo mitigazione del rischio'!AC$11*tabelle!$W$7),IF('Rischio netto'!T62=tabelle!$V$8,('calcolo mitigazione del rischio'!AC$11*tabelle!$W$8),IF('Rischio netto'!T62=tabelle!$V$9,('calcolo mitigazione del rischio'!AC$11*tabelle!$W$9),IF('Rischio netto'!T62=tabelle!$V$10,('calcolo mitigazione del rischio'!AC$11*tabelle!$W$10),IF('Rischio netto'!T62=tabelle!$V$11,('calcolo mitigazione del rischio'!AC$11*tabelle!$W$11),IF('Rischio netto'!T62=tabelle!$V$12,('calcolo mitigazione del rischio'!AC$11*tabelle!$W$12),"-"))))))))))</f>
        <v>-</v>
      </c>
      <c r="AD55" s="26" t="str">
        <f>IF('Rischio netto'!T62=tabelle!$V$3,('calcolo mitigazione del rischio'!AD$11*tabelle!$W$3),IF('Rischio netto'!T62=tabelle!$V$4,('calcolo mitigazione del rischio'!AD$11*tabelle!$W$4),IF('Rischio netto'!T62=tabelle!$V$5,('calcolo mitigazione del rischio'!AD$11*tabelle!$W$5),IF('Rischio netto'!T62=tabelle!$V$6,('calcolo mitigazione del rischio'!AD$11*tabelle!$W$6),IF('Rischio netto'!T62=tabelle!$V$7,('calcolo mitigazione del rischio'!AD$11*tabelle!$W$7),IF('Rischio netto'!T62=tabelle!$V$8,('calcolo mitigazione del rischio'!AD$11*tabelle!$W$8),IF('Rischio netto'!T62=tabelle!$V$9,('calcolo mitigazione del rischio'!AD$11*tabelle!$W$9),IF('Rischio netto'!T62=tabelle!$V$10,('calcolo mitigazione del rischio'!AD$11*tabelle!$W$10),IF('Rischio netto'!T62=tabelle!$V$11,('calcolo mitigazione del rischio'!AD$11*tabelle!$W$11),IF('Rischio netto'!T62=tabelle!$V$12,('calcolo mitigazione del rischio'!AD$11*tabelle!$W$12),"-"))))))))))</f>
        <v>-</v>
      </c>
      <c r="AE55" s="26"/>
      <c r="AF55" s="405" t="str">
        <f>IF('Rischio netto'!T62=tabelle!$V$3,('calcolo mitigazione del rischio'!AF$11*tabelle!$W$3),IF('Rischio netto'!T62=tabelle!$V$4,('calcolo mitigazione del rischio'!AF$11*tabelle!$W$4),IF('Rischio netto'!T62=tabelle!$V$5,('calcolo mitigazione del rischio'!AF$11*tabelle!$W$5),IF('Rischio netto'!T62=tabelle!$V$6,('calcolo mitigazione del rischio'!AF$11*tabelle!$W$6),IF('Rischio netto'!T62=tabelle!$V$7,('calcolo mitigazione del rischio'!AF$11*tabelle!$W$7),IF('Rischio netto'!T62=tabelle!$V$8,('calcolo mitigazione del rischio'!AF$11*tabelle!$W$8),IF('Rischio netto'!T62=tabelle!$V$9,('calcolo mitigazione del rischio'!AF$11*tabelle!$W$9),IF('Rischio netto'!T62=tabelle!$V$10,('calcolo mitigazione del rischio'!AF$11*tabelle!$W$10),IF('Rischio netto'!T62=tabelle!$V$11,('calcolo mitigazione del rischio'!AF$11*tabelle!$W$11),IF('Rischio netto'!T62=tabelle!$V$12,('calcolo mitigazione del rischio'!AF$11*tabelle!$W$12),"-"))))))))))</f>
        <v>-</v>
      </c>
      <c r="AG55" s="405" t="str">
        <f>IF('Rischio netto'!U62=tabelle!$V$3,('calcolo mitigazione del rischio'!AG$11*tabelle!$W$3),IF('Rischio netto'!U62=tabelle!$V$4,('calcolo mitigazione del rischio'!AG$11*tabelle!$W$4),IF('Rischio netto'!U62=tabelle!$V$5,('calcolo mitigazione del rischio'!AG$11*tabelle!$W$5),IF('Rischio netto'!U62=tabelle!$V$6,('calcolo mitigazione del rischio'!AG$11*tabelle!$W$6),IF('Rischio netto'!U62=tabelle!$V$7,('calcolo mitigazione del rischio'!AG$11*tabelle!$W$7),IF('Rischio netto'!U62=tabelle!$V$8,('calcolo mitigazione del rischio'!AG$11*tabelle!$W$8),IF('Rischio netto'!U62=tabelle!$V$9,('calcolo mitigazione del rischio'!AG$11*tabelle!$W$9),IF('Rischio netto'!U62=tabelle!$V$10,('calcolo mitigazione del rischio'!AG$11*tabelle!$W$10),IF('Rischio netto'!U62=tabelle!$V$11,('calcolo mitigazione del rischio'!AG$11*tabelle!$W$11),IF('Rischio netto'!U62=tabelle!$V$12,('calcolo mitigazione del rischio'!AG$11*tabelle!$W$12),"-"))))))))))</f>
        <v>-</v>
      </c>
      <c r="AH55" s="26" t="str">
        <f>IF('Rischio netto'!V62=tabelle!$V$3,('calcolo mitigazione del rischio'!AH$11*tabelle!$W$3),IF('Rischio netto'!V62=tabelle!$V$4,('calcolo mitigazione del rischio'!AH$11*tabelle!$W$4),IF('Rischio netto'!V62=tabelle!$V$5,('calcolo mitigazione del rischio'!AH$11*tabelle!$W$5),IF('Rischio netto'!V62=tabelle!$V$6,('calcolo mitigazione del rischio'!AH$11*tabelle!$W$6),IF('Rischio netto'!V62=tabelle!$V$7,('calcolo mitigazione del rischio'!AH$11*tabelle!$W$7),IF('Rischio netto'!V62=tabelle!$V$8,('calcolo mitigazione del rischio'!AH$11*tabelle!$W$8),IF('Rischio netto'!V62=tabelle!$V$9,('calcolo mitigazione del rischio'!AH$11*tabelle!$W$9),IF('Rischio netto'!V62=tabelle!$V$10,('calcolo mitigazione del rischio'!AH$11*tabelle!$W$10),IF('Rischio netto'!V62=tabelle!$V$11,('calcolo mitigazione del rischio'!AH$11*tabelle!$W$11),IF('Rischio netto'!V62=tabelle!$V$12,('calcolo mitigazione del rischio'!AH$11*tabelle!$W$12),"-"))))))))))</f>
        <v>-</v>
      </c>
      <c r="AI55" s="410" t="str">
        <f>IF('Rischio netto'!W62=tabelle!$V$3,('calcolo mitigazione del rischio'!AI$11*tabelle!$W$3),IF('Rischio netto'!W62=tabelle!$V$4,('calcolo mitigazione del rischio'!AI$11*tabelle!$W$4),IF('Rischio netto'!W62=tabelle!$V$5,('calcolo mitigazione del rischio'!AI$11*tabelle!$W$5),IF('Rischio netto'!W62=tabelle!$V$6,('calcolo mitigazione del rischio'!AI$11*tabelle!$W$6),IF('Rischio netto'!W62=tabelle!$V$7,('calcolo mitigazione del rischio'!AI$11*tabelle!$W$7),IF('Rischio netto'!W62=tabelle!$V$8,('calcolo mitigazione del rischio'!AI$11*tabelle!$W$8),IF('Rischio netto'!W62=tabelle!$V$9,('calcolo mitigazione del rischio'!AI$11*tabelle!$W$9),IF('Rischio netto'!W62=tabelle!$V$10,('calcolo mitigazione del rischio'!AI$11*tabelle!$W$10),IF('Rischio netto'!W62=tabelle!$V$11,('calcolo mitigazione del rischio'!AI$11*tabelle!$W$11),IF('Rischio netto'!W62=tabelle!$V$12,('calcolo mitigazione del rischio'!AI$11*tabelle!$W$12),"-"))))))))))</f>
        <v>-</v>
      </c>
      <c r="AJ55" s="428" t="e">
        <f t="shared" si="0"/>
        <v>#REF!</v>
      </c>
      <c r="AK55" s="429" t="e">
        <f t="shared" si="3"/>
        <v>#REF!</v>
      </c>
      <c r="AL55" s="418" t="e">
        <f>IF('calcolo mitigazione del rischio'!$AJ55="-","-",'calcolo mitigazione del rischio'!$AK55)</f>
        <v>#REF!</v>
      </c>
      <c r="AM55" s="412" t="str">
        <f>IF('Rischio netto'!X62="-","-",IF('calcolo mitigazione del rischio'!S55="-","-",IF('calcolo mitigazione del rischio'!AL55="-","-",ROUND(('calcolo mitigazione del rischio'!S55*(1-'calcolo mitigazione del rischio'!AL55)),0))))</f>
        <v>-</v>
      </c>
      <c r="AN55" s="404"/>
      <c r="AO55" s="26">
        <f>IF('Rischio Lordo'!L62="X",tabelle!$I$2,0)</f>
        <v>0</v>
      </c>
      <c r="AP55" s="26">
        <f>IF('Rischio Lordo'!M62="X",tabelle!$I$3,0)</f>
        <v>0</v>
      </c>
      <c r="AQ55" s="26">
        <f>IF('Rischio Lordo'!N62="X",tabelle!$I$4,0)</f>
        <v>0</v>
      </c>
      <c r="AR55" s="26">
        <f>IF('Rischio Lordo'!O62="X",tabelle!$I$5,0)</f>
        <v>0</v>
      </c>
      <c r="AS55" s="26">
        <f>IF('Rischio Lordo'!P62="X",tabelle!$I$6,0)</f>
        <v>0</v>
      </c>
      <c r="AT55" s="26">
        <f>IF('Rischio Lordo'!Q62="X",tabelle!$I$7,0)</f>
        <v>0</v>
      </c>
      <c r="AU55" s="26">
        <f>IF('Rischio Lordo'!R62="X",tabelle!$I$8,0)</f>
        <v>0</v>
      </c>
      <c r="AV55" s="26">
        <f>IF('Rischio Lordo'!S62="X",tabelle!$I$9,0)</f>
        <v>0</v>
      </c>
      <c r="AW55" s="26">
        <f>IF('Rischio Lordo'!T62="X",tabelle!$I$10,0)</f>
        <v>0</v>
      </c>
      <c r="AX55" s="26">
        <f>IF('Rischio Lordo'!U62="X",tabelle!$I$11,0)</f>
        <v>0</v>
      </c>
      <c r="AY55" s="26">
        <f>IF('Rischio Lordo'!V62="X",tabelle!$I$12,0)</f>
        <v>0</v>
      </c>
      <c r="AZ55" s="26">
        <f>IF('Rischio Lordo'!W62="X",tabelle!$I$13,0)</f>
        <v>0</v>
      </c>
      <c r="BA55" s="26">
        <f>IF('Rischio Lordo'!X62="X",tabelle!$I$14,0)</f>
        <v>0</v>
      </c>
      <c r="BB55" s="26">
        <f>IF('Rischio Lordo'!Y62="X",tabelle!$I$15,0)</f>
        <v>0</v>
      </c>
      <c r="BC55" s="26">
        <f>IF('Rischio Lordo'!Z62="X",tabelle!$I$16,0)</f>
        <v>0</v>
      </c>
      <c r="BD55" s="26">
        <f>IF('Rischio Lordo'!AA62="X",tabelle!$I$17,0)</f>
        <v>0</v>
      </c>
      <c r="BE55" s="26">
        <f>IF('Rischio Lordo'!AB62="X",tabelle!$I$18,0)</f>
        <v>0</v>
      </c>
      <c r="BF55" s="26">
        <f>IF('Rischio Lordo'!AC62="X",tabelle!$I$18,0)</f>
        <v>0</v>
      </c>
      <c r="BG55" s="26">
        <f>IF('Rischio Lordo'!AC62="X",tabelle!$I$19,0)</f>
        <v>0</v>
      </c>
      <c r="BH55" s="212">
        <f t="shared" si="4"/>
        <v>0</v>
      </c>
    </row>
    <row r="56" spans="1:60" x14ac:dyDescent="0.75">
      <c r="A56" s="754">
        <f>Schema!A60</f>
        <v>0</v>
      </c>
      <c r="B56" s="774" t="str">
        <f>Schema!B60</f>
        <v xml:space="preserve">D. Trattamento previdenziale e prestazioni di fine servizio
</v>
      </c>
      <c r="C56" s="1111" t="str">
        <f>Schema!C60</f>
        <v xml:space="preserve">D.1. Gestione del trattamento di fine rapporto (TFR)
</v>
      </c>
      <c r="D56" s="262" t="str">
        <f>Schema!D60</f>
        <v>D.1.1. Verifica del prospetto di TFR dei dati del personale cessato</v>
      </c>
      <c r="E56" s="284" t="str">
        <f>Schema!E60</f>
        <v>GRU</v>
      </c>
      <c r="F56" s="46" t="str">
        <f>Schema!F60</f>
        <v>D</v>
      </c>
      <c r="G56" s="46" t="str">
        <f>Schema!G60</f>
        <v>01</v>
      </c>
      <c r="H56" s="285" t="str">
        <f>Schema!H60</f>
        <v>01</v>
      </c>
      <c r="I56" s="181" t="str">
        <f>IF('Rischio Lordo'!AF63=tabelle!$M$7,tabelle!$N$7,IF('Rischio Lordo'!AF63=tabelle!$M$6,tabelle!$N$6,IF('Rischio Lordo'!AF63=tabelle!$M$5,tabelle!$N$5,IF('Rischio Lordo'!AF63=tabelle!$M$4,tabelle!$N$4,IF('Rischio Lordo'!AF63=tabelle!$M$3,tabelle!$N$3,"-")))))</f>
        <v>-</v>
      </c>
      <c r="J56" s="34" t="str">
        <f>IF('Rischio Lordo'!AG63=tabelle!$M$7,tabelle!$N$7,IF('Rischio Lordo'!AG63=tabelle!$M$6,tabelle!$N$6,IF('Rischio Lordo'!AG63=tabelle!$M$5,tabelle!$N$5,IF('Rischio Lordo'!AG63=tabelle!$M$4,tabelle!$N$4,IF('Rischio Lordo'!AG63=tabelle!$M$3,tabelle!$N$3,"-")))))</f>
        <v>-</v>
      </c>
      <c r="K56" s="34" t="str">
        <f>IF('Rischio Lordo'!AH63=tabelle!$M$7,tabelle!$N$7,IF('Rischio Lordo'!AH63=tabelle!$M$6,tabelle!$N$6,IF('Rischio Lordo'!AH63=tabelle!$M$5,tabelle!$N$5,IF('Rischio Lordo'!AH63=tabelle!$M$4,tabelle!$N$4,IF('Rischio Lordo'!AH63=tabelle!$M$3,tabelle!$N$3,"-")))))</f>
        <v>-</v>
      </c>
      <c r="L56" s="394" t="str">
        <f t="shared" si="1"/>
        <v>-</v>
      </c>
      <c r="M56" s="34" t="str">
        <f>IF('Rischio Lordo'!AI63=tabelle!$M$7,tabelle!$N$7,IF('Rischio Lordo'!AI63=tabelle!$M$6,tabelle!$N$6,IF('Rischio Lordo'!AI63=tabelle!$M$5,tabelle!$N$5,IF('Rischio Lordo'!AI63=tabelle!$M$4,tabelle!$N$4,IF('Rischio Lordo'!AI63=tabelle!$M$3,tabelle!$N$3,"-")))))</f>
        <v>-</v>
      </c>
      <c r="N56" s="165" t="str">
        <f>IF(M56="-","-",IF('calcolo mitigazione del rischio'!L56="-","-",IF(AND((M56*'calcolo mitigazione del rischio'!L56)&gt;=tabelle!$P$3, (M56*'calcolo mitigazione del rischio'!L56)&lt;tabelle!$Q$3),tabelle!$R$3,IF(AND((M56*'calcolo mitigazione del rischio'!L56)&gt;=tabelle!$P$4, (M56*'calcolo mitigazione del rischio'!L56)&lt;tabelle!$Q$4),tabelle!$R$4,IF(AND((M56*'calcolo mitigazione del rischio'!L56)&gt;=tabelle!$P$5, (M56*'calcolo mitigazione del rischio'!L56)&lt;tabelle!$Q$5),tabelle!$R$5,IF(AND((M56*'calcolo mitigazione del rischio'!L56)&gt;=tabelle!$P$6, (M56*'calcolo mitigazione del rischio'!L56)&lt;tabelle!$Q$6),tabelle!$R$6,IF(AND((M56*'calcolo mitigazione del rischio'!L56)&gt;=tabelle!$P$7, (M56*'calcolo mitigazione del rischio'!L56)&lt;=tabelle!$Q$7),tabelle!$R$7,"-")))))))</f>
        <v>-</v>
      </c>
      <c r="O56" s="35" t="str">
        <f>IF('Rischio Lordo'!AK63=tabelle!$M$7,tabelle!$N$7,IF('Rischio Lordo'!AK63=tabelle!$M$6,tabelle!$N$6,IF('Rischio Lordo'!AK63=tabelle!$M$5,tabelle!$N$5,IF('Rischio Lordo'!AK63=tabelle!$M$4,tabelle!$N$4,IF('Rischio Lordo'!AK63=tabelle!$M$3,tabelle!$N$3,"-")))))</f>
        <v>-</v>
      </c>
      <c r="P56" s="35" t="str">
        <f>IF('Rischio Lordo'!AL63=tabelle!$M$7,tabelle!$N$7,IF('Rischio Lordo'!AL63=tabelle!$M$6,tabelle!$N$6,IF('Rischio Lordo'!AL63=tabelle!$M$5,tabelle!$N$5,IF('Rischio Lordo'!AL63=tabelle!$M$4,tabelle!$N$4,IF('Rischio Lordo'!AL63=tabelle!$M$3,tabelle!$N$3,"-")))))</f>
        <v>-</v>
      </c>
      <c r="Q56" s="35" t="str">
        <f>IF('Rischio Lordo'!AM63=tabelle!$M$7,tabelle!$N$7,IF('Rischio Lordo'!AM63=tabelle!$M$6,tabelle!$N$6,IF('Rischio Lordo'!AM63=tabelle!$M$5,tabelle!$N$5,IF('Rischio Lordo'!AM63=tabelle!$M$4,tabelle!$N$4,IF('Rischio Lordo'!AM63=tabelle!$M$3,tabelle!$N$3,"-")))))</f>
        <v>-</v>
      </c>
      <c r="R56" s="166" t="str">
        <f t="shared" si="2"/>
        <v>-</v>
      </c>
      <c r="S56" s="228" t="str">
        <f>IF(R56="-","-",(R56*'calcolo mitigazione del rischio'!N56))</f>
        <v>-</v>
      </c>
      <c r="T56" s="26" t="str">
        <f>IF('Rischio netto'!I63=tabelle!$V$3,('calcolo mitigazione del rischio'!T$11*tabelle!$W$3),IF('Rischio netto'!I63=tabelle!$V$4,('calcolo mitigazione del rischio'!T$11*tabelle!$W$4),IF('Rischio netto'!I63=tabelle!$V$5,('calcolo mitigazione del rischio'!T$11*tabelle!$W$5),IF('Rischio netto'!I63=tabelle!$V$6,('calcolo mitigazione del rischio'!T$11*tabelle!$W$6),IF('Rischio netto'!I63=tabelle!$V$7,('calcolo mitigazione del rischio'!T$11*tabelle!$W$7),IF('Rischio netto'!I63=tabelle!$V$8,('calcolo mitigazione del rischio'!T$11*tabelle!$W$8),IF('Rischio netto'!I63=tabelle!$V$9,('calcolo mitigazione del rischio'!T$11*tabelle!$W$9),IF('Rischio netto'!I63=tabelle!$V$10,('calcolo mitigazione del rischio'!T$11*tabelle!$W$10),IF('Rischio netto'!I63=tabelle!$V$11,('calcolo mitigazione del rischio'!T$11*tabelle!$W$11),IF('Rischio netto'!I63=tabelle!$V$12,('calcolo mitigazione del rischio'!T$11*tabelle!$W$12),"-"))))))))))</f>
        <v>-</v>
      </c>
      <c r="U56" s="26" t="str">
        <f>IF('Rischio netto'!J63=tabelle!$V$3,('calcolo mitigazione del rischio'!U$11*tabelle!$W$3),IF('Rischio netto'!J63=tabelle!$V$4,('calcolo mitigazione del rischio'!U$11*tabelle!$W$4),IF('Rischio netto'!J63=tabelle!$V$5,('calcolo mitigazione del rischio'!U$11*tabelle!$W$5),IF('Rischio netto'!J63=tabelle!$V$6,('calcolo mitigazione del rischio'!U$11*tabelle!$W$6),IF('Rischio netto'!J63=tabelle!$V$7,('calcolo mitigazione del rischio'!U$11*tabelle!$W$7),IF('Rischio netto'!J63=tabelle!$V$8,('calcolo mitigazione del rischio'!U$11*tabelle!$W$8),IF('Rischio netto'!J63=tabelle!$V$9,('calcolo mitigazione del rischio'!U$11*tabelle!$W$9),IF('Rischio netto'!J63=tabelle!$V$10,('calcolo mitigazione del rischio'!U$11*tabelle!$W$10),IF('Rischio netto'!J63=tabelle!$V$11,('calcolo mitigazione del rischio'!U$11*tabelle!$W$11),IF('Rischio netto'!J63=tabelle!$V$12,('calcolo mitigazione del rischio'!U$11*tabelle!$W$12),"-"))))))))))</f>
        <v>-</v>
      </c>
      <c r="V56" s="26" t="str">
        <f>IF('Rischio netto'!K63=tabelle!$V$3,('calcolo mitigazione del rischio'!V$11*tabelle!$W$3),IF('Rischio netto'!K63=tabelle!$V$4,('calcolo mitigazione del rischio'!V$11*tabelle!$W$4),IF('Rischio netto'!K63=tabelle!$V$5,('calcolo mitigazione del rischio'!V$11*tabelle!$W$5),IF('Rischio netto'!K63=tabelle!$V$6,('calcolo mitigazione del rischio'!V$11*tabelle!$W$6),IF('Rischio netto'!K63=tabelle!$V$7,('calcolo mitigazione del rischio'!V$11*tabelle!$W$7),IF('Rischio netto'!K63=tabelle!$V$8,('calcolo mitigazione del rischio'!V$11*tabelle!$W$8),IF('Rischio netto'!K63=tabelle!$V$9,('calcolo mitigazione del rischio'!V$11*tabelle!$W$9),IF('Rischio netto'!K63=tabelle!$V$10,('calcolo mitigazione del rischio'!V$11*tabelle!$W$10),IF('Rischio netto'!K63=tabelle!$V$11,('calcolo mitigazione del rischio'!V$11*tabelle!$W$11),IF('Rischio netto'!K63=tabelle!$V$12,('calcolo mitigazione del rischio'!V$11*tabelle!$W$12),"-"))))))))))</f>
        <v>-</v>
      </c>
      <c r="W56" s="26" t="str">
        <f>IF('Rischio netto'!L63=tabelle!$V$3,('calcolo mitigazione del rischio'!W$11*tabelle!$W$3),IF('Rischio netto'!L63=tabelle!$V$4,('calcolo mitigazione del rischio'!W$11*tabelle!$W$4),IF('Rischio netto'!L63=tabelle!$V$5,('calcolo mitigazione del rischio'!W$11*tabelle!$W$5),IF('Rischio netto'!L63=tabelle!$V$6,('calcolo mitigazione del rischio'!W$11*tabelle!$W$6),IF('Rischio netto'!L63=tabelle!$V$7,('calcolo mitigazione del rischio'!W$11*tabelle!$W$7),IF('Rischio netto'!L63=tabelle!$V$8,('calcolo mitigazione del rischio'!W$11*tabelle!$W$8),IF('Rischio netto'!L63=tabelle!$V$9,('calcolo mitigazione del rischio'!W$11*tabelle!$W$9),IF('Rischio netto'!L63=tabelle!$V$10,('calcolo mitigazione del rischio'!W$11*tabelle!$W$10),IF('Rischio netto'!L63=tabelle!$V$11,('calcolo mitigazione del rischio'!W$11*tabelle!$W$11),IF('Rischio netto'!L63=tabelle!$V$12,('calcolo mitigazione del rischio'!W$11*tabelle!$W$12),"-"))))))))))</f>
        <v>-</v>
      </c>
      <c r="X56" s="26" t="str">
        <f>IF('Rischio netto'!O63=tabelle!$V$3,('calcolo mitigazione del rischio'!X$11*tabelle!$W$3),IF('Rischio netto'!O63=tabelle!$V$4,('calcolo mitigazione del rischio'!X$11*tabelle!$W$4),IF('Rischio netto'!O63=tabelle!$V$5,('calcolo mitigazione del rischio'!X$11*tabelle!$W$5),IF('Rischio netto'!O63=tabelle!$V$6,('calcolo mitigazione del rischio'!X$11*tabelle!$W$6),IF('Rischio netto'!O63=tabelle!$V$7,('calcolo mitigazione del rischio'!X$11*tabelle!$W$7),IF('Rischio netto'!O63=tabelle!$V$8,('calcolo mitigazione del rischio'!X$11*tabelle!$W$8),IF('Rischio netto'!O63=tabelle!$V$9,('calcolo mitigazione del rischio'!X$11*tabelle!$W$9),IF('Rischio netto'!O63=tabelle!$V$10,('calcolo mitigazione del rischio'!X$11*tabelle!$W$10),IF('Rischio netto'!O63=tabelle!$V$11,('calcolo mitigazione del rischio'!X$11*tabelle!$W$11),IF('Rischio netto'!O63=tabelle!$V$12,('calcolo mitigazione del rischio'!X$11*tabelle!$W$12),"-"))))))))))</f>
        <v>-</v>
      </c>
      <c r="Y56" s="26" t="str">
        <f>IF('Rischio netto'!P63=tabelle!$V$3,('calcolo mitigazione del rischio'!Y$11*tabelle!$W$3),IF('Rischio netto'!P63=tabelle!$V$4,('calcolo mitigazione del rischio'!Y$11*tabelle!$W$4),IF('Rischio netto'!P63=tabelle!$V$5,('calcolo mitigazione del rischio'!Y$11*tabelle!$W$5),IF('Rischio netto'!P63=tabelle!$V$6,('calcolo mitigazione del rischio'!Y$11*tabelle!$W$6),IF('Rischio netto'!P63=tabelle!$V$7,('calcolo mitigazione del rischio'!Y$11*tabelle!$W$7),IF('Rischio netto'!P63=tabelle!$V$8,('calcolo mitigazione del rischio'!Y$11*tabelle!$W$8),IF('Rischio netto'!P63=tabelle!$V$9,('calcolo mitigazione del rischio'!Y$11*tabelle!$W$9),IF('Rischio netto'!P63=tabelle!$V$10,('calcolo mitigazione del rischio'!Y$11*tabelle!$W$10),IF('Rischio netto'!P63=tabelle!$V$11,('calcolo mitigazione del rischio'!Y$11*tabelle!$W$11),IF('Rischio netto'!P63=tabelle!$V$12,('calcolo mitigazione del rischio'!Y$11*tabelle!$W$12),"-"))))))))))</f>
        <v>-</v>
      </c>
      <c r="Z5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6" s="26" t="str">
        <f>IF('Rischio netto'!Q63=tabelle!$V$3,('calcolo mitigazione del rischio'!AA$11*tabelle!$W$3),IF('Rischio netto'!Q63=tabelle!$V$4,('calcolo mitigazione del rischio'!AA$11*tabelle!$W$4),IF('Rischio netto'!Q63=tabelle!$V$5,('calcolo mitigazione del rischio'!AA$11*tabelle!$W$5),IF('Rischio netto'!Q63=tabelle!$V$6,('calcolo mitigazione del rischio'!AA$11*tabelle!$W$6),IF('Rischio netto'!Q63=tabelle!$V$7,('calcolo mitigazione del rischio'!AA$11*tabelle!$W$7),IF('Rischio netto'!Q63=tabelle!$V$8,('calcolo mitigazione del rischio'!AA$11*tabelle!$W$8),IF('Rischio netto'!Q63=tabelle!$V$9,('calcolo mitigazione del rischio'!AA$11*tabelle!$W$9),IF('Rischio netto'!Q63=tabelle!$V$10,('calcolo mitigazione del rischio'!AA$11*tabelle!$W$10),IF('Rischio netto'!Q63=tabelle!$V$11,('calcolo mitigazione del rischio'!AA$11*tabelle!$W$11),IF('Rischio netto'!Q63=tabelle!$V$12,('calcolo mitigazione del rischio'!AA$11*tabelle!$W$12),"-"))))))))))</f>
        <v>-</v>
      </c>
      <c r="AB56" s="26" t="str">
        <f>IF('Rischio netto'!R63=tabelle!$V$3,('calcolo mitigazione del rischio'!AB$11*tabelle!$W$3),IF('Rischio netto'!R63=tabelle!$V$4,('calcolo mitigazione del rischio'!AB$11*tabelle!$W$4),IF('Rischio netto'!R63=tabelle!$V$5,('calcolo mitigazione del rischio'!AB$11*tabelle!$W$5),IF('Rischio netto'!R63=tabelle!$V$6,('calcolo mitigazione del rischio'!AB$11*tabelle!$W$6),IF('Rischio netto'!R63=tabelle!$V$7,('calcolo mitigazione del rischio'!AB$11*tabelle!$W$7),IF('Rischio netto'!R63=tabelle!$V$8,('calcolo mitigazione del rischio'!AB$11*tabelle!$W$8),IF('Rischio netto'!R63=tabelle!$V$9,('calcolo mitigazione del rischio'!AB$11*tabelle!$W$9),IF('Rischio netto'!R63=tabelle!$V$10,('calcolo mitigazione del rischio'!AB$11*tabelle!$W$10),IF('Rischio netto'!R63=tabelle!$V$11,('calcolo mitigazione del rischio'!AB$11*tabelle!$W$11),IF('Rischio netto'!R63=tabelle!$V$12,('calcolo mitigazione del rischio'!AB$11*tabelle!$W$12),"-"))))))))))</f>
        <v>-</v>
      </c>
      <c r="AC56" s="405" t="str">
        <f>IF('Rischio netto'!T63=tabelle!$V$3,('calcolo mitigazione del rischio'!AC$11*tabelle!$W$3),IF('Rischio netto'!T63=tabelle!$V$4,('calcolo mitigazione del rischio'!AC$11*tabelle!$W$4),IF('Rischio netto'!T63=tabelle!$V$5,('calcolo mitigazione del rischio'!AC$11*tabelle!$W$5),IF('Rischio netto'!T63=tabelle!$V$6,('calcolo mitigazione del rischio'!AC$11*tabelle!$W$6),IF('Rischio netto'!T63=tabelle!$V$7,('calcolo mitigazione del rischio'!AC$11*tabelle!$W$7),IF('Rischio netto'!T63=tabelle!$V$8,('calcolo mitigazione del rischio'!AC$11*tabelle!$W$8),IF('Rischio netto'!T63=tabelle!$V$9,('calcolo mitigazione del rischio'!AC$11*tabelle!$W$9),IF('Rischio netto'!T63=tabelle!$V$10,('calcolo mitigazione del rischio'!AC$11*tabelle!$W$10),IF('Rischio netto'!T63=tabelle!$V$11,('calcolo mitigazione del rischio'!AC$11*tabelle!$W$11),IF('Rischio netto'!T63=tabelle!$V$12,('calcolo mitigazione del rischio'!AC$11*tabelle!$W$12),"-"))))))))))</f>
        <v>-</v>
      </c>
      <c r="AD56" s="26" t="str">
        <f>IF('Rischio netto'!T63=tabelle!$V$3,('calcolo mitigazione del rischio'!AD$11*tabelle!$W$3),IF('Rischio netto'!T63=tabelle!$V$4,('calcolo mitigazione del rischio'!AD$11*tabelle!$W$4),IF('Rischio netto'!T63=tabelle!$V$5,('calcolo mitigazione del rischio'!AD$11*tabelle!$W$5),IF('Rischio netto'!T63=tabelle!$V$6,('calcolo mitigazione del rischio'!AD$11*tabelle!$W$6),IF('Rischio netto'!T63=tabelle!$V$7,('calcolo mitigazione del rischio'!AD$11*tabelle!$W$7),IF('Rischio netto'!T63=tabelle!$V$8,('calcolo mitigazione del rischio'!AD$11*tabelle!$W$8),IF('Rischio netto'!T63=tabelle!$V$9,('calcolo mitigazione del rischio'!AD$11*tabelle!$W$9),IF('Rischio netto'!T63=tabelle!$V$10,('calcolo mitigazione del rischio'!AD$11*tabelle!$W$10),IF('Rischio netto'!T63=tabelle!$V$11,('calcolo mitigazione del rischio'!AD$11*tabelle!$W$11),IF('Rischio netto'!T63=tabelle!$V$12,('calcolo mitigazione del rischio'!AD$11*tabelle!$W$12),"-"))))))))))</f>
        <v>-</v>
      </c>
      <c r="AE56" s="26"/>
      <c r="AF56" s="405" t="str">
        <f>IF('Rischio netto'!T63=tabelle!$V$3,('calcolo mitigazione del rischio'!AF$11*tabelle!$W$3),IF('Rischio netto'!T63=tabelle!$V$4,('calcolo mitigazione del rischio'!AF$11*tabelle!$W$4),IF('Rischio netto'!T63=tabelle!$V$5,('calcolo mitigazione del rischio'!AF$11*tabelle!$W$5),IF('Rischio netto'!T63=tabelle!$V$6,('calcolo mitigazione del rischio'!AF$11*tabelle!$W$6),IF('Rischio netto'!T63=tabelle!$V$7,('calcolo mitigazione del rischio'!AF$11*tabelle!$W$7),IF('Rischio netto'!T63=tabelle!$V$8,('calcolo mitigazione del rischio'!AF$11*tabelle!$W$8),IF('Rischio netto'!T63=tabelle!$V$9,('calcolo mitigazione del rischio'!AF$11*tabelle!$W$9),IF('Rischio netto'!T63=tabelle!$V$10,('calcolo mitigazione del rischio'!AF$11*tabelle!$W$10),IF('Rischio netto'!T63=tabelle!$V$11,('calcolo mitigazione del rischio'!AF$11*tabelle!$W$11),IF('Rischio netto'!T63=tabelle!$V$12,('calcolo mitigazione del rischio'!AF$11*tabelle!$W$12),"-"))))))))))</f>
        <v>-</v>
      </c>
      <c r="AG56" s="405" t="str">
        <f>IF('Rischio netto'!U63=tabelle!$V$3,('calcolo mitigazione del rischio'!AG$11*tabelle!$W$3),IF('Rischio netto'!U63=tabelle!$V$4,('calcolo mitigazione del rischio'!AG$11*tabelle!$W$4),IF('Rischio netto'!U63=tabelle!$V$5,('calcolo mitigazione del rischio'!AG$11*tabelle!$W$5),IF('Rischio netto'!U63=tabelle!$V$6,('calcolo mitigazione del rischio'!AG$11*tabelle!$W$6),IF('Rischio netto'!U63=tabelle!$V$7,('calcolo mitigazione del rischio'!AG$11*tabelle!$W$7),IF('Rischio netto'!U63=tabelle!$V$8,('calcolo mitigazione del rischio'!AG$11*tabelle!$W$8),IF('Rischio netto'!U63=tabelle!$V$9,('calcolo mitigazione del rischio'!AG$11*tabelle!$W$9),IF('Rischio netto'!U63=tabelle!$V$10,('calcolo mitigazione del rischio'!AG$11*tabelle!$W$10),IF('Rischio netto'!U63=tabelle!$V$11,('calcolo mitigazione del rischio'!AG$11*tabelle!$W$11),IF('Rischio netto'!U63=tabelle!$V$12,('calcolo mitigazione del rischio'!AG$11*tabelle!$W$12),"-"))))))))))</f>
        <v>-</v>
      </c>
      <c r="AH56" s="26" t="str">
        <f>IF('Rischio netto'!V63=tabelle!$V$3,('calcolo mitigazione del rischio'!AH$11*tabelle!$W$3),IF('Rischio netto'!V63=tabelle!$V$4,('calcolo mitigazione del rischio'!AH$11*tabelle!$W$4),IF('Rischio netto'!V63=tabelle!$V$5,('calcolo mitigazione del rischio'!AH$11*tabelle!$W$5),IF('Rischio netto'!V63=tabelle!$V$6,('calcolo mitigazione del rischio'!AH$11*tabelle!$W$6),IF('Rischio netto'!V63=tabelle!$V$7,('calcolo mitigazione del rischio'!AH$11*tabelle!$W$7),IF('Rischio netto'!V63=tabelle!$V$8,('calcolo mitigazione del rischio'!AH$11*tabelle!$W$8),IF('Rischio netto'!V63=tabelle!$V$9,('calcolo mitigazione del rischio'!AH$11*tabelle!$W$9),IF('Rischio netto'!V63=tabelle!$V$10,('calcolo mitigazione del rischio'!AH$11*tabelle!$W$10),IF('Rischio netto'!V63=tabelle!$V$11,('calcolo mitigazione del rischio'!AH$11*tabelle!$W$11),IF('Rischio netto'!V63=tabelle!$V$12,('calcolo mitigazione del rischio'!AH$11*tabelle!$W$12),"-"))))))))))</f>
        <v>-</v>
      </c>
      <c r="AI56" s="410" t="str">
        <f>IF('Rischio netto'!W63=tabelle!$V$3,('calcolo mitigazione del rischio'!AI$11*tabelle!$W$3),IF('Rischio netto'!W63=tabelle!$V$4,('calcolo mitigazione del rischio'!AI$11*tabelle!$W$4),IF('Rischio netto'!W63=tabelle!$V$5,('calcolo mitigazione del rischio'!AI$11*tabelle!$W$5),IF('Rischio netto'!W63=tabelle!$V$6,('calcolo mitigazione del rischio'!AI$11*tabelle!$W$6),IF('Rischio netto'!W63=tabelle!$V$7,('calcolo mitigazione del rischio'!AI$11*tabelle!$W$7),IF('Rischio netto'!W63=tabelle!$V$8,('calcolo mitigazione del rischio'!AI$11*tabelle!$W$8),IF('Rischio netto'!W63=tabelle!$V$9,('calcolo mitigazione del rischio'!AI$11*tabelle!$W$9),IF('Rischio netto'!W63=tabelle!$V$10,('calcolo mitigazione del rischio'!AI$11*tabelle!$W$10),IF('Rischio netto'!W63=tabelle!$V$11,('calcolo mitigazione del rischio'!AI$11*tabelle!$W$11),IF('Rischio netto'!W63=tabelle!$V$12,('calcolo mitigazione del rischio'!AI$11*tabelle!$W$12),"-"))))))))))</f>
        <v>-</v>
      </c>
      <c r="AJ56" s="428" t="e">
        <f t="shared" si="0"/>
        <v>#REF!</v>
      </c>
      <c r="AK56" s="429" t="e">
        <f t="shared" si="3"/>
        <v>#REF!</v>
      </c>
      <c r="AL56" s="418" t="e">
        <f>IF('calcolo mitigazione del rischio'!$AJ56="-","-",'calcolo mitigazione del rischio'!$AK56)</f>
        <v>#REF!</v>
      </c>
      <c r="AM56" s="412" t="str">
        <f>IF('Rischio netto'!X63="-","-",IF('calcolo mitigazione del rischio'!S56="-","-",IF('calcolo mitigazione del rischio'!AL56="-","-",ROUND(('calcolo mitigazione del rischio'!S56*(1-'calcolo mitigazione del rischio'!AL56)),0))))</f>
        <v>-</v>
      </c>
      <c r="AN56" s="404"/>
      <c r="AO56" s="26">
        <f>IF('Rischio Lordo'!L63="X",tabelle!$I$2,0)</f>
        <v>0</v>
      </c>
      <c r="AP56" s="26">
        <f>IF('Rischio Lordo'!M63="X",tabelle!$I$3,0)</f>
        <v>0</v>
      </c>
      <c r="AQ56" s="26">
        <f>IF('Rischio Lordo'!N63="X",tabelle!$I$4,0)</f>
        <v>0</v>
      </c>
      <c r="AR56" s="26">
        <f>IF('Rischio Lordo'!O63="X",tabelle!$I$5,0)</f>
        <v>0</v>
      </c>
      <c r="AS56" s="26">
        <f>IF('Rischio Lordo'!P63="X",tabelle!$I$6,0)</f>
        <v>0</v>
      </c>
      <c r="AT56" s="26">
        <f>IF('Rischio Lordo'!Q63="X",tabelle!$I$7,0)</f>
        <v>0</v>
      </c>
      <c r="AU56" s="26">
        <f>IF('Rischio Lordo'!R63="X",tabelle!$I$8,0)</f>
        <v>0</v>
      </c>
      <c r="AV56" s="26">
        <f>IF('Rischio Lordo'!S63="X",tabelle!$I$9,0)</f>
        <v>0</v>
      </c>
      <c r="AW56" s="26">
        <f>IF('Rischio Lordo'!T63="X",tabelle!$I$10,0)</f>
        <v>0</v>
      </c>
      <c r="AX56" s="26">
        <f>IF('Rischio Lordo'!U63="X",tabelle!$I$11,0)</f>
        <v>0</v>
      </c>
      <c r="AY56" s="26">
        <f>IF('Rischio Lordo'!V63="X",tabelle!$I$12,0)</f>
        <v>0</v>
      </c>
      <c r="AZ56" s="26">
        <f>IF('Rischio Lordo'!W63="X",tabelle!$I$13,0)</f>
        <v>0</v>
      </c>
      <c r="BA56" s="26">
        <f>IF('Rischio Lordo'!X63="X",tabelle!$I$14,0)</f>
        <v>0</v>
      </c>
      <c r="BB56" s="26">
        <f>IF('Rischio Lordo'!Y63="X",tabelle!$I$15,0)</f>
        <v>0</v>
      </c>
      <c r="BC56" s="26">
        <f>IF('Rischio Lordo'!Z63="X",tabelle!$I$16,0)</f>
        <v>0</v>
      </c>
      <c r="BD56" s="26">
        <f>IF('Rischio Lordo'!AA63="X",tabelle!$I$17,0)</f>
        <v>0</v>
      </c>
      <c r="BE56" s="26">
        <f>IF('Rischio Lordo'!AB63="X",tabelle!$I$18,0)</f>
        <v>0</v>
      </c>
      <c r="BF56" s="26">
        <f>IF('Rischio Lordo'!AC63="X",tabelle!$I$18,0)</f>
        <v>0</v>
      </c>
      <c r="BG56" s="26">
        <f>IF('Rischio Lordo'!AC63="X",tabelle!$I$19,0)</f>
        <v>0</v>
      </c>
      <c r="BH56" s="212">
        <f t="shared" si="4"/>
        <v>0</v>
      </c>
    </row>
    <row r="57" spans="1:60" ht="15.5" thickBot="1" x14ac:dyDescent="0.9">
      <c r="A57" s="755">
        <f>Schema!A61</f>
        <v>0</v>
      </c>
      <c r="B57" s="857">
        <f>Schema!B61</f>
        <v>0</v>
      </c>
      <c r="C57" s="1112">
        <f>Schema!C61</f>
        <v>0</v>
      </c>
      <c r="D57" s="263" t="str">
        <f>Schema!D61</f>
        <v>D.1.2. Verifica del prospetto TFR dei dati giuridici ed economici dell'interessato</v>
      </c>
      <c r="E57" s="286" t="str">
        <f>Schema!E61</f>
        <v>GRU</v>
      </c>
      <c r="F57" s="48" t="str">
        <f>Schema!F61</f>
        <v>D</v>
      </c>
      <c r="G57" s="48" t="str">
        <f>Schema!G61</f>
        <v>01</v>
      </c>
      <c r="H57" s="287" t="str">
        <f>Schema!H61</f>
        <v>02</v>
      </c>
      <c r="I57" s="182" t="str">
        <f>IF('Rischio Lordo'!AF64=tabelle!$M$7,tabelle!$N$7,IF('Rischio Lordo'!AF64=tabelle!$M$6,tabelle!$N$6,IF('Rischio Lordo'!AF64=tabelle!$M$5,tabelle!$N$5,IF('Rischio Lordo'!AF64=tabelle!$M$4,tabelle!$N$4,IF('Rischio Lordo'!AF64=tabelle!$M$3,tabelle!$N$3,"-")))))</f>
        <v>-</v>
      </c>
      <c r="J57" s="67" t="str">
        <f>IF('Rischio Lordo'!AG64=tabelle!$M$7,tabelle!$N$7,IF('Rischio Lordo'!AG64=tabelle!$M$6,tabelle!$N$6,IF('Rischio Lordo'!AG64=tabelle!$M$5,tabelle!$N$5,IF('Rischio Lordo'!AG64=tabelle!$M$4,tabelle!$N$4,IF('Rischio Lordo'!AG64=tabelle!$M$3,tabelle!$N$3,"-")))))</f>
        <v>-</v>
      </c>
      <c r="K57" s="67" t="str">
        <f>IF('Rischio Lordo'!AH64=tabelle!$M$7,tabelle!$N$7,IF('Rischio Lordo'!AH64=tabelle!$M$6,tabelle!$N$6,IF('Rischio Lordo'!AH64=tabelle!$M$5,tabelle!$N$5,IF('Rischio Lordo'!AH64=tabelle!$M$4,tabelle!$N$4,IF('Rischio Lordo'!AH64=tabelle!$M$3,tabelle!$N$3,"-")))))</f>
        <v>-</v>
      </c>
      <c r="L57" s="395" t="str">
        <f t="shared" si="1"/>
        <v>-</v>
      </c>
      <c r="M57" s="67" t="str">
        <f>IF('Rischio Lordo'!AI64=tabelle!$M$7,tabelle!$N$7,IF('Rischio Lordo'!AI64=tabelle!$M$6,tabelle!$N$6,IF('Rischio Lordo'!AI64=tabelle!$M$5,tabelle!$N$5,IF('Rischio Lordo'!AI64=tabelle!$M$4,tabelle!$N$4,IF('Rischio Lordo'!AI64=tabelle!$M$3,tabelle!$N$3,"-")))))</f>
        <v>-</v>
      </c>
      <c r="N57" s="167" t="str">
        <f>IF(M57="-","-",IF('calcolo mitigazione del rischio'!L57="-","-",IF(AND((M57*'calcolo mitigazione del rischio'!L57)&gt;=tabelle!$P$3, (M57*'calcolo mitigazione del rischio'!L57)&lt;tabelle!$Q$3),tabelle!$R$3,IF(AND((M57*'calcolo mitigazione del rischio'!L57)&gt;=tabelle!$P$4, (M57*'calcolo mitigazione del rischio'!L57)&lt;tabelle!$Q$4),tabelle!$R$4,IF(AND((M57*'calcolo mitigazione del rischio'!L57)&gt;=tabelle!$P$5, (M57*'calcolo mitigazione del rischio'!L57)&lt;tabelle!$Q$5),tabelle!$R$5,IF(AND((M57*'calcolo mitigazione del rischio'!L57)&gt;=tabelle!$P$6, (M57*'calcolo mitigazione del rischio'!L57)&lt;tabelle!$Q$6),tabelle!$R$6,IF(AND((M57*'calcolo mitigazione del rischio'!L57)&gt;=tabelle!$P$7, (M57*'calcolo mitigazione del rischio'!L57)&lt;=tabelle!$Q$7),tabelle!$R$7,"-")))))))</f>
        <v>-</v>
      </c>
      <c r="O57" s="99" t="str">
        <f>IF('Rischio Lordo'!AK64=tabelle!$M$7,tabelle!$N$7,IF('Rischio Lordo'!AK64=tabelle!$M$6,tabelle!$N$6,IF('Rischio Lordo'!AK64=tabelle!$M$5,tabelle!$N$5,IF('Rischio Lordo'!AK64=tabelle!$M$4,tabelle!$N$4,IF('Rischio Lordo'!AK64=tabelle!$M$3,tabelle!$N$3,"-")))))</f>
        <v>-</v>
      </c>
      <c r="P57" s="99" t="str">
        <f>IF('Rischio Lordo'!AL64=tabelle!$M$7,tabelle!$N$7,IF('Rischio Lordo'!AL64=tabelle!$M$6,tabelle!$N$6,IF('Rischio Lordo'!AL64=tabelle!$M$5,tabelle!$N$5,IF('Rischio Lordo'!AL64=tabelle!$M$4,tabelle!$N$4,IF('Rischio Lordo'!AL64=tabelle!$M$3,tabelle!$N$3,"-")))))</f>
        <v>-</v>
      </c>
      <c r="Q57" s="99" t="str">
        <f>IF('Rischio Lordo'!AM64=tabelle!$M$7,tabelle!$N$7,IF('Rischio Lordo'!AM64=tabelle!$M$6,tabelle!$N$6,IF('Rischio Lordo'!AM64=tabelle!$M$5,tabelle!$N$5,IF('Rischio Lordo'!AM64=tabelle!$M$4,tabelle!$N$4,IF('Rischio Lordo'!AM64=tabelle!$M$3,tabelle!$N$3,"-")))))</f>
        <v>-</v>
      </c>
      <c r="R57" s="168" t="str">
        <f t="shared" si="2"/>
        <v>-</v>
      </c>
      <c r="S57" s="229" t="str">
        <f>IF(R57="-","-",(R57*'calcolo mitigazione del rischio'!N57))</f>
        <v>-</v>
      </c>
      <c r="T57" s="26" t="str">
        <f>IF('Rischio netto'!I64=tabelle!$V$3,('calcolo mitigazione del rischio'!T$11*tabelle!$W$3),IF('Rischio netto'!I64=tabelle!$V$4,('calcolo mitigazione del rischio'!T$11*tabelle!$W$4),IF('Rischio netto'!I64=tabelle!$V$5,('calcolo mitigazione del rischio'!T$11*tabelle!$W$5),IF('Rischio netto'!I64=tabelle!$V$6,('calcolo mitigazione del rischio'!T$11*tabelle!$W$6),IF('Rischio netto'!I64=tabelle!$V$7,('calcolo mitigazione del rischio'!T$11*tabelle!$W$7),IF('Rischio netto'!I64=tabelle!$V$8,('calcolo mitigazione del rischio'!T$11*tabelle!$W$8),IF('Rischio netto'!I64=tabelle!$V$9,('calcolo mitigazione del rischio'!T$11*tabelle!$W$9),IF('Rischio netto'!I64=tabelle!$V$10,('calcolo mitigazione del rischio'!T$11*tabelle!$W$10),IF('Rischio netto'!I64=tabelle!$V$11,('calcolo mitigazione del rischio'!T$11*tabelle!$W$11),IF('Rischio netto'!I64=tabelle!$V$12,('calcolo mitigazione del rischio'!T$11*tabelle!$W$12),"-"))))))))))</f>
        <v>-</v>
      </c>
      <c r="U57" s="26" t="str">
        <f>IF('Rischio netto'!J64=tabelle!$V$3,('calcolo mitigazione del rischio'!U$11*tabelle!$W$3),IF('Rischio netto'!J64=tabelle!$V$4,('calcolo mitigazione del rischio'!U$11*tabelle!$W$4),IF('Rischio netto'!J64=tabelle!$V$5,('calcolo mitigazione del rischio'!U$11*tabelle!$W$5),IF('Rischio netto'!J64=tabelle!$V$6,('calcolo mitigazione del rischio'!U$11*tabelle!$W$6),IF('Rischio netto'!J64=tabelle!$V$7,('calcolo mitigazione del rischio'!U$11*tabelle!$W$7),IF('Rischio netto'!J64=tabelle!$V$8,('calcolo mitigazione del rischio'!U$11*tabelle!$W$8),IF('Rischio netto'!J64=tabelle!$V$9,('calcolo mitigazione del rischio'!U$11*tabelle!$W$9),IF('Rischio netto'!J64=tabelle!$V$10,('calcolo mitigazione del rischio'!U$11*tabelle!$W$10),IF('Rischio netto'!J64=tabelle!$V$11,('calcolo mitigazione del rischio'!U$11*tabelle!$W$11),IF('Rischio netto'!J64=tabelle!$V$12,('calcolo mitigazione del rischio'!U$11*tabelle!$W$12),"-"))))))))))</f>
        <v>-</v>
      </c>
      <c r="V57" s="26" t="str">
        <f>IF('Rischio netto'!K64=tabelle!$V$3,('calcolo mitigazione del rischio'!V$11*tabelle!$W$3),IF('Rischio netto'!K64=tabelle!$V$4,('calcolo mitigazione del rischio'!V$11*tabelle!$W$4),IF('Rischio netto'!K64=tabelle!$V$5,('calcolo mitigazione del rischio'!V$11*tabelle!$W$5),IF('Rischio netto'!K64=tabelle!$V$6,('calcolo mitigazione del rischio'!V$11*tabelle!$W$6),IF('Rischio netto'!K64=tabelle!$V$7,('calcolo mitigazione del rischio'!V$11*tabelle!$W$7),IF('Rischio netto'!K64=tabelle!$V$8,('calcolo mitigazione del rischio'!V$11*tabelle!$W$8),IF('Rischio netto'!K64=tabelle!$V$9,('calcolo mitigazione del rischio'!V$11*tabelle!$W$9),IF('Rischio netto'!K64=tabelle!$V$10,('calcolo mitigazione del rischio'!V$11*tabelle!$W$10),IF('Rischio netto'!K64=tabelle!$V$11,('calcolo mitigazione del rischio'!V$11*tabelle!$W$11),IF('Rischio netto'!K64=tabelle!$V$12,('calcolo mitigazione del rischio'!V$11*tabelle!$W$12),"-"))))))))))</f>
        <v>-</v>
      </c>
      <c r="W57" s="26" t="str">
        <f>IF('Rischio netto'!L64=tabelle!$V$3,('calcolo mitigazione del rischio'!W$11*tabelle!$W$3),IF('Rischio netto'!L64=tabelle!$V$4,('calcolo mitigazione del rischio'!W$11*tabelle!$W$4),IF('Rischio netto'!L64=tabelle!$V$5,('calcolo mitigazione del rischio'!W$11*tabelle!$W$5),IF('Rischio netto'!L64=tabelle!$V$6,('calcolo mitigazione del rischio'!W$11*tabelle!$W$6),IF('Rischio netto'!L64=tabelle!$V$7,('calcolo mitigazione del rischio'!W$11*tabelle!$W$7),IF('Rischio netto'!L64=tabelle!$V$8,('calcolo mitigazione del rischio'!W$11*tabelle!$W$8),IF('Rischio netto'!L64=tabelle!$V$9,('calcolo mitigazione del rischio'!W$11*tabelle!$W$9),IF('Rischio netto'!L64=tabelle!$V$10,('calcolo mitigazione del rischio'!W$11*tabelle!$W$10),IF('Rischio netto'!L64=tabelle!$V$11,('calcolo mitigazione del rischio'!W$11*tabelle!$W$11),IF('Rischio netto'!L64=tabelle!$V$12,('calcolo mitigazione del rischio'!W$11*tabelle!$W$12),"-"))))))))))</f>
        <v>-</v>
      </c>
      <c r="X57" s="26" t="str">
        <f>IF('Rischio netto'!O64=tabelle!$V$3,('calcolo mitigazione del rischio'!X$11*tabelle!$W$3),IF('Rischio netto'!O64=tabelle!$V$4,('calcolo mitigazione del rischio'!X$11*tabelle!$W$4),IF('Rischio netto'!O64=tabelle!$V$5,('calcolo mitigazione del rischio'!X$11*tabelle!$W$5),IF('Rischio netto'!O64=tabelle!$V$6,('calcolo mitigazione del rischio'!X$11*tabelle!$W$6),IF('Rischio netto'!O64=tabelle!$V$7,('calcolo mitigazione del rischio'!X$11*tabelle!$W$7),IF('Rischio netto'!O64=tabelle!$V$8,('calcolo mitigazione del rischio'!X$11*tabelle!$W$8),IF('Rischio netto'!O64=tabelle!$V$9,('calcolo mitigazione del rischio'!X$11*tabelle!$W$9),IF('Rischio netto'!O64=tabelle!$V$10,('calcolo mitigazione del rischio'!X$11*tabelle!$W$10),IF('Rischio netto'!O64=tabelle!$V$11,('calcolo mitigazione del rischio'!X$11*tabelle!$W$11),IF('Rischio netto'!O64=tabelle!$V$12,('calcolo mitigazione del rischio'!X$11*tabelle!$W$12),"-"))))))))))</f>
        <v>-</v>
      </c>
      <c r="Y57" s="26" t="str">
        <f>IF('Rischio netto'!P64=tabelle!$V$3,('calcolo mitigazione del rischio'!Y$11*tabelle!$W$3),IF('Rischio netto'!P64=tabelle!$V$4,('calcolo mitigazione del rischio'!Y$11*tabelle!$W$4),IF('Rischio netto'!P64=tabelle!$V$5,('calcolo mitigazione del rischio'!Y$11*tabelle!$W$5),IF('Rischio netto'!P64=tabelle!$V$6,('calcolo mitigazione del rischio'!Y$11*tabelle!$W$6),IF('Rischio netto'!P64=tabelle!$V$7,('calcolo mitigazione del rischio'!Y$11*tabelle!$W$7),IF('Rischio netto'!P64=tabelle!$V$8,('calcolo mitigazione del rischio'!Y$11*tabelle!$W$8),IF('Rischio netto'!P64=tabelle!$V$9,('calcolo mitigazione del rischio'!Y$11*tabelle!$W$9),IF('Rischio netto'!P64=tabelle!$V$10,('calcolo mitigazione del rischio'!Y$11*tabelle!$W$10),IF('Rischio netto'!P64=tabelle!$V$11,('calcolo mitigazione del rischio'!Y$11*tabelle!$W$11),IF('Rischio netto'!P64=tabelle!$V$12,('calcolo mitigazione del rischio'!Y$11*tabelle!$W$12),"-"))))))))))</f>
        <v>-</v>
      </c>
      <c r="Z5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7" s="26" t="str">
        <f>IF('Rischio netto'!Q64=tabelle!$V$3,('calcolo mitigazione del rischio'!AA$11*tabelle!$W$3),IF('Rischio netto'!Q64=tabelle!$V$4,('calcolo mitigazione del rischio'!AA$11*tabelle!$W$4),IF('Rischio netto'!Q64=tabelle!$V$5,('calcolo mitigazione del rischio'!AA$11*tabelle!$W$5),IF('Rischio netto'!Q64=tabelle!$V$6,('calcolo mitigazione del rischio'!AA$11*tabelle!$W$6),IF('Rischio netto'!Q64=tabelle!$V$7,('calcolo mitigazione del rischio'!AA$11*tabelle!$W$7),IF('Rischio netto'!Q64=tabelle!$V$8,('calcolo mitigazione del rischio'!AA$11*tabelle!$W$8),IF('Rischio netto'!Q64=tabelle!$V$9,('calcolo mitigazione del rischio'!AA$11*tabelle!$W$9),IF('Rischio netto'!Q64=tabelle!$V$10,('calcolo mitigazione del rischio'!AA$11*tabelle!$W$10),IF('Rischio netto'!Q64=tabelle!$V$11,('calcolo mitigazione del rischio'!AA$11*tabelle!$W$11),IF('Rischio netto'!Q64=tabelle!$V$12,('calcolo mitigazione del rischio'!AA$11*tabelle!$W$12),"-"))))))))))</f>
        <v>-</v>
      </c>
      <c r="AB57" s="26" t="str">
        <f>IF('Rischio netto'!R64=tabelle!$V$3,('calcolo mitigazione del rischio'!AB$11*tabelle!$W$3),IF('Rischio netto'!R64=tabelle!$V$4,('calcolo mitigazione del rischio'!AB$11*tabelle!$W$4),IF('Rischio netto'!R64=tabelle!$V$5,('calcolo mitigazione del rischio'!AB$11*tabelle!$W$5),IF('Rischio netto'!R64=tabelle!$V$6,('calcolo mitigazione del rischio'!AB$11*tabelle!$W$6),IF('Rischio netto'!R64=tabelle!$V$7,('calcolo mitigazione del rischio'!AB$11*tabelle!$W$7),IF('Rischio netto'!R64=tabelle!$V$8,('calcolo mitigazione del rischio'!AB$11*tabelle!$W$8),IF('Rischio netto'!R64=tabelle!$V$9,('calcolo mitigazione del rischio'!AB$11*tabelle!$W$9),IF('Rischio netto'!R64=tabelle!$V$10,('calcolo mitigazione del rischio'!AB$11*tabelle!$W$10),IF('Rischio netto'!R64=tabelle!$V$11,('calcolo mitigazione del rischio'!AB$11*tabelle!$W$11),IF('Rischio netto'!R64=tabelle!$V$12,('calcolo mitigazione del rischio'!AB$11*tabelle!$W$12),"-"))))))))))</f>
        <v>-</v>
      </c>
      <c r="AC57" s="405" t="str">
        <f>IF('Rischio netto'!T64=tabelle!$V$3,('calcolo mitigazione del rischio'!AC$11*tabelle!$W$3),IF('Rischio netto'!T64=tabelle!$V$4,('calcolo mitigazione del rischio'!AC$11*tabelle!$W$4),IF('Rischio netto'!T64=tabelle!$V$5,('calcolo mitigazione del rischio'!AC$11*tabelle!$W$5),IF('Rischio netto'!T64=tabelle!$V$6,('calcolo mitigazione del rischio'!AC$11*tabelle!$W$6),IF('Rischio netto'!T64=tabelle!$V$7,('calcolo mitigazione del rischio'!AC$11*tabelle!$W$7),IF('Rischio netto'!T64=tabelle!$V$8,('calcolo mitigazione del rischio'!AC$11*tabelle!$W$8),IF('Rischio netto'!T64=tabelle!$V$9,('calcolo mitigazione del rischio'!AC$11*tabelle!$W$9),IF('Rischio netto'!T64=tabelle!$V$10,('calcolo mitigazione del rischio'!AC$11*tabelle!$W$10),IF('Rischio netto'!T64=tabelle!$V$11,('calcolo mitigazione del rischio'!AC$11*tabelle!$W$11),IF('Rischio netto'!T64=tabelle!$V$12,('calcolo mitigazione del rischio'!AC$11*tabelle!$W$12),"-"))))))))))</f>
        <v>-</v>
      </c>
      <c r="AD57" s="26" t="str">
        <f>IF('Rischio netto'!T64=tabelle!$V$3,('calcolo mitigazione del rischio'!AD$11*tabelle!$W$3),IF('Rischio netto'!T64=tabelle!$V$4,('calcolo mitigazione del rischio'!AD$11*tabelle!$W$4),IF('Rischio netto'!T64=tabelle!$V$5,('calcolo mitigazione del rischio'!AD$11*tabelle!$W$5),IF('Rischio netto'!T64=tabelle!$V$6,('calcolo mitigazione del rischio'!AD$11*tabelle!$W$6),IF('Rischio netto'!T64=tabelle!$V$7,('calcolo mitigazione del rischio'!AD$11*tabelle!$W$7),IF('Rischio netto'!T64=tabelle!$V$8,('calcolo mitigazione del rischio'!AD$11*tabelle!$W$8),IF('Rischio netto'!T64=tabelle!$V$9,('calcolo mitigazione del rischio'!AD$11*tabelle!$W$9),IF('Rischio netto'!T64=tabelle!$V$10,('calcolo mitigazione del rischio'!AD$11*tabelle!$W$10),IF('Rischio netto'!T64=tabelle!$V$11,('calcolo mitigazione del rischio'!AD$11*tabelle!$W$11),IF('Rischio netto'!T64=tabelle!$V$12,('calcolo mitigazione del rischio'!AD$11*tabelle!$W$12),"-"))))))))))</f>
        <v>-</v>
      </c>
      <c r="AE57" s="26"/>
      <c r="AF57" s="405" t="str">
        <f>IF('Rischio netto'!T64=tabelle!$V$3,('calcolo mitigazione del rischio'!AF$11*tabelle!$W$3),IF('Rischio netto'!T64=tabelle!$V$4,('calcolo mitigazione del rischio'!AF$11*tabelle!$W$4),IF('Rischio netto'!T64=tabelle!$V$5,('calcolo mitigazione del rischio'!AF$11*tabelle!$W$5),IF('Rischio netto'!T64=tabelle!$V$6,('calcolo mitigazione del rischio'!AF$11*tabelle!$W$6),IF('Rischio netto'!T64=tabelle!$V$7,('calcolo mitigazione del rischio'!AF$11*tabelle!$W$7),IF('Rischio netto'!T64=tabelle!$V$8,('calcolo mitigazione del rischio'!AF$11*tabelle!$W$8),IF('Rischio netto'!T64=tabelle!$V$9,('calcolo mitigazione del rischio'!AF$11*tabelle!$W$9),IF('Rischio netto'!T64=tabelle!$V$10,('calcolo mitigazione del rischio'!AF$11*tabelle!$W$10),IF('Rischio netto'!T64=tabelle!$V$11,('calcolo mitigazione del rischio'!AF$11*tabelle!$W$11),IF('Rischio netto'!T64=tabelle!$V$12,('calcolo mitigazione del rischio'!AF$11*tabelle!$W$12),"-"))))))))))</f>
        <v>-</v>
      </c>
      <c r="AG57" s="405" t="str">
        <f>IF('Rischio netto'!U64=tabelle!$V$3,('calcolo mitigazione del rischio'!AG$11*tabelle!$W$3),IF('Rischio netto'!U64=tabelle!$V$4,('calcolo mitigazione del rischio'!AG$11*tabelle!$W$4),IF('Rischio netto'!U64=tabelle!$V$5,('calcolo mitigazione del rischio'!AG$11*tabelle!$W$5),IF('Rischio netto'!U64=tabelle!$V$6,('calcolo mitigazione del rischio'!AG$11*tabelle!$W$6),IF('Rischio netto'!U64=tabelle!$V$7,('calcolo mitigazione del rischio'!AG$11*tabelle!$W$7),IF('Rischio netto'!U64=tabelle!$V$8,('calcolo mitigazione del rischio'!AG$11*tabelle!$W$8),IF('Rischio netto'!U64=tabelle!$V$9,('calcolo mitigazione del rischio'!AG$11*tabelle!$W$9),IF('Rischio netto'!U64=tabelle!$V$10,('calcolo mitigazione del rischio'!AG$11*tabelle!$W$10),IF('Rischio netto'!U64=tabelle!$V$11,('calcolo mitigazione del rischio'!AG$11*tabelle!$W$11),IF('Rischio netto'!U64=tabelle!$V$12,('calcolo mitigazione del rischio'!AG$11*tabelle!$W$12),"-"))))))))))</f>
        <v>-</v>
      </c>
      <c r="AH57" s="26" t="str">
        <f>IF('Rischio netto'!V64=tabelle!$V$3,('calcolo mitigazione del rischio'!AH$11*tabelle!$W$3),IF('Rischio netto'!V64=tabelle!$V$4,('calcolo mitigazione del rischio'!AH$11*tabelle!$W$4),IF('Rischio netto'!V64=tabelle!$V$5,('calcolo mitigazione del rischio'!AH$11*tabelle!$W$5),IF('Rischio netto'!V64=tabelle!$V$6,('calcolo mitigazione del rischio'!AH$11*tabelle!$W$6),IF('Rischio netto'!V64=tabelle!$V$7,('calcolo mitigazione del rischio'!AH$11*tabelle!$W$7),IF('Rischio netto'!V64=tabelle!$V$8,('calcolo mitigazione del rischio'!AH$11*tabelle!$W$8),IF('Rischio netto'!V64=tabelle!$V$9,('calcolo mitigazione del rischio'!AH$11*tabelle!$W$9),IF('Rischio netto'!V64=tabelle!$V$10,('calcolo mitigazione del rischio'!AH$11*tabelle!$W$10),IF('Rischio netto'!V64=tabelle!$V$11,('calcolo mitigazione del rischio'!AH$11*tabelle!$W$11),IF('Rischio netto'!V64=tabelle!$V$12,('calcolo mitigazione del rischio'!AH$11*tabelle!$W$12),"-"))))))))))</f>
        <v>-</v>
      </c>
      <c r="AI57" s="410" t="str">
        <f>IF('Rischio netto'!W64=tabelle!$V$3,('calcolo mitigazione del rischio'!AI$11*tabelle!$W$3),IF('Rischio netto'!W64=tabelle!$V$4,('calcolo mitigazione del rischio'!AI$11*tabelle!$W$4),IF('Rischio netto'!W64=tabelle!$V$5,('calcolo mitigazione del rischio'!AI$11*tabelle!$W$5),IF('Rischio netto'!W64=tabelle!$V$6,('calcolo mitigazione del rischio'!AI$11*tabelle!$W$6),IF('Rischio netto'!W64=tabelle!$V$7,('calcolo mitigazione del rischio'!AI$11*tabelle!$W$7),IF('Rischio netto'!W64=tabelle!$V$8,('calcolo mitigazione del rischio'!AI$11*tabelle!$W$8),IF('Rischio netto'!W64=tabelle!$V$9,('calcolo mitigazione del rischio'!AI$11*tabelle!$W$9),IF('Rischio netto'!W64=tabelle!$V$10,('calcolo mitigazione del rischio'!AI$11*tabelle!$W$10),IF('Rischio netto'!W64=tabelle!$V$11,('calcolo mitigazione del rischio'!AI$11*tabelle!$W$11),IF('Rischio netto'!W64=tabelle!$V$12,('calcolo mitigazione del rischio'!AI$11*tabelle!$W$12),"-"))))))))))</f>
        <v>-</v>
      </c>
      <c r="AJ57" s="428" t="e">
        <f t="shared" si="0"/>
        <v>#REF!</v>
      </c>
      <c r="AK57" s="429" t="e">
        <f t="shared" si="3"/>
        <v>#REF!</v>
      </c>
      <c r="AL57" s="419" t="e">
        <f>IF('calcolo mitigazione del rischio'!$AJ57="-","-",'calcolo mitigazione del rischio'!$AK57)</f>
        <v>#REF!</v>
      </c>
      <c r="AM57" s="413" t="str">
        <f>IF('Rischio netto'!X64="-","-",IF('calcolo mitigazione del rischio'!S57="-","-",IF('calcolo mitigazione del rischio'!AL57="-","-",ROUND(('calcolo mitigazione del rischio'!S57*(1-'calcolo mitigazione del rischio'!AL57)),0))))</f>
        <v>-</v>
      </c>
      <c r="AN57" s="404"/>
      <c r="AO57" s="26">
        <f>IF('Rischio Lordo'!L64="X",tabelle!$I$2,0)</f>
        <v>0</v>
      </c>
      <c r="AP57" s="26">
        <f>IF('Rischio Lordo'!M64="X",tabelle!$I$3,0)</f>
        <v>0</v>
      </c>
      <c r="AQ57" s="26">
        <f>IF('Rischio Lordo'!N64="X",tabelle!$I$4,0)</f>
        <v>0</v>
      </c>
      <c r="AR57" s="26">
        <f>IF('Rischio Lordo'!O64="X",tabelle!$I$5,0)</f>
        <v>0</v>
      </c>
      <c r="AS57" s="26">
        <f>IF('Rischio Lordo'!P64="X",tabelle!$I$6,0)</f>
        <v>0</v>
      </c>
      <c r="AT57" s="26">
        <f>IF('Rischio Lordo'!Q64="X",tabelle!$I$7,0)</f>
        <v>0</v>
      </c>
      <c r="AU57" s="26">
        <f>IF('Rischio Lordo'!R64="X",tabelle!$I$8,0)</f>
        <v>0</v>
      </c>
      <c r="AV57" s="26">
        <f>IF('Rischio Lordo'!S64="X",tabelle!$I$9,0)</f>
        <v>0</v>
      </c>
      <c r="AW57" s="26">
        <f>IF('Rischio Lordo'!T64="X",tabelle!$I$10,0)</f>
        <v>0</v>
      </c>
      <c r="AX57" s="26">
        <f>IF('Rischio Lordo'!U64="X",tabelle!$I$11,0)</f>
        <v>0</v>
      </c>
      <c r="AY57" s="26">
        <f>IF('Rischio Lordo'!V64="X",tabelle!$I$12,0)</f>
        <v>0</v>
      </c>
      <c r="AZ57" s="26">
        <f>IF('Rischio Lordo'!W64="X",tabelle!$I$13,0)</f>
        <v>0</v>
      </c>
      <c r="BA57" s="26">
        <f>IF('Rischio Lordo'!X64="X",tabelle!$I$14,0)</f>
        <v>0</v>
      </c>
      <c r="BB57" s="26">
        <f>IF('Rischio Lordo'!Y64="X",tabelle!$I$15,0)</f>
        <v>0</v>
      </c>
      <c r="BC57" s="26">
        <f>IF('Rischio Lordo'!Z64="X",tabelle!$I$16,0)</f>
        <v>0</v>
      </c>
      <c r="BD57" s="26">
        <f>IF('Rischio Lordo'!AA64="X",tabelle!$I$17,0)</f>
        <v>0</v>
      </c>
      <c r="BE57" s="26">
        <f>IF('Rischio Lordo'!AB64="X",tabelle!$I$18,0)</f>
        <v>0</v>
      </c>
      <c r="BF57" s="26">
        <f>IF('Rischio Lordo'!AC64="X",tabelle!$I$18,0)</f>
        <v>0</v>
      </c>
      <c r="BG57" s="26">
        <f>IF('Rischio Lordo'!AC64="X",tabelle!$I$19,0)</f>
        <v>0</v>
      </c>
      <c r="BH57" s="212">
        <f t="shared" si="4"/>
        <v>0</v>
      </c>
    </row>
    <row r="58" spans="1:60" x14ac:dyDescent="0.75">
      <c r="A58" s="646" t="str">
        <f>Schema!A62</f>
        <v>APPROVVIGIONAMENTI DI BENI, SERVIZI E LAVORI (ABS)</v>
      </c>
      <c r="B58" s="919" t="str">
        <f>Schema!B62</f>
        <v>A. Pianificazione degli approvvigionamenti</v>
      </c>
      <c r="C58" s="1115" t="str">
        <f>Schema!C62</f>
        <v>A.1. Individuazione dei fabbisogni</v>
      </c>
      <c r="D58" s="264" t="str">
        <f>Schema!D62</f>
        <v>A.1.1. I Responsabili definiscono il budget e la programmazione degli acquisti</v>
      </c>
      <c r="E58" s="288" t="str">
        <f>Schema!E62</f>
        <v>ABS</v>
      </c>
      <c r="F58" s="49" t="str">
        <f>Schema!F62</f>
        <v>A</v>
      </c>
      <c r="G58" s="49" t="str">
        <f>Schema!G62</f>
        <v>01</v>
      </c>
      <c r="H58" s="289" t="str">
        <f>Schema!H62</f>
        <v>01</v>
      </c>
      <c r="I58" s="179" t="str">
        <f>IF('Rischio Lordo'!AF65=tabelle!$M$7,tabelle!$N$7,IF('Rischio Lordo'!AF65=tabelle!$M$6,tabelle!$N$6,IF('Rischio Lordo'!AF65=tabelle!$M$5,tabelle!$N$5,IF('Rischio Lordo'!AF65=tabelle!$M$4,tabelle!$N$4,IF('Rischio Lordo'!AF65=tabelle!$M$3,tabelle!$N$3,"-")))))</f>
        <v>-</v>
      </c>
      <c r="J58" s="65" t="str">
        <f>IF('Rischio Lordo'!AG65=tabelle!$M$7,tabelle!$N$7,IF('Rischio Lordo'!AG65=tabelle!$M$6,tabelle!$N$6,IF('Rischio Lordo'!AG65=tabelle!$M$5,tabelle!$N$5,IF('Rischio Lordo'!AG65=tabelle!$M$4,tabelle!$N$4,IF('Rischio Lordo'!AG65=tabelle!$M$3,tabelle!$N$3,"-")))))</f>
        <v>-</v>
      </c>
      <c r="K58" s="65" t="str">
        <f>IF('Rischio Lordo'!AH65=tabelle!$M$7,tabelle!$N$7,IF('Rischio Lordo'!AH65=tabelle!$M$6,tabelle!$N$6,IF('Rischio Lordo'!AH65=tabelle!$M$5,tabelle!$N$5,IF('Rischio Lordo'!AH65=tabelle!$M$4,tabelle!$N$4,IF('Rischio Lordo'!AH65=tabelle!$M$3,tabelle!$N$3,"-")))))</f>
        <v>-</v>
      </c>
      <c r="L58" s="393" t="str">
        <f t="shared" ref="L58:L83" si="5">IF(SUM(I58:K58)=0,"-",_xlfn.CEILING.MATH(AVERAGE(I58:K58)))</f>
        <v>-</v>
      </c>
      <c r="M58" s="65" t="str">
        <f>IF('Rischio Lordo'!AI65=tabelle!$M$7,tabelle!$N$7,IF('Rischio Lordo'!AI65=tabelle!$M$6,tabelle!$N$6,IF('Rischio Lordo'!AI65=tabelle!$M$5,tabelle!$N$5,IF('Rischio Lordo'!AI65=tabelle!$M$4,tabelle!$N$4,IF('Rischio Lordo'!AI65=tabelle!$M$3,tabelle!$N$3,"-")))))</f>
        <v>-</v>
      </c>
      <c r="N58" s="162" t="str">
        <f>IF(M58="-","-",IF('calcolo mitigazione del rischio'!L58="-","-",IF(AND((M58*'calcolo mitigazione del rischio'!L58)&gt;=tabelle!$P$3, (M58*'calcolo mitigazione del rischio'!L58)&lt;tabelle!$Q$3),tabelle!$R$3,IF(AND((M58*'calcolo mitigazione del rischio'!L58)&gt;=tabelle!$P$4, (M58*'calcolo mitigazione del rischio'!L58)&lt;tabelle!$Q$4),tabelle!$R$4,IF(AND((M58*'calcolo mitigazione del rischio'!L58)&gt;=tabelle!$P$5, (M58*'calcolo mitigazione del rischio'!L58)&lt;tabelle!$Q$5),tabelle!$R$5,IF(AND((M58*'calcolo mitigazione del rischio'!L58)&gt;=tabelle!$P$6, (M58*'calcolo mitigazione del rischio'!L58)&lt;tabelle!$Q$6),tabelle!$R$6,IF(AND((M58*'calcolo mitigazione del rischio'!L58)&gt;=tabelle!$P$7, (M58*'calcolo mitigazione del rischio'!L58)&lt;=tabelle!$Q$7),tabelle!$R$7,"-")))))))</f>
        <v>-</v>
      </c>
      <c r="O58" s="66" t="str">
        <f>IF('Rischio Lordo'!AK65=tabelle!$M$7,tabelle!$N$7,IF('Rischio Lordo'!AK65=tabelle!$M$6,tabelle!$N$6,IF('Rischio Lordo'!AK65=tabelle!$M$5,tabelle!$N$5,IF('Rischio Lordo'!AK65=tabelle!$M$4,tabelle!$N$4,IF('Rischio Lordo'!AK65=tabelle!$M$3,tabelle!$N$3,"-")))))</f>
        <v>-</v>
      </c>
      <c r="P58" s="66" t="str">
        <f>IF('Rischio Lordo'!AL65=tabelle!$M$7,tabelle!$N$7,IF('Rischio Lordo'!AL65=tabelle!$M$6,tabelle!$N$6,IF('Rischio Lordo'!AL65=tabelle!$M$5,tabelle!$N$5,IF('Rischio Lordo'!AL65=tabelle!$M$4,tabelle!$N$4,IF('Rischio Lordo'!AL65=tabelle!$M$3,tabelle!$N$3,"-")))))</f>
        <v>-</v>
      </c>
      <c r="Q58" s="66" t="str">
        <f>IF('Rischio Lordo'!AM65=tabelle!$M$7,tabelle!$N$7,IF('Rischio Lordo'!AM65=tabelle!$M$6,tabelle!$N$6,IF('Rischio Lordo'!AM65=tabelle!$M$5,tabelle!$N$5,IF('Rischio Lordo'!AM65=tabelle!$M$4,tabelle!$N$4,IF('Rischio Lordo'!AM65=tabelle!$M$3,tabelle!$N$3,"-")))))</f>
        <v>-</v>
      </c>
      <c r="R58" s="163" t="str">
        <f t="shared" ref="R58:R83" si="6">IF(SUM(O58:Q58)=0,"-",_xlfn.CEILING.MATH(AVERAGE(O58:Q58)))</f>
        <v>-</v>
      </c>
      <c r="S58" s="227" t="str">
        <f>IF(R58="-","-",(R58*'calcolo mitigazione del rischio'!N58))</f>
        <v>-</v>
      </c>
      <c r="T58" s="26" t="str">
        <f>IF('Rischio netto'!I65=tabelle!$V$3,('calcolo mitigazione del rischio'!T$11*tabelle!$W$3),IF('Rischio netto'!I65=tabelle!$V$4,('calcolo mitigazione del rischio'!T$11*tabelle!$W$4),IF('Rischio netto'!I65=tabelle!$V$5,('calcolo mitigazione del rischio'!T$11*tabelle!$W$5),IF('Rischio netto'!I65=tabelle!$V$6,('calcolo mitigazione del rischio'!T$11*tabelle!$W$6),IF('Rischio netto'!I65=tabelle!$V$7,('calcolo mitigazione del rischio'!T$11*tabelle!$W$7),IF('Rischio netto'!I65=tabelle!$V$8,('calcolo mitigazione del rischio'!T$11*tabelle!$W$8),IF('Rischio netto'!I65=tabelle!$V$9,('calcolo mitigazione del rischio'!T$11*tabelle!$W$9),IF('Rischio netto'!I65=tabelle!$V$10,('calcolo mitigazione del rischio'!T$11*tabelle!$W$10),IF('Rischio netto'!I65=tabelle!$V$11,('calcolo mitigazione del rischio'!T$11*tabelle!$W$11),IF('Rischio netto'!I65=tabelle!$V$12,('calcolo mitigazione del rischio'!T$11*tabelle!$W$12),"-"))))))))))</f>
        <v>-</v>
      </c>
      <c r="U58" s="26" t="str">
        <f>IF('Rischio netto'!J65=tabelle!$V$3,('calcolo mitigazione del rischio'!U$11*tabelle!$W$3),IF('Rischio netto'!J65=tabelle!$V$4,('calcolo mitigazione del rischio'!U$11*tabelle!$W$4),IF('Rischio netto'!J65=tabelle!$V$5,('calcolo mitigazione del rischio'!U$11*tabelle!$W$5),IF('Rischio netto'!J65=tabelle!$V$6,('calcolo mitigazione del rischio'!U$11*tabelle!$W$6),IF('Rischio netto'!J65=tabelle!$V$7,('calcolo mitigazione del rischio'!U$11*tabelle!$W$7),IF('Rischio netto'!J65=tabelle!$V$8,('calcolo mitigazione del rischio'!U$11*tabelle!$W$8),IF('Rischio netto'!J65=tabelle!$V$9,('calcolo mitigazione del rischio'!U$11*tabelle!$W$9),IF('Rischio netto'!J65=tabelle!$V$10,('calcolo mitigazione del rischio'!U$11*tabelle!$W$10),IF('Rischio netto'!J65=tabelle!$V$11,('calcolo mitigazione del rischio'!U$11*tabelle!$W$11),IF('Rischio netto'!J65=tabelle!$V$12,('calcolo mitigazione del rischio'!U$11*tabelle!$W$12),"-"))))))))))</f>
        <v>-</v>
      </c>
      <c r="V58" s="26" t="str">
        <f>IF('Rischio netto'!K65=tabelle!$V$3,('calcolo mitigazione del rischio'!V$11*tabelle!$W$3),IF('Rischio netto'!K65=tabelle!$V$4,('calcolo mitigazione del rischio'!V$11*tabelle!$W$4),IF('Rischio netto'!K65=tabelle!$V$5,('calcolo mitigazione del rischio'!V$11*tabelle!$W$5),IF('Rischio netto'!K65=tabelle!$V$6,('calcolo mitigazione del rischio'!V$11*tabelle!$W$6),IF('Rischio netto'!K65=tabelle!$V$7,('calcolo mitigazione del rischio'!V$11*tabelle!$W$7),IF('Rischio netto'!K65=tabelle!$V$8,('calcolo mitigazione del rischio'!V$11*tabelle!$W$8),IF('Rischio netto'!K65=tabelle!$V$9,('calcolo mitigazione del rischio'!V$11*tabelle!$W$9),IF('Rischio netto'!K65=tabelle!$V$10,('calcolo mitigazione del rischio'!V$11*tabelle!$W$10),IF('Rischio netto'!K65=tabelle!$V$11,('calcolo mitigazione del rischio'!V$11*tabelle!$W$11),IF('Rischio netto'!K65=tabelle!$V$12,('calcolo mitigazione del rischio'!V$11*tabelle!$W$12),"-"))))))))))</f>
        <v>-</v>
      </c>
      <c r="W58" s="26" t="str">
        <f>IF('Rischio netto'!L65=tabelle!$V$3,('calcolo mitigazione del rischio'!W$11*tabelle!$W$3),IF('Rischio netto'!L65=tabelle!$V$4,('calcolo mitigazione del rischio'!W$11*tabelle!$W$4),IF('Rischio netto'!L65=tabelle!$V$5,('calcolo mitigazione del rischio'!W$11*tabelle!$W$5),IF('Rischio netto'!L65=tabelle!$V$6,('calcolo mitigazione del rischio'!W$11*tabelle!$W$6),IF('Rischio netto'!L65=tabelle!$V$7,('calcolo mitigazione del rischio'!W$11*tabelle!$W$7),IF('Rischio netto'!L65=tabelle!$V$8,('calcolo mitigazione del rischio'!W$11*tabelle!$W$8),IF('Rischio netto'!L65=tabelle!$V$9,('calcolo mitigazione del rischio'!W$11*tabelle!$W$9),IF('Rischio netto'!L65=tabelle!$V$10,('calcolo mitigazione del rischio'!W$11*tabelle!$W$10),IF('Rischio netto'!L65=tabelle!$V$11,('calcolo mitigazione del rischio'!W$11*tabelle!$W$11),IF('Rischio netto'!L65=tabelle!$V$12,('calcolo mitigazione del rischio'!W$11*tabelle!$W$12),"-"))))))))))</f>
        <v>-</v>
      </c>
      <c r="X58" s="26" t="str">
        <f>IF('Rischio netto'!O65=tabelle!$V$3,('calcolo mitigazione del rischio'!X$11*tabelle!$W$3),IF('Rischio netto'!O65=tabelle!$V$4,('calcolo mitigazione del rischio'!X$11*tabelle!$W$4),IF('Rischio netto'!O65=tabelle!$V$5,('calcolo mitigazione del rischio'!X$11*tabelle!$W$5),IF('Rischio netto'!O65=tabelle!$V$6,('calcolo mitigazione del rischio'!X$11*tabelle!$W$6),IF('Rischio netto'!O65=tabelle!$V$7,('calcolo mitigazione del rischio'!X$11*tabelle!$W$7),IF('Rischio netto'!O65=tabelle!$V$8,('calcolo mitigazione del rischio'!X$11*tabelle!$W$8),IF('Rischio netto'!O65=tabelle!$V$9,('calcolo mitigazione del rischio'!X$11*tabelle!$W$9),IF('Rischio netto'!O65=tabelle!$V$10,('calcolo mitigazione del rischio'!X$11*tabelle!$W$10),IF('Rischio netto'!O65=tabelle!$V$11,('calcolo mitigazione del rischio'!X$11*tabelle!$W$11),IF('Rischio netto'!O65=tabelle!$V$12,('calcolo mitigazione del rischio'!X$11*tabelle!$W$12),"-"))))))))))</f>
        <v>-</v>
      </c>
      <c r="Y58" s="26" t="str">
        <f>IF('Rischio netto'!P65=tabelle!$V$3,('calcolo mitigazione del rischio'!Y$11*tabelle!$W$3),IF('Rischio netto'!P65=tabelle!$V$4,('calcolo mitigazione del rischio'!Y$11*tabelle!$W$4),IF('Rischio netto'!P65=tabelle!$V$5,('calcolo mitigazione del rischio'!Y$11*tabelle!$W$5),IF('Rischio netto'!P65=tabelle!$V$6,('calcolo mitigazione del rischio'!Y$11*tabelle!$W$6),IF('Rischio netto'!P65=tabelle!$V$7,('calcolo mitigazione del rischio'!Y$11*tabelle!$W$7),IF('Rischio netto'!P65=tabelle!$V$8,('calcolo mitigazione del rischio'!Y$11*tabelle!$W$8),IF('Rischio netto'!P65=tabelle!$V$9,('calcolo mitigazione del rischio'!Y$11*tabelle!$W$9),IF('Rischio netto'!P65=tabelle!$V$10,('calcolo mitigazione del rischio'!Y$11*tabelle!$W$10),IF('Rischio netto'!P65=tabelle!$V$11,('calcolo mitigazione del rischio'!Y$11*tabelle!$W$11),IF('Rischio netto'!P65=tabelle!$V$12,('calcolo mitigazione del rischio'!Y$11*tabelle!$W$12),"-"))))))))))</f>
        <v>-</v>
      </c>
      <c r="Z5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8" s="26" t="str">
        <f>IF('Rischio netto'!Q65=tabelle!$V$3,('calcolo mitigazione del rischio'!AA$11*tabelle!$W$3),IF('Rischio netto'!Q65=tabelle!$V$4,('calcolo mitigazione del rischio'!AA$11*tabelle!$W$4),IF('Rischio netto'!Q65=tabelle!$V$5,('calcolo mitigazione del rischio'!AA$11*tabelle!$W$5),IF('Rischio netto'!Q65=tabelle!$V$6,('calcolo mitigazione del rischio'!AA$11*tabelle!$W$6),IF('Rischio netto'!Q65=tabelle!$V$7,('calcolo mitigazione del rischio'!AA$11*tabelle!$W$7),IF('Rischio netto'!Q65=tabelle!$V$8,('calcolo mitigazione del rischio'!AA$11*tabelle!$W$8),IF('Rischio netto'!Q65=tabelle!$V$9,('calcolo mitigazione del rischio'!AA$11*tabelle!$W$9),IF('Rischio netto'!Q65=tabelle!$V$10,('calcolo mitigazione del rischio'!AA$11*tabelle!$W$10),IF('Rischio netto'!Q65=tabelle!$V$11,('calcolo mitigazione del rischio'!AA$11*tabelle!$W$11),IF('Rischio netto'!Q65=tabelle!$V$12,('calcolo mitigazione del rischio'!AA$11*tabelle!$W$12),"-"))))))))))</f>
        <v>-</v>
      </c>
      <c r="AB58" s="26" t="str">
        <f>IF('Rischio netto'!R65=tabelle!$V$3,('calcolo mitigazione del rischio'!AB$11*tabelle!$W$3),IF('Rischio netto'!R65=tabelle!$V$4,('calcolo mitigazione del rischio'!AB$11*tabelle!$W$4),IF('Rischio netto'!R65=tabelle!$V$5,('calcolo mitigazione del rischio'!AB$11*tabelle!$W$5),IF('Rischio netto'!R65=tabelle!$V$6,('calcolo mitigazione del rischio'!AB$11*tabelle!$W$6),IF('Rischio netto'!R65=tabelle!$V$7,('calcolo mitigazione del rischio'!AB$11*tabelle!$W$7),IF('Rischio netto'!R65=tabelle!$V$8,('calcolo mitigazione del rischio'!AB$11*tabelle!$W$8),IF('Rischio netto'!R65=tabelle!$V$9,('calcolo mitigazione del rischio'!AB$11*tabelle!$W$9),IF('Rischio netto'!R65=tabelle!$V$10,('calcolo mitigazione del rischio'!AB$11*tabelle!$W$10),IF('Rischio netto'!R65=tabelle!$V$11,('calcolo mitigazione del rischio'!AB$11*tabelle!$W$11),IF('Rischio netto'!R65=tabelle!$V$12,('calcolo mitigazione del rischio'!AB$11*tabelle!$W$12),"-"))))))))))</f>
        <v>-</v>
      </c>
      <c r="AC58" s="405" t="str">
        <f>IF('Rischio netto'!T65=tabelle!$V$3,('calcolo mitigazione del rischio'!AC$11*tabelle!$W$3),IF('Rischio netto'!T65=tabelle!$V$4,('calcolo mitigazione del rischio'!AC$11*tabelle!$W$4),IF('Rischio netto'!T65=tabelle!$V$5,('calcolo mitigazione del rischio'!AC$11*tabelle!$W$5),IF('Rischio netto'!T65=tabelle!$V$6,('calcolo mitigazione del rischio'!AC$11*tabelle!$W$6),IF('Rischio netto'!T65=tabelle!$V$7,('calcolo mitigazione del rischio'!AC$11*tabelle!$W$7),IF('Rischio netto'!T65=tabelle!$V$8,('calcolo mitigazione del rischio'!AC$11*tabelle!$W$8),IF('Rischio netto'!T65=tabelle!$V$9,('calcolo mitigazione del rischio'!AC$11*tabelle!$W$9),IF('Rischio netto'!T65=tabelle!$V$10,('calcolo mitigazione del rischio'!AC$11*tabelle!$W$10),IF('Rischio netto'!T65=tabelle!$V$11,('calcolo mitigazione del rischio'!AC$11*tabelle!$W$11),IF('Rischio netto'!T65=tabelle!$V$12,('calcolo mitigazione del rischio'!AC$11*tabelle!$W$12),"-"))))))))))</f>
        <v>-</v>
      </c>
      <c r="AD58" s="26" t="str">
        <f>IF('Rischio netto'!T65=tabelle!$V$3,('calcolo mitigazione del rischio'!AD$11*tabelle!$W$3),IF('Rischio netto'!T65=tabelle!$V$4,('calcolo mitigazione del rischio'!AD$11*tabelle!$W$4),IF('Rischio netto'!T65=tabelle!$V$5,('calcolo mitigazione del rischio'!AD$11*tabelle!$W$5),IF('Rischio netto'!T65=tabelle!$V$6,('calcolo mitigazione del rischio'!AD$11*tabelle!$W$6),IF('Rischio netto'!T65=tabelle!$V$7,('calcolo mitigazione del rischio'!AD$11*tabelle!$W$7),IF('Rischio netto'!T65=tabelle!$V$8,('calcolo mitigazione del rischio'!AD$11*tabelle!$W$8),IF('Rischio netto'!T65=tabelle!$V$9,('calcolo mitigazione del rischio'!AD$11*tabelle!$W$9),IF('Rischio netto'!T65=tabelle!$V$10,('calcolo mitigazione del rischio'!AD$11*tabelle!$W$10),IF('Rischio netto'!T65=tabelle!$V$11,('calcolo mitigazione del rischio'!AD$11*tabelle!$W$11),IF('Rischio netto'!T65=tabelle!$V$12,('calcolo mitigazione del rischio'!AD$11*tabelle!$W$12),"-"))))))))))</f>
        <v>-</v>
      </c>
      <c r="AE58" s="26"/>
      <c r="AF58" s="405" t="str">
        <f>IF('Rischio netto'!T65=tabelle!$V$3,('calcolo mitigazione del rischio'!AF$11*tabelle!$W$3),IF('Rischio netto'!T65=tabelle!$V$4,('calcolo mitigazione del rischio'!AF$11*tabelle!$W$4),IF('Rischio netto'!T65=tabelle!$V$5,('calcolo mitigazione del rischio'!AF$11*tabelle!$W$5),IF('Rischio netto'!T65=tabelle!$V$6,('calcolo mitigazione del rischio'!AF$11*tabelle!$W$6),IF('Rischio netto'!T65=tabelle!$V$7,('calcolo mitigazione del rischio'!AF$11*tabelle!$W$7),IF('Rischio netto'!T65=tabelle!$V$8,('calcolo mitigazione del rischio'!AF$11*tabelle!$W$8),IF('Rischio netto'!T65=tabelle!$V$9,('calcolo mitigazione del rischio'!AF$11*tabelle!$W$9),IF('Rischio netto'!T65=tabelle!$V$10,('calcolo mitigazione del rischio'!AF$11*tabelle!$W$10),IF('Rischio netto'!T65=tabelle!$V$11,('calcolo mitigazione del rischio'!AF$11*tabelle!$W$11),IF('Rischio netto'!T65=tabelle!$V$12,('calcolo mitigazione del rischio'!AF$11*tabelle!$W$12),"-"))))))))))</f>
        <v>-</v>
      </c>
      <c r="AG58" s="405" t="str">
        <f>IF('Rischio netto'!U65=tabelle!$V$3,('calcolo mitigazione del rischio'!AG$11*tabelle!$W$3),IF('Rischio netto'!U65=tabelle!$V$4,('calcolo mitigazione del rischio'!AG$11*tabelle!$W$4),IF('Rischio netto'!U65=tabelle!$V$5,('calcolo mitigazione del rischio'!AG$11*tabelle!$W$5),IF('Rischio netto'!U65=tabelle!$V$6,('calcolo mitigazione del rischio'!AG$11*tabelle!$W$6),IF('Rischio netto'!U65=tabelle!$V$7,('calcolo mitigazione del rischio'!AG$11*tabelle!$W$7),IF('Rischio netto'!U65=tabelle!$V$8,('calcolo mitigazione del rischio'!AG$11*tabelle!$W$8),IF('Rischio netto'!U65=tabelle!$V$9,('calcolo mitigazione del rischio'!AG$11*tabelle!$W$9),IF('Rischio netto'!U65=tabelle!$V$10,('calcolo mitigazione del rischio'!AG$11*tabelle!$W$10),IF('Rischio netto'!U65=tabelle!$V$11,('calcolo mitigazione del rischio'!AG$11*tabelle!$W$11),IF('Rischio netto'!U65=tabelle!$V$12,('calcolo mitigazione del rischio'!AG$11*tabelle!$W$12),"-"))))))))))</f>
        <v>-</v>
      </c>
      <c r="AH58" s="26" t="str">
        <f>IF('Rischio netto'!V65=tabelle!$V$3,('calcolo mitigazione del rischio'!AH$11*tabelle!$W$3),IF('Rischio netto'!V65=tabelle!$V$4,('calcolo mitigazione del rischio'!AH$11*tabelle!$W$4),IF('Rischio netto'!V65=tabelle!$V$5,('calcolo mitigazione del rischio'!AH$11*tabelle!$W$5),IF('Rischio netto'!V65=tabelle!$V$6,('calcolo mitigazione del rischio'!AH$11*tabelle!$W$6),IF('Rischio netto'!V65=tabelle!$V$7,('calcolo mitigazione del rischio'!AH$11*tabelle!$W$7),IF('Rischio netto'!V65=tabelle!$V$8,('calcolo mitigazione del rischio'!AH$11*tabelle!$W$8),IF('Rischio netto'!V65=tabelle!$V$9,('calcolo mitigazione del rischio'!AH$11*tabelle!$W$9),IF('Rischio netto'!V65=tabelle!$V$10,('calcolo mitigazione del rischio'!AH$11*tabelle!$W$10),IF('Rischio netto'!V65=tabelle!$V$11,('calcolo mitigazione del rischio'!AH$11*tabelle!$W$11),IF('Rischio netto'!V65=tabelle!$V$12,('calcolo mitigazione del rischio'!AH$11*tabelle!$W$12),"-"))))))))))</f>
        <v>-</v>
      </c>
      <c r="AI58" s="410" t="str">
        <f>IF('Rischio netto'!W65=tabelle!$V$3,('calcolo mitigazione del rischio'!AI$11*tabelle!$W$3),IF('Rischio netto'!W65=tabelle!$V$4,('calcolo mitigazione del rischio'!AI$11*tabelle!$W$4),IF('Rischio netto'!W65=tabelle!$V$5,('calcolo mitigazione del rischio'!AI$11*tabelle!$W$5),IF('Rischio netto'!W65=tabelle!$V$6,('calcolo mitigazione del rischio'!AI$11*tabelle!$W$6),IF('Rischio netto'!W65=tabelle!$V$7,('calcolo mitigazione del rischio'!AI$11*tabelle!$W$7),IF('Rischio netto'!W65=tabelle!$V$8,('calcolo mitigazione del rischio'!AI$11*tabelle!$W$8),IF('Rischio netto'!W65=tabelle!$V$9,('calcolo mitigazione del rischio'!AI$11*tabelle!$W$9),IF('Rischio netto'!W65=tabelle!$V$10,('calcolo mitigazione del rischio'!AI$11*tabelle!$W$10),IF('Rischio netto'!W65=tabelle!$V$11,('calcolo mitigazione del rischio'!AI$11*tabelle!$W$11),IF('Rischio netto'!W65=tabelle!$V$12,('calcolo mitigazione del rischio'!AI$11*tabelle!$W$12),"-"))))))))))</f>
        <v>-</v>
      </c>
      <c r="AJ58" s="428" t="e">
        <f t="shared" si="0"/>
        <v>#REF!</v>
      </c>
      <c r="AK58" s="429" t="e">
        <f t="shared" ref="AK58:AK83" si="7">AJ58/100</f>
        <v>#REF!</v>
      </c>
      <c r="AL58" s="420" t="e">
        <f>IF('calcolo mitigazione del rischio'!$AJ58="-","-",'calcolo mitigazione del rischio'!$AK58)</f>
        <v>#REF!</v>
      </c>
      <c r="AM58" s="414" t="str">
        <f>IF('Rischio netto'!X65="-","-",IF('calcolo mitigazione del rischio'!S58="-","-",IF('calcolo mitigazione del rischio'!AL58="-","-",ROUND(('calcolo mitigazione del rischio'!S58*(1-'calcolo mitigazione del rischio'!AL58)),0))))</f>
        <v>-</v>
      </c>
      <c r="AN58" s="404"/>
      <c r="AO58" s="26">
        <f>IF('Rischio Lordo'!L65="X",tabelle!$I$2,0)</f>
        <v>0</v>
      </c>
      <c r="AP58" s="26">
        <f>IF('Rischio Lordo'!M65="X",tabelle!$I$3,0)</f>
        <v>0</v>
      </c>
      <c r="AQ58" s="26">
        <f>IF('Rischio Lordo'!N65="X",tabelle!$I$4,0)</f>
        <v>0</v>
      </c>
      <c r="AR58" s="26">
        <f>IF('Rischio Lordo'!O65="X",tabelle!$I$5,0)</f>
        <v>0</v>
      </c>
      <c r="AS58" s="26">
        <f>IF('Rischio Lordo'!P65="X",tabelle!$I$6,0)</f>
        <v>0</v>
      </c>
      <c r="AT58" s="26">
        <f>IF('Rischio Lordo'!Q65="X",tabelle!$I$7,0)</f>
        <v>0</v>
      </c>
      <c r="AU58" s="26">
        <f>IF('Rischio Lordo'!R65="X",tabelle!$I$8,0)</f>
        <v>0</v>
      </c>
      <c r="AV58" s="26">
        <f>IF('Rischio Lordo'!S65="X",tabelle!$I$9,0)</f>
        <v>0</v>
      </c>
      <c r="AW58" s="26">
        <f>IF('Rischio Lordo'!T65="X",tabelle!$I$10,0)</f>
        <v>0</v>
      </c>
      <c r="AX58" s="26">
        <f>IF('Rischio Lordo'!U65="X",tabelle!$I$11,0)</f>
        <v>0</v>
      </c>
      <c r="AY58" s="26">
        <f>IF('Rischio Lordo'!V65="X",tabelle!$I$12,0)</f>
        <v>0</v>
      </c>
      <c r="AZ58" s="26">
        <f>IF('Rischio Lordo'!W65="X",tabelle!$I$13,0)</f>
        <v>0</v>
      </c>
      <c r="BA58" s="26">
        <f>IF('Rischio Lordo'!X65="X",tabelle!$I$14,0)</f>
        <v>0</v>
      </c>
      <c r="BB58" s="26">
        <f>IF('Rischio Lordo'!Y65="X",tabelle!$I$15,0)</f>
        <v>0</v>
      </c>
      <c r="BC58" s="26">
        <f>IF('Rischio Lordo'!Z65="X",tabelle!$I$16,0)</f>
        <v>0</v>
      </c>
      <c r="BD58" s="26">
        <f>IF('Rischio Lordo'!AA65="X",tabelle!$I$17,0)</f>
        <v>0</v>
      </c>
      <c r="BE58" s="26">
        <f>IF('Rischio Lordo'!AB65="X",tabelle!$I$18,0)</f>
        <v>0</v>
      </c>
      <c r="BF58" s="26">
        <f>IF('Rischio Lordo'!AC65="X",tabelle!$I$18,0)</f>
        <v>0</v>
      </c>
      <c r="BG58" s="26">
        <f>IF('Rischio Lordo'!AC65="X",tabelle!$I$19,0)</f>
        <v>0</v>
      </c>
      <c r="BH58" s="212">
        <f t="shared" ref="BH58:BH83" si="8">SUM(AO58:BG58)</f>
        <v>0</v>
      </c>
    </row>
    <row r="59" spans="1:60" x14ac:dyDescent="0.75">
      <c r="A59" s="647"/>
      <c r="B59" s="920">
        <f>Schema!B63</f>
        <v>0</v>
      </c>
      <c r="C59" s="1116">
        <f>Schema!C63</f>
        <v>0</v>
      </c>
      <c r="D59" s="265" t="str">
        <f>Schema!D63</f>
        <v>A.1.2. Eleborazione e predisposizione del "documento di rilevazione dei fabbisogni"</v>
      </c>
      <c r="E59" s="290" t="str">
        <f>Schema!E63</f>
        <v>ABS</v>
      </c>
      <c r="F59" s="51" t="str">
        <f>Schema!F63</f>
        <v>A</v>
      </c>
      <c r="G59" s="51" t="str">
        <f>Schema!G63</f>
        <v>01</v>
      </c>
      <c r="H59" s="291" t="str">
        <f>Schema!H63</f>
        <v>02</v>
      </c>
      <c r="I59" s="181" t="str">
        <f>IF('Rischio Lordo'!AF66=tabelle!$M$7,tabelle!$N$7,IF('Rischio Lordo'!AF66=tabelle!$M$6,tabelle!$N$6,IF('Rischio Lordo'!AF66=tabelle!$M$5,tabelle!$N$5,IF('Rischio Lordo'!AF66=tabelle!$M$4,tabelle!$N$4,IF('Rischio Lordo'!AF66=tabelle!$M$3,tabelle!$N$3,"-")))))</f>
        <v>-</v>
      </c>
      <c r="J59" s="34" t="str">
        <f>IF('Rischio Lordo'!AG66=tabelle!$M$7,tabelle!$N$7,IF('Rischio Lordo'!AG66=tabelle!$M$6,tabelle!$N$6,IF('Rischio Lordo'!AG66=tabelle!$M$5,tabelle!$N$5,IF('Rischio Lordo'!AG66=tabelle!$M$4,tabelle!$N$4,IF('Rischio Lordo'!AG66=tabelle!$M$3,tabelle!$N$3,"-")))))</f>
        <v>-</v>
      </c>
      <c r="K59" s="34" t="str">
        <f>IF('Rischio Lordo'!AH66=tabelle!$M$7,tabelle!$N$7,IF('Rischio Lordo'!AH66=tabelle!$M$6,tabelle!$N$6,IF('Rischio Lordo'!AH66=tabelle!$M$5,tabelle!$N$5,IF('Rischio Lordo'!AH66=tabelle!$M$4,tabelle!$N$4,IF('Rischio Lordo'!AH66=tabelle!$M$3,tabelle!$N$3,"-")))))</f>
        <v>-</v>
      </c>
      <c r="L59" s="394" t="str">
        <f t="shared" si="5"/>
        <v>-</v>
      </c>
      <c r="M59" s="34" t="str">
        <f>IF('Rischio Lordo'!AI66=tabelle!$M$7,tabelle!$N$7,IF('Rischio Lordo'!AI66=tabelle!$M$6,tabelle!$N$6,IF('Rischio Lordo'!AI66=tabelle!$M$5,tabelle!$N$5,IF('Rischio Lordo'!AI66=tabelle!$M$4,tabelle!$N$4,IF('Rischio Lordo'!AI66=tabelle!$M$3,tabelle!$N$3,"-")))))</f>
        <v>-</v>
      </c>
      <c r="N59" s="165" t="str">
        <f>IF(M59="-","-",IF('calcolo mitigazione del rischio'!L59="-","-",IF(AND((M59*'calcolo mitigazione del rischio'!L59)&gt;=tabelle!$P$3, (M59*'calcolo mitigazione del rischio'!L59)&lt;tabelle!$Q$3),tabelle!$R$3,IF(AND((M59*'calcolo mitigazione del rischio'!L59)&gt;=tabelle!$P$4, (M59*'calcolo mitigazione del rischio'!L59)&lt;tabelle!$Q$4),tabelle!$R$4,IF(AND((M59*'calcolo mitigazione del rischio'!L59)&gt;=tabelle!$P$5, (M59*'calcolo mitigazione del rischio'!L59)&lt;tabelle!$Q$5),tabelle!$R$5,IF(AND((M59*'calcolo mitigazione del rischio'!L59)&gt;=tabelle!$P$6, (M59*'calcolo mitigazione del rischio'!L59)&lt;tabelle!$Q$6),tabelle!$R$6,IF(AND((M59*'calcolo mitigazione del rischio'!L59)&gt;=tabelle!$P$7, (M59*'calcolo mitigazione del rischio'!L59)&lt;=tabelle!$Q$7),tabelle!$R$7,"-")))))))</f>
        <v>-</v>
      </c>
      <c r="O59" s="35" t="str">
        <f>IF('Rischio Lordo'!AK66=tabelle!$M$7,tabelle!$N$7,IF('Rischio Lordo'!AK66=tabelle!$M$6,tabelle!$N$6,IF('Rischio Lordo'!AK66=tabelle!$M$5,tabelle!$N$5,IF('Rischio Lordo'!AK66=tabelle!$M$4,tabelle!$N$4,IF('Rischio Lordo'!AK66=tabelle!$M$3,tabelle!$N$3,"-")))))</f>
        <v>-</v>
      </c>
      <c r="P59" s="35" t="str">
        <f>IF('Rischio Lordo'!AL66=tabelle!$M$7,tabelle!$N$7,IF('Rischio Lordo'!AL66=tabelle!$M$6,tabelle!$N$6,IF('Rischio Lordo'!AL66=tabelle!$M$5,tabelle!$N$5,IF('Rischio Lordo'!AL66=tabelle!$M$4,tabelle!$N$4,IF('Rischio Lordo'!AL66=tabelle!$M$3,tabelle!$N$3,"-")))))</f>
        <v>-</v>
      </c>
      <c r="Q59" s="35" t="str">
        <f>IF('Rischio Lordo'!AM66=tabelle!$M$7,tabelle!$N$7,IF('Rischio Lordo'!AM66=tabelle!$M$6,tabelle!$N$6,IF('Rischio Lordo'!AM66=tabelle!$M$5,tabelle!$N$5,IF('Rischio Lordo'!AM66=tabelle!$M$4,tabelle!$N$4,IF('Rischio Lordo'!AM66=tabelle!$M$3,tabelle!$N$3,"-")))))</f>
        <v>-</v>
      </c>
      <c r="R59" s="166" t="str">
        <f t="shared" si="6"/>
        <v>-</v>
      </c>
      <c r="S59" s="228" t="str">
        <f>IF(R59="-","-",(R59*'calcolo mitigazione del rischio'!N59))</f>
        <v>-</v>
      </c>
      <c r="T59" s="26" t="str">
        <f>IF('Rischio netto'!I66=tabelle!$V$3,('calcolo mitigazione del rischio'!T$11*tabelle!$W$3),IF('Rischio netto'!I66=tabelle!$V$4,('calcolo mitigazione del rischio'!T$11*tabelle!$W$4),IF('Rischio netto'!I66=tabelle!$V$5,('calcolo mitigazione del rischio'!T$11*tabelle!$W$5),IF('Rischio netto'!I66=tabelle!$V$6,('calcolo mitigazione del rischio'!T$11*tabelle!$W$6),IF('Rischio netto'!I66=tabelle!$V$7,('calcolo mitigazione del rischio'!T$11*tabelle!$W$7),IF('Rischio netto'!I66=tabelle!$V$8,('calcolo mitigazione del rischio'!T$11*tabelle!$W$8),IF('Rischio netto'!I66=tabelle!$V$9,('calcolo mitigazione del rischio'!T$11*tabelle!$W$9),IF('Rischio netto'!I66=tabelle!$V$10,('calcolo mitigazione del rischio'!T$11*tabelle!$W$10),IF('Rischio netto'!I66=tabelle!$V$11,('calcolo mitigazione del rischio'!T$11*tabelle!$W$11),IF('Rischio netto'!I66=tabelle!$V$12,('calcolo mitigazione del rischio'!T$11*tabelle!$W$12),"-"))))))))))</f>
        <v>-</v>
      </c>
      <c r="U59" s="26" t="str">
        <f>IF('Rischio netto'!J66=tabelle!$V$3,('calcolo mitigazione del rischio'!U$11*tabelle!$W$3),IF('Rischio netto'!J66=tabelle!$V$4,('calcolo mitigazione del rischio'!U$11*tabelle!$W$4),IF('Rischio netto'!J66=tabelle!$V$5,('calcolo mitigazione del rischio'!U$11*tabelle!$W$5),IF('Rischio netto'!J66=tabelle!$V$6,('calcolo mitigazione del rischio'!U$11*tabelle!$W$6),IF('Rischio netto'!J66=tabelle!$V$7,('calcolo mitigazione del rischio'!U$11*tabelle!$W$7),IF('Rischio netto'!J66=tabelle!$V$8,('calcolo mitigazione del rischio'!U$11*tabelle!$W$8),IF('Rischio netto'!J66=tabelle!$V$9,('calcolo mitigazione del rischio'!U$11*tabelle!$W$9),IF('Rischio netto'!J66=tabelle!$V$10,('calcolo mitigazione del rischio'!U$11*tabelle!$W$10),IF('Rischio netto'!J66=tabelle!$V$11,('calcolo mitigazione del rischio'!U$11*tabelle!$W$11),IF('Rischio netto'!J66=tabelle!$V$12,('calcolo mitigazione del rischio'!U$11*tabelle!$W$12),"-"))))))))))</f>
        <v>-</v>
      </c>
      <c r="V59" s="26" t="str">
        <f>IF('Rischio netto'!K66=tabelle!$V$3,('calcolo mitigazione del rischio'!V$11*tabelle!$W$3),IF('Rischio netto'!K66=tabelle!$V$4,('calcolo mitigazione del rischio'!V$11*tabelle!$W$4),IF('Rischio netto'!K66=tabelle!$V$5,('calcolo mitigazione del rischio'!V$11*tabelle!$W$5),IF('Rischio netto'!K66=tabelle!$V$6,('calcolo mitigazione del rischio'!V$11*tabelle!$W$6),IF('Rischio netto'!K66=tabelle!$V$7,('calcolo mitigazione del rischio'!V$11*tabelle!$W$7),IF('Rischio netto'!K66=tabelle!$V$8,('calcolo mitigazione del rischio'!V$11*tabelle!$W$8),IF('Rischio netto'!K66=tabelle!$V$9,('calcolo mitigazione del rischio'!V$11*tabelle!$W$9),IF('Rischio netto'!K66=tabelle!$V$10,('calcolo mitigazione del rischio'!V$11*tabelle!$W$10),IF('Rischio netto'!K66=tabelle!$V$11,('calcolo mitigazione del rischio'!V$11*tabelle!$W$11),IF('Rischio netto'!K66=tabelle!$V$12,('calcolo mitigazione del rischio'!V$11*tabelle!$W$12),"-"))))))))))</f>
        <v>-</v>
      </c>
      <c r="W59" s="26" t="str">
        <f>IF('Rischio netto'!L66=tabelle!$V$3,('calcolo mitigazione del rischio'!W$11*tabelle!$W$3),IF('Rischio netto'!L66=tabelle!$V$4,('calcolo mitigazione del rischio'!W$11*tabelle!$W$4),IF('Rischio netto'!L66=tabelle!$V$5,('calcolo mitigazione del rischio'!W$11*tabelle!$W$5),IF('Rischio netto'!L66=tabelle!$V$6,('calcolo mitigazione del rischio'!W$11*tabelle!$W$6),IF('Rischio netto'!L66=tabelle!$V$7,('calcolo mitigazione del rischio'!W$11*tabelle!$W$7),IF('Rischio netto'!L66=tabelle!$V$8,('calcolo mitigazione del rischio'!W$11*tabelle!$W$8),IF('Rischio netto'!L66=tabelle!$V$9,('calcolo mitigazione del rischio'!W$11*tabelle!$W$9),IF('Rischio netto'!L66=tabelle!$V$10,('calcolo mitigazione del rischio'!W$11*tabelle!$W$10),IF('Rischio netto'!L66=tabelle!$V$11,('calcolo mitigazione del rischio'!W$11*tabelle!$W$11),IF('Rischio netto'!L66=tabelle!$V$12,('calcolo mitigazione del rischio'!W$11*tabelle!$W$12),"-"))))))))))</f>
        <v>-</v>
      </c>
      <c r="X59" s="26" t="str">
        <f>IF('Rischio netto'!O66=tabelle!$V$3,('calcolo mitigazione del rischio'!X$11*tabelle!$W$3),IF('Rischio netto'!O66=tabelle!$V$4,('calcolo mitigazione del rischio'!X$11*tabelle!$W$4),IF('Rischio netto'!O66=tabelle!$V$5,('calcolo mitigazione del rischio'!X$11*tabelle!$W$5),IF('Rischio netto'!O66=tabelle!$V$6,('calcolo mitigazione del rischio'!X$11*tabelle!$W$6),IF('Rischio netto'!O66=tabelle!$V$7,('calcolo mitigazione del rischio'!X$11*tabelle!$W$7),IF('Rischio netto'!O66=tabelle!$V$8,('calcolo mitigazione del rischio'!X$11*tabelle!$W$8),IF('Rischio netto'!O66=tabelle!$V$9,('calcolo mitigazione del rischio'!X$11*tabelle!$W$9),IF('Rischio netto'!O66=tabelle!$V$10,('calcolo mitigazione del rischio'!X$11*tabelle!$W$10),IF('Rischio netto'!O66=tabelle!$V$11,('calcolo mitigazione del rischio'!X$11*tabelle!$W$11),IF('Rischio netto'!O66=tabelle!$V$12,('calcolo mitigazione del rischio'!X$11*tabelle!$W$12),"-"))))))))))</f>
        <v>-</v>
      </c>
      <c r="Y59" s="26" t="str">
        <f>IF('Rischio netto'!P66=tabelle!$V$3,('calcolo mitigazione del rischio'!Y$11*tabelle!$W$3),IF('Rischio netto'!P66=tabelle!$V$4,('calcolo mitigazione del rischio'!Y$11*tabelle!$W$4),IF('Rischio netto'!P66=tabelle!$V$5,('calcolo mitigazione del rischio'!Y$11*tabelle!$W$5),IF('Rischio netto'!P66=tabelle!$V$6,('calcolo mitigazione del rischio'!Y$11*tabelle!$W$6),IF('Rischio netto'!P66=tabelle!$V$7,('calcolo mitigazione del rischio'!Y$11*tabelle!$W$7),IF('Rischio netto'!P66=tabelle!$V$8,('calcolo mitigazione del rischio'!Y$11*tabelle!$W$8),IF('Rischio netto'!P66=tabelle!$V$9,('calcolo mitigazione del rischio'!Y$11*tabelle!$W$9),IF('Rischio netto'!P66=tabelle!$V$10,('calcolo mitigazione del rischio'!Y$11*tabelle!$W$10),IF('Rischio netto'!P66=tabelle!$V$11,('calcolo mitigazione del rischio'!Y$11*tabelle!$W$11),IF('Rischio netto'!P66=tabelle!$V$12,('calcolo mitigazione del rischio'!Y$11*tabelle!$W$12),"-"))))))))))</f>
        <v>-</v>
      </c>
      <c r="Z5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59" s="26" t="str">
        <f>IF('Rischio netto'!Q66=tabelle!$V$3,('calcolo mitigazione del rischio'!AA$11*tabelle!$W$3),IF('Rischio netto'!Q66=tabelle!$V$4,('calcolo mitigazione del rischio'!AA$11*tabelle!$W$4),IF('Rischio netto'!Q66=tabelle!$V$5,('calcolo mitigazione del rischio'!AA$11*tabelle!$W$5),IF('Rischio netto'!Q66=tabelle!$V$6,('calcolo mitigazione del rischio'!AA$11*tabelle!$W$6),IF('Rischio netto'!Q66=tabelle!$V$7,('calcolo mitigazione del rischio'!AA$11*tabelle!$W$7),IF('Rischio netto'!Q66=tabelle!$V$8,('calcolo mitigazione del rischio'!AA$11*tabelle!$W$8),IF('Rischio netto'!Q66=tabelle!$V$9,('calcolo mitigazione del rischio'!AA$11*tabelle!$W$9),IF('Rischio netto'!Q66=tabelle!$V$10,('calcolo mitigazione del rischio'!AA$11*tabelle!$W$10),IF('Rischio netto'!Q66=tabelle!$V$11,('calcolo mitigazione del rischio'!AA$11*tabelle!$W$11),IF('Rischio netto'!Q66=tabelle!$V$12,('calcolo mitigazione del rischio'!AA$11*tabelle!$W$12),"-"))))))))))</f>
        <v>-</v>
      </c>
      <c r="AB59" s="26" t="str">
        <f>IF('Rischio netto'!R66=tabelle!$V$3,('calcolo mitigazione del rischio'!AB$11*tabelle!$W$3),IF('Rischio netto'!R66=tabelle!$V$4,('calcolo mitigazione del rischio'!AB$11*tabelle!$W$4),IF('Rischio netto'!R66=tabelle!$V$5,('calcolo mitigazione del rischio'!AB$11*tabelle!$W$5),IF('Rischio netto'!R66=tabelle!$V$6,('calcolo mitigazione del rischio'!AB$11*tabelle!$W$6),IF('Rischio netto'!R66=tabelle!$V$7,('calcolo mitigazione del rischio'!AB$11*tabelle!$W$7),IF('Rischio netto'!R66=tabelle!$V$8,('calcolo mitigazione del rischio'!AB$11*tabelle!$W$8),IF('Rischio netto'!R66=tabelle!$V$9,('calcolo mitigazione del rischio'!AB$11*tabelle!$W$9),IF('Rischio netto'!R66=tabelle!$V$10,('calcolo mitigazione del rischio'!AB$11*tabelle!$W$10),IF('Rischio netto'!R66=tabelle!$V$11,('calcolo mitigazione del rischio'!AB$11*tabelle!$W$11),IF('Rischio netto'!R66=tabelle!$V$12,('calcolo mitigazione del rischio'!AB$11*tabelle!$W$12),"-"))))))))))</f>
        <v>-</v>
      </c>
      <c r="AC59" s="405" t="str">
        <f>IF('Rischio netto'!T66=tabelle!$V$3,('calcolo mitigazione del rischio'!AC$11*tabelle!$W$3),IF('Rischio netto'!T66=tabelle!$V$4,('calcolo mitigazione del rischio'!AC$11*tabelle!$W$4),IF('Rischio netto'!T66=tabelle!$V$5,('calcolo mitigazione del rischio'!AC$11*tabelle!$W$5),IF('Rischio netto'!T66=tabelle!$V$6,('calcolo mitigazione del rischio'!AC$11*tabelle!$W$6),IF('Rischio netto'!T66=tabelle!$V$7,('calcolo mitigazione del rischio'!AC$11*tabelle!$W$7),IF('Rischio netto'!T66=tabelle!$V$8,('calcolo mitigazione del rischio'!AC$11*tabelle!$W$8),IF('Rischio netto'!T66=tabelle!$V$9,('calcolo mitigazione del rischio'!AC$11*tabelle!$W$9),IF('Rischio netto'!T66=tabelle!$V$10,('calcolo mitigazione del rischio'!AC$11*tabelle!$W$10),IF('Rischio netto'!T66=tabelle!$V$11,('calcolo mitigazione del rischio'!AC$11*tabelle!$W$11),IF('Rischio netto'!T66=tabelle!$V$12,('calcolo mitigazione del rischio'!AC$11*tabelle!$W$12),"-"))))))))))</f>
        <v>-</v>
      </c>
      <c r="AD59" s="26" t="str">
        <f>IF('Rischio netto'!T66=tabelle!$V$3,('calcolo mitigazione del rischio'!AD$11*tabelle!$W$3),IF('Rischio netto'!T66=tabelle!$V$4,('calcolo mitigazione del rischio'!AD$11*tabelle!$W$4),IF('Rischio netto'!T66=tabelle!$V$5,('calcolo mitigazione del rischio'!AD$11*tabelle!$W$5),IF('Rischio netto'!T66=tabelle!$V$6,('calcolo mitigazione del rischio'!AD$11*tabelle!$W$6),IF('Rischio netto'!T66=tabelle!$V$7,('calcolo mitigazione del rischio'!AD$11*tabelle!$W$7),IF('Rischio netto'!T66=tabelle!$V$8,('calcolo mitigazione del rischio'!AD$11*tabelle!$W$8),IF('Rischio netto'!T66=tabelle!$V$9,('calcolo mitigazione del rischio'!AD$11*tabelle!$W$9),IF('Rischio netto'!T66=tabelle!$V$10,('calcolo mitigazione del rischio'!AD$11*tabelle!$W$10),IF('Rischio netto'!T66=tabelle!$V$11,('calcolo mitigazione del rischio'!AD$11*tabelle!$W$11),IF('Rischio netto'!T66=tabelle!$V$12,('calcolo mitigazione del rischio'!AD$11*tabelle!$W$12),"-"))))))))))</f>
        <v>-</v>
      </c>
      <c r="AE59" s="26"/>
      <c r="AF59" s="405" t="str">
        <f>IF('Rischio netto'!T66=tabelle!$V$3,('calcolo mitigazione del rischio'!AF$11*tabelle!$W$3),IF('Rischio netto'!T66=tabelle!$V$4,('calcolo mitigazione del rischio'!AF$11*tabelle!$W$4),IF('Rischio netto'!T66=tabelle!$V$5,('calcolo mitigazione del rischio'!AF$11*tabelle!$W$5),IF('Rischio netto'!T66=tabelle!$V$6,('calcolo mitigazione del rischio'!AF$11*tabelle!$W$6),IF('Rischio netto'!T66=tabelle!$V$7,('calcolo mitigazione del rischio'!AF$11*tabelle!$W$7),IF('Rischio netto'!T66=tabelle!$V$8,('calcolo mitigazione del rischio'!AF$11*tabelle!$W$8),IF('Rischio netto'!T66=tabelle!$V$9,('calcolo mitigazione del rischio'!AF$11*tabelle!$W$9),IF('Rischio netto'!T66=tabelle!$V$10,('calcolo mitigazione del rischio'!AF$11*tabelle!$W$10),IF('Rischio netto'!T66=tabelle!$V$11,('calcolo mitigazione del rischio'!AF$11*tabelle!$W$11),IF('Rischio netto'!T66=tabelle!$V$12,('calcolo mitigazione del rischio'!AF$11*tabelle!$W$12),"-"))))))))))</f>
        <v>-</v>
      </c>
      <c r="AG59" s="405" t="str">
        <f>IF('Rischio netto'!U66=tabelle!$V$3,('calcolo mitigazione del rischio'!AG$11*tabelle!$W$3),IF('Rischio netto'!U66=tabelle!$V$4,('calcolo mitigazione del rischio'!AG$11*tabelle!$W$4),IF('Rischio netto'!U66=tabelle!$V$5,('calcolo mitigazione del rischio'!AG$11*tabelle!$W$5),IF('Rischio netto'!U66=tabelle!$V$6,('calcolo mitigazione del rischio'!AG$11*tabelle!$W$6),IF('Rischio netto'!U66=tabelle!$V$7,('calcolo mitigazione del rischio'!AG$11*tabelle!$W$7),IF('Rischio netto'!U66=tabelle!$V$8,('calcolo mitigazione del rischio'!AG$11*tabelle!$W$8),IF('Rischio netto'!U66=tabelle!$V$9,('calcolo mitigazione del rischio'!AG$11*tabelle!$W$9),IF('Rischio netto'!U66=tabelle!$V$10,('calcolo mitigazione del rischio'!AG$11*tabelle!$W$10),IF('Rischio netto'!U66=tabelle!$V$11,('calcolo mitigazione del rischio'!AG$11*tabelle!$W$11),IF('Rischio netto'!U66=tabelle!$V$12,('calcolo mitigazione del rischio'!AG$11*tabelle!$W$12),"-"))))))))))</f>
        <v>-</v>
      </c>
      <c r="AH59" s="26" t="str">
        <f>IF('Rischio netto'!V66=tabelle!$V$3,('calcolo mitigazione del rischio'!AH$11*tabelle!$W$3),IF('Rischio netto'!V66=tabelle!$V$4,('calcolo mitigazione del rischio'!AH$11*tabelle!$W$4),IF('Rischio netto'!V66=tabelle!$V$5,('calcolo mitigazione del rischio'!AH$11*tabelle!$W$5),IF('Rischio netto'!V66=tabelle!$V$6,('calcolo mitigazione del rischio'!AH$11*tabelle!$W$6),IF('Rischio netto'!V66=tabelle!$V$7,('calcolo mitigazione del rischio'!AH$11*tabelle!$W$7),IF('Rischio netto'!V66=tabelle!$V$8,('calcolo mitigazione del rischio'!AH$11*tabelle!$W$8),IF('Rischio netto'!V66=tabelle!$V$9,('calcolo mitigazione del rischio'!AH$11*tabelle!$W$9),IF('Rischio netto'!V66=tabelle!$V$10,('calcolo mitigazione del rischio'!AH$11*tabelle!$W$10),IF('Rischio netto'!V66=tabelle!$V$11,('calcolo mitigazione del rischio'!AH$11*tabelle!$W$11),IF('Rischio netto'!V66=tabelle!$V$12,('calcolo mitigazione del rischio'!AH$11*tabelle!$W$12),"-"))))))))))</f>
        <v>-</v>
      </c>
      <c r="AI59" s="410" t="str">
        <f>IF('Rischio netto'!W66=tabelle!$V$3,('calcolo mitigazione del rischio'!AI$11*tabelle!$W$3),IF('Rischio netto'!W66=tabelle!$V$4,('calcolo mitigazione del rischio'!AI$11*tabelle!$W$4),IF('Rischio netto'!W66=tabelle!$V$5,('calcolo mitigazione del rischio'!AI$11*tabelle!$W$5),IF('Rischio netto'!W66=tabelle!$V$6,('calcolo mitigazione del rischio'!AI$11*tabelle!$W$6),IF('Rischio netto'!W66=tabelle!$V$7,('calcolo mitigazione del rischio'!AI$11*tabelle!$W$7),IF('Rischio netto'!W66=tabelle!$V$8,('calcolo mitigazione del rischio'!AI$11*tabelle!$W$8),IF('Rischio netto'!W66=tabelle!$V$9,('calcolo mitigazione del rischio'!AI$11*tabelle!$W$9),IF('Rischio netto'!W66=tabelle!$V$10,('calcolo mitigazione del rischio'!AI$11*tabelle!$W$10),IF('Rischio netto'!W66=tabelle!$V$11,('calcolo mitigazione del rischio'!AI$11*tabelle!$W$11),IF('Rischio netto'!W66=tabelle!$V$12,('calcolo mitigazione del rischio'!AI$11*tabelle!$W$12),"-"))))))))))</f>
        <v>-</v>
      </c>
      <c r="AJ59" s="428" t="e">
        <f t="shared" si="0"/>
        <v>#REF!</v>
      </c>
      <c r="AK59" s="429" t="e">
        <f t="shared" si="7"/>
        <v>#REF!</v>
      </c>
      <c r="AL59" s="418" t="e">
        <f>IF('calcolo mitigazione del rischio'!$AJ59="-","-",'calcolo mitigazione del rischio'!$AK59)</f>
        <v>#REF!</v>
      </c>
      <c r="AM59" s="412" t="str">
        <f>IF('Rischio netto'!X66="-","-",IF('calcolo mitigazione del rischio'!S59="-","-",IF('calcolo mitigazione del rischio'!AL59="-","-",ROUND(('calcolo mitigazione del rischio'!S59*(1-'calcolo mitigazione del rischio'!AL59)),0))))</f>
        <v>-</v>
      </c>
      <c r="AN59" s="404"/>
      <c r="AO59" s="26">
        <f>IF('Rischio Lordo'!L66="X",tabelle!$I$2,0)</f>
        <v>0</v>
      </c>
      <c r="AP59" s="26">
        <f>IF('Rischio Lordo'!M66="X",tabelle!$I$3,0)</f>
        <v>0</v>
      </c>
      <c r="AQ59" s="26">
        <f>IF('Rischio Lordo'!N66="X",tabelle!$I$4,0)</f>
        <v>0</v>
      </c>
      <c r="AR59" s="26">
        <f>IF('Rischio Lordo'!O66="X",tabelle!$I$5,0)</f>
        <v>0</v>
      </c>
      <c r="AS59" s="26">
        <f>IF('Rischio Lordo'!P66="X",tabelle!$I$6,0)</f>
        <v>0</v>
      </c>
      <c r="AT59" s="26">
        <f>IF('Rischio Lordo'!Q66="X",tabelle!$I$7,0)</f>
        <v>0</v>
      </c>
      <c r="AU59" s="26">
        <f>IF('Rischio Lordo'!R66="X",tabelle!$I$8,0)</f>
        <v>0</v>
      </c>
      <c r="AV59" s="26">
        <f>IF('Rischio Lordo'!S66="X",tabelle!$I$9,0)</f>
        <v>0</v>
      </c>
      <c r="AW59" s="26">
        <f>IF('Rischio Lordo'!T66="X",tabelle!$I$10,0)</f>
        <v>0</v>
      </c>
      <c r="AX59" s="26">
        <f>IF('Rischio Lordo'!U66="X",tabelle!$I$11,0)</f>
        <v>0</v>
      </c>
      <c r="AY59" s="26">
        <f>IF('Rischio Lordo'!V66="X",tabelle!$I$12,0)</f>
        <v>0</v>
      </c>
      <c r="AZ59" s="26">
        <f>IF('Rischio Lordo'!W66="X",tabelle!$I$13,0)</f>
        <v>0</v>
      </c>
      <c r="BA59" s="26">
        <f>IF('Rischio Lordo'!X66="X",tabelle!$I$14,0)</f>
        <v>0</v>
      </c>
      <c r="BB59" s="26">
        <f>IF('Rischio Lordo'!Y66="X",tabelle!$I$15,0)</f>
        <v>0</v>
      </c>
      <c r="BC59" s="26">
        <f>IF('Rischio Lordo'!Z66="X",tabelle!$I$16,0)</f>
        <v>0</v>
      </c>
      <c r="BD59" s="26">
        <f>IF('Rischio Lordo'!AA66="X",tabelle!$I$17,0)</f>
        <v>0</v>
      </c>
      <c r="BE59" s="26">
        <f>IF('Rischio Lordo'!AB66="X",tabelle!$I$18,0)</f>
        <v>0</v>
      </c>
      <c r="BF59" s="26">
        <f>IF('Rischio Lordo'!AC66="X",tabelle!$I$18,0)</f>
        <v>0</v>
      </c>
      <c r="BG59" s="26">
        <f>IF('Rischio Lordo'!AC66="X",tabelle!$I$19,0)</f>
        <v>0</v>
      </c>
      <c r="BH59" s="212">
        <f t="shared" si="8"/>
        <v>0</v>
      </c>
    </row>
    <row r="60" spans="1:60" x14ac:dyDescent="0.75">
      <c r="A60" s="647"/>
      <c r="B60" s="920">
        <f>Schema!B64</f>
        <v>0</v>
      </c>
      <c r="C60" s="1116">
        <f>Schema!C64</f>
        <v>0</v>
      </c>
      <c r="D60" s="265" t="str">
        <f>Schema!D64</f>
        <v>A.1.3. Verifica della fattibilità e della regolarità contabile e finanziaria</v>
      </c>
      <c r="E60" s="290" t="str">
        <f>Schema!E64</f>
        <v>ABS</v>
      </c>
      <c r="F60" s="51" t="str">
        <f>Schema!F64</f>
        <v>A</v>
      </c>
      <c r="G60" s="51" t="str">
        <f>Schema!G64</f>
        <v>01</v>
      </c>
      <c r="H60" s="291" t="str">
        <f>Schema!H64</f>
        <v>03</v>
      </c>
      <c r="I60" s="181" t="str">
        <f>IF('Rischio Lordo'!AF67=tabelle!$M$7,tabelle!$N$7,IF('Rischio Lordo'!AF67=tabelle!$M$6,tabelle!$N$6,IF('Rischio Lordo'!AF67=tabelle!$M$5,tabelle!$N$5,IF('Rischio Lordo'!AF67=tabelle!$M$4,tabelle!$N$4,IF('Rischio Lordo'!AF67=tabelle!$M$3,tabelle!$N$3,"-")))))</f>
        <v>-</v>
      </c>
      <c r="J60" s="34" t="str">
        <f>IF('Rischio Lordo'!AG67=tabelle!$M$7,tabelle!$N$7,IF('Rischio Lordo'!AG67=tabelle!$M$6,tabelle!$N$6,IF('Rischio Lordo'!AG67=tabelle!$M$5,tabelle!$N$5,IF('Rischio Lordo'!AG67=tabelle!$M$4,tabelle!$N$4,IF('Rischio Lordo'!AG67=tabelle!$M$3,tabelle!$N$3,"-")))))</f>
        <v>-</v>
      </c>
      <c r="K60" s="34" t="str">
        <f>IF('Rischio Lordo'!AH67=tabelle!$M$7,tabelle!$N$7,IF('Rischio Lordo'!AH67=tabelle!$M$6,tabelle!$N$6,IF('Rischio Lordo'!AH67=tabelle!$M$5,tabelle!$N$5,IF('Rischio Lordo'!AH67=tabelle!$M$4,tabelle!$N$4,IF('Rischio Lordo'!AH67=tabelle!$M$3,tabelle!$N$3,"-")))))</f>
        <v>-</v>
      </c>
      <c r="L60" s="394" t="str">
        <f t="shared" si="5"/>
        <v>-</v>
      </c>
      <c r="M60" s="34" t="str">
        <f>IF('Rischio Lordo'!AI67=tabelle!$M$7,tabelle!$N$7,IF('Rischio Lordo'!AI67=tabelle!$M$6,tabelle!$N$6,IF('Rischio Lordo'!AI67=tabelle!$M$5,tabelle!$N$5,IF('Rischio Lordo'!AI67=tabelle!$M$4,tabelle!$N$4,IF('Rischio Lordo'!AI67=tabelle!$M$3,tabelle!$N$3,"-")))))</f>
        <v>-</v>
      </c>
      <c r="N60" s="165" t="str">
        <f>IF(M60="-","-",IF('calcolo mitigazione del rischio'!L60="-","-",IF(AND((M60*'calcolo mitigazione del rischio'!L60)&gt;=tabelle!$P$3, (M60*'calcolo mitigazione del rischio'!L60)&lt;tabelle!$Q$3),tabelle!$R$3,IF(AND((M60*'calcolo mitigazione del rischio'!L60)&gt;=tabelle!$P$4, (M60*'calcolo mitigazione del rischio'!L60)&lt;tabelle!$Q$4),tabelle!$R$4,IF(AND((M60*'calcolo mitigazione del rischio'!L60)&gt;=tabelle!$P$5, (M60*'calcolo mitigazione del rischio'!L60)&lt;tabelle!$Q$5),tabelle!$R$5,IF(AND((M60*'calcolo mitigazione del rischio'!L60)&gt;=tabelle!$P$6, (M60*'calcolo mitigazione del rischio'!L60)&lt;tabelle!$Q$6),tabelle!$R$6,IF(AND((M60*'calcolo mitigazione del rischio'!L60)&gt;=tabelle!$P$7, (M60*'calcolo mitigazione del rischio'!L60)&lt;=tabelle!$Q$7),tabelle!$R$7,"-")))))))</f>
        <v>-</v>
      </c>
      <c r="O60" s="35" t="str">
        <f>IF('Rischio Lordo'!AK67=tabelle!$M$7,tabelle!$N$7,IF('Rischio Lordo'!AK67=tabelle!$M$6,tabelle!$N$6,IF('Rischio Lordo'!AK67=tabelle!$M$5,tabelle!$N$5,IF('Rischio Lordo'!AK67=tabelle!$M$4,tabelle!$N$4,IF('Rischio Lordo'!AK67=tabelle!$M$3,tabelle!$N$3,"-")))))</f>
        <v>-</v>
      </c>
      <c r="P60" s="35" t="str">
        <f>IF('Rischio Lordo'!AL67=tabelle!$M$7,tabelle!$N$7,IF('Rischio Lordo'!AL67=tabelle!$M$6,tabelle!$N$6,IF('Rischio Lordo'!AL67=tabelle!$M$5,tabelle!$N$5,IF('Rischio Lordo'!AL67=tabelle!$M$4,tabelle!$N$4,IF('Rischio Lordo'!AL67=tabelle!$M$3,tabelle!$N$3,"-")))))</f>
        <v>-</v>
      </c>
      <c r="Q60" s="35" t="str">
        <f>IF('Rischio Lordo'!AM67=tabelle!$M$7,tabelle!$N$7,IF('Rischio Lordo'!AM67=tabelle!$M$6,tabelle!$N$6,IF('Rischio Lordo'!AM67=tabelle!$M$5,tabelle!$N$5,IF('Rischio Lordo'!AM67=tabelle!$M$4,tabelle!$N$4,IF('Rischio Lordo'!AM67=tabelle!$M$3,tabelle!$N$3,"-")))))</f>
        <v>-</v>
      </c>
      <c r="R60" s="166" t="str">
        <f t="shared" si="6"/>
        <v>-</v>
      </c>
      <c r="S60" s="228" t="str">
        <f>IF(R60="-","-",(R60*'calcolo mitigazione del rischio'!N60))</f>
        <v>-</v>
      </c>
      <c r="T60" s="26" t="str">
        <f>IF('Rischio netto'!I67=tabelle!$V$3,('calcolo mitigazione del rischio'!T$11*tabelle!$W$3),IF('Rischio netto'!I67=tabelle!$V$4,('calcolo mitigazione del rischio'!T$11*tabelle!$W$4),IF('Rischio netto'!I67=tabelle!$V$5,('calcolo mitigazione del rischio'!T$11*tabelle!$W$5),IF('Rischio netto'!I67=tabelle!$V$6,('calcolo mitigazione del rischio'!T$11*tabelle!$W$6),IF('Rischio netto'!I67=tabelle!$V$7,('calcolo mitigazione del rischio'!T$11*tabelle!$W$7),IF('Rischio netto'!I67=tabelle!$V$8,('calcolo mitigazione del rischio'!T$11*tabelle!$W$8),IF('Rischio netto'!I67=tabelle!$V$9,('calcolo mitigazione del rischio'!T$11*tabelle!$W$9),IF('Rischio netto'!I67=tabelle!$V$10,('calcolo mitigazione del rischio'!T$11*tabelle!$W$10),IF('Rischio netto'!I67=tabelle!$V$11,('calcolo mitigazione del rischio'!T$11*tabelle!$W$11),IF('Rischio netto'!I67=tabelle!$V$12,('calcolo mitigazione del rischio'!T$11*tabelle!$W$12),"-"))))))))))</f>
        <v>-</v>
      </c>
      <c r="U60" s="26" t="str">
        <f>IF('Rischio netto'!J67=tabelle!$V$3,('calcolo mitigazione del rischio'!U$11*tabelle!$W$3),IF('Rischio netto'!J67=tabelle!$V$4,('calcolo mitigazione del rischio'!U$11*tabelle!$W$4),IF('Rischio netto'!J67=tabelle!$V$5,('calcolo mitigazione del rischio'!U$11*tabelle!$W$5),IF('Rischio netto'!J67=tabelle!$V$6,('calcolo mitigazione del rischio'!U$11*tabelle!$W$6),IF('Rischio netto'!J67=tabelle!$V$7,('calcolo mitigazione del rischio'!U$11*tabelle!$W$7),IF('Rischio netto'!J67=tabelle!$V$8,('calcolo mitigazione del rischio'!U$11*tabelle!$W$8),IF('Rischio netto'!J67=tabelle!$V$9,('calcolo mitigazione del rischio'!U$11*tabelle!$W$9),IF('Rischio netto'!J67=tabelle!$V$10,('calcolo mitigazione del rischio'!U$11*tabelle!$W$10),IF('Rischio netto'!J67=tabelle!$V$11,('calcolo mitigazione del rischio'!U$11*tabelle!$W$11),IF('Rischio netto'!J67=tabelle!$V$12,('calcolo mitigazione del rischio'!U$11*tabelle!$W$12),"-"))))))))))</f>
        <v>-</v>
      </c>
      <c r="V60" s="26" t="str">
        <f>IF('Rischio netto'!K67=tabelle!$V$3,('calcolo mitigazione del rischio'!V$11*tabelle!$W$3),IF('Rischio netto'!K67=tabelle!$V$4,('calcolo mitigazione del rischio'!V$11*tabelle!$W$4),IF('Rischio netto'!K67=tabelle!$V$5,('calcolo mitigazione del rischio'!V$11*tabelle!$W$5),IF('Rischio netto'!K67=tabelle!$V$6,('calcolo mitigazione del rischio'!V$11*tabelle!$W$6),IF('Rischio netto'!K67=tabelle!$V$7,('calcolo mitigazione del rischio'!V$11*tabelle!$W$7),IF('Rischio netto'!K67=tabelle!$V$8,('calcolo mitigazione del rischio'!V$11*tabelle!$W$8),IF('Rischio netto'!K67=tabelle!$V$9,('calcolo mitigazione del rischio'!V$11*tabelle!$W$9),IF('Rischio netto'!K67=tabelle!$V$10,('calcolo mitigazione del rischio'!V$11*tabelle!$W$10),IF('Rischio netto'!K67=tabelle!$V$11,('calcolo mitigazione del rischio'!V$11*tabelle!$W$11),IF('Rischio netto'!K67=tabelle!$V$12,('calcolo mitigazione del rischio'!V$11*tabelle!$W$12),"-"))))))))))</f>
        <v>-</v>
      </c>
      <c r="W60" s="26" t="str">
        <f>IF('Rischio netto'!L67=tabelle!$V$3,('calcolo mitigazione del rischio'!W$11*tabelle!$W$3),IF('Rischio netto'!L67=tabelle!$V$4,('calcolo mitigazione del rischio'!W$11*tabelle!$W$4),IF('Rischio netto'!L67=tabelle!$V$5,('calcolo mitigazione del rischio'!W$11*tabelle!$W$5),IF('Rischio netto'!L67=tabelle!$V$6,('calcolo mitigazione del rischio'!W$11*tabelle!$W$6),IF('Rischio netto'!L67=tabelle!$V$7,('calcolo mitigazione del rischio'!W$11*tabelle!$W$7),IF('Rischio netto'!L67=tabelle!$V$8,('calcolo mitigazione del rischio'!W$11*tabelle!$W$8),IF('Rischio netto'!L67=tabelle!$V$9,('calcolo mitigazione del rischio'!W$11*tabelle!$W$9),IF('Rischio netto'!L67=tabelle!$V$10,('calcolo mitigazione del rischio'!W$11*tabelle!$W$10),IF('Rischio netto'!L67=tabelle!$V$11,('calcolo mitigazione del rischio'!W$11*tabelle!$W$11),IF('Rischio netto'!L67=tabelle!$V$12,('calcolo mitigazione del rischio'!W$11*tabelle!$W$12),"-"))))))))))</f>
        <v>-</v>
      </c>
      <c r="X60" s="26" t="str">
        <f>IF('Rischio netto'!O67=tabelle!$V$3,('calcolo mitigazione del rischio'!X$11*tabelle!$W$3),IF('Rischio netto'!O67=tabelle!$V$4,('calcolo mitigazione del rischio'!X$11*tabelle!$W$4),IF('Rischio netto'!O67=tabelle!$V$5,('calcolo mitigazione del rischio'!X$11*tabelle!$W$5),IF('Rischio netto'!O67=tabelle!$V$6,('calcolo mitigazione del rischio'!X$11*tabelle!$W$6),IF('Rischio netto'!O67=tabelle!$V$7,('calcolo mitigazione del rischio'!X$11*tabelle!$W$7),IF('Rischio netto'!O67=tabelle!$V$8,('calcolo mitigazione del rischio'!X$11*tabelle!$W$8),IF('Rischio netto'!O67=tabelle!$V$9,('calcolo mitigazione del rischio'!X$11*tabelle!$W$9),IF('Rischio netto'!O67=tabelle!$V$10,('calcolo mitigazione del rischio'!X$11*tabelle!$W$10),IF('Rischio netto'!O67=tabelle!$V$11,('calcolo mitigazione del rischio'!X$11*tabelle!$W$11),IF('Rischio netto'!O67=tabelle!$V$12,('calcolo mitigazione del rischio'!X$11*tabelle!$W$12),"-"))))))))))</f>
        <v>-</v>
      </c>
      <c r="Y60" s="26" t="str">
        <f>IF('Rischio netto'!P67=tabelle!$V$3,('calcolo mitigazione del rischio'!Y$11*tabelle!$W$3),IF('Rischio netto'!P67=tabelle!$V$4,('calcolo mitigazione del rischio'!Y$11*tabelle!$W$4),IF('Rischio netto'!P67=tabelle!$V$5,('calcolo mitigazione del rischio'!Y$11*tabelle!$W$5),IF('Rischio netto'!P67=tabelle!$V$6,('calcolo mitigazione del rischio'!Y$11*tabelle!$W$6),IF('Rischio netto'!P67=tabelle!$V$7,('calcolo mitigazione del rischio'!Y$11*tabelle!$W$7),IF('Rischio netto'!P67=tabelle!$V$8,('calcolo mitigazione del rischio'!Y$11*tabelle!$W$8),IF('Rischio netto'!P67=tabelle!$V$9,('calcolo mitigazione del rischio'!Y$11*tabelle!$W$9),IF('Rischio netto'!P67=tabelle!$V$10,('calcolo mitigazione del rischio'!Y$11*tabelle!$W$10),IF('Rischio netto'!P67=tabelle!$V$11,('calcolo mitigazione del rischio'!Y$11*tabelle!$W$11),IF('Rischio netto'!P67=tabelle!$V$12,('calcolo mitigazione del rischio'!Y$11*tabelle!$W$12),"-"))))))))))</f>
        <v>-</v>
      </c>
      <c r="Z6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0" s="26" t="str">
        <f>IF('Rischio netto'!Q67=tabelle!$V$3,('calcolo mitigazione del rischio'!AA$11*tabelle!$W$3),IF('Rischio netto'!Q67=tabelle!$V$4,('calcolo mitigazione del rischio'!AA$11*tabelle!$W$4),IF('Rischio netto'!Q67=tabelle!$V$5,('calcolo mitigazione del rischio'!AA$11*tabelle!$W$5),IF('Rischio netto'!Q67=tabelle!$V$6,('calcolo mitigazione del rischio'!AA$11*tabelle!$W$6),IF('Rischio netto'!Q67=tabelle!$V$7,('calcolo mitigazione del rischio'!AA$11*tabelle!$W$7),IF('Rischio netto'!Q67=tabelle!$V$8,('calcolo mitigazione del rischio'!AA$11*tabelle!$W$8),IF('Rischio netto'!Q67=tabelle!$V$9,('calcolo mitigazione del rischio'!AA$11*tabelle!$W$9),IF('Rischio netto'!Q67=tabelle!$V$10,('calcolo mitigazione del rischio'!AA$11*tabelle!$W$10),IF('Rischio netto'!Q67=tabelle!$V$11,('calcolo mitigazione del rischio'!AA$11*tabelle!$W$11),IF('Rischio netto'!Q67=tabelle!$V$12,('calcolo mitigazione del rischio'!AA$11*tabelle!$W$12),"-"))))))))))</f>
        <v>-</v>
      </c>
      <c r="AB60" s="26" t="str">
        <f>IF('Rischio netto'!R67=tabelle!$V$3,('calcolo mitigazione del rischio'!AB$11*tabelle!$W$3),IF('Rischio netto'!R67=tabelle!$V$4,('calcolo mitigazione del rischio'!AB$11*tabelle!$W$4),IF('Rischio netto'!R67=tabelle!$V$5,('calcolo mitigazione del rischio'!AB$11*tabelle!$W$5),IF('Rischio netto'!R67=tabelle!$V$6,('calcolo mitigazione del rischio'!AB$11*tabelle!$W$6),IF('Rischio netto'!R67=tabelle!$V$7,('calcolo mitigazione del rischio'!AB$11*tabelle!$W$7),IF('Rischio netto'!R67=tabelle!$V$8,('calcolo mitigazione del rischio'!AB$11*tabelle!$W$8),IF('Rischio netto'!R67=tabelle!$V$9,('calcolo mitigazione del rischio'!AB$11*tabelle!$W$9),IF('Rischio netto'!R67=tabelle!$V$10,('calcolo mitigazione del rischio'!AB$11*tabelle!$W$10),IF('Rischio netto'!R67=tabelle!$V$11,('calcolo mitigazione del rischio'!AB$11*tabelle!$W$11),IF('Rischio netto'!R67=tabelle!$V$12,('calcolo mitigazione del rischio'!AB$11*tabelle!$W$12),"-"))))))))))</f>
        <v>-</v>
      </c>
      <c r="AC60" s="405" t="str">
        <f>IF('Rischio netto'!T67=tabelle!$V$3,('calcolo mitigazione del rischio'!AC$11*tabelle!$W$3),IF('Rischio netto'!T67=tabelle!$V$4,('calcolo mitigazione del rischio'!AC$11*tabelle!$W$4),IF('Rischio netto'!T67=tabelle!$V$5,('calcolo mitigazione del rischio'!AC$11*tabelle!$W$5),IF('Rischio netto'!T67=tabelle!$V$6,('calcolo mitigazione del rischio'!AC$11*tabelle!$W$6),IF('Rischio netto'!T67=tabelle!$V$7,('calcolo mitigazione del rischio'!AC$11*tabelle!$W$7),IF('Rischio netto'!T67=tabelle!$V$8,('calcolo mitigazione del rischio'!AC$11*tabelle!$W$8),IF('Rischio netto'!T67=tabelle!$V$9,('calcolo mitigazione del rischio'!AC$11*tabelle!$W$9),IF('Rischio netto'!T67=tabelle!$V$10,('calcolo mitigazione del rischio'!AC$11*tabelle!$W$10),IF('Rischio netto'!T67=tabelle!$V$11,('calcolo mitigazione del rischio'!AC$11*tabelle!$W$11),IF('Rischio netto'!T67=tabelle!$V$12,('calcolo mitigazione del rischio'!AC$11*tabelle!$W$12),"-"))))))))))</f>
        <v>-</v>
      </c>
      <c r="AD60" s="26" t="str">
        <f>IF('Rischio netto'!T67=tabelle!$V$3,('calcolo mitigazione del rischio'!AD$11*tabelle!$W$3),IF('Rischio netto'!T67=tabelle!$V$4,('calcolo mitigazione del rischio'!AD$11*tabelle!$W$4),IF('Rischio netto'!T67=tabelle!$V$5,('calcolo mitigazione del rischio'!AD$11*tabelle!$W$5),IF('Rischio netto'!T67=tabelle!$V$6,('calcolo mitigazione del rischio'!AD$11*tabelle!$W$6),IF('Rischio netto'!T67=tabelle!$V$7,('calcolo mitigazione del rischio'!AD$11*tabelle!$W$7),IF('Rischio netto'!T67=tabelle!$V$8,('calcolo mitigazione del rischio'!AD$11*tabelle!$W$8),IF('Rischio netto'!T67=tabelle!$V$9,('calcolo mitigazione del rischio'!AD$11*tabelle!$W$9),IF('Rischio netto'!T67=tabelle!$V$10,('calcolo mitigazione del rischio'!AD$11*tabelle!$W$10),IF('Rischio netto'!T67=tabelle!$V$11,('calcolo mitigazione del rischio'!AD$11*tabelle!$W$11),IF('Rischio netto'!T67=tabelle!$V$12,('calcolo mitigazione del rischio'!AD$11*tabelle!$W$12),"-"))))))))))</f>
        <v>-</v>
      </c>
      <c r="AE60" s="26"/>
      <c r="AF60" s="405" t="str">
        <f>IF('Rischio netto'!T67=tabelle!$V$3,('calcolo mitigazione del rischio'!AF$11*tabelle!$W$3),IF('Rischio netto'!T67=tabelle!$V$4,('calcolo mitigazione del rischio'!AF$11*tabelle!$W$4),IF('Rischio netto'!T67=tabelle!$V$5,('calcolo mitigazione del rischio'!AF$11*tabelle!$W$5),IF('Rischio netto'!T67=tabelle!$V$6,('calcolo mitigazione del rischio'!AF$11*tabelle!$W$6),IF('Rischio netto'!T67=tabelle!$V$7,('calcolo mitigazione del rischio'!AF$11*tabelle!$W$7),IF('Rischio netto'!T67=tabelle!$V$8,('calcolo mitigazione del rischio'!AF$11*tabelle!$W$8),IF('Rischio netto'!T67=tabelle!$V$9,('calcolo mitigazione del rischio'!AF$11*tabelle!$W$9),IF('Rischio netto'!T67=tabelle!$V$10,('calcolo mitigazione del rischio'!AF$11*tabelle!$W$10),IF('Rischio netto'!T67=tabelle!$V$11,('calcolo mitigazione del rischio'!AF$11*tabelle!$W$11),IF('Rischio netto'!T67=tabelle!$V$12,('calcolo mitigazione del rischio'!AF$11*tabelle!$W$12),"-"))))))))))</f>
        <v>-</v>
      </c>
      <c r="AG60" s="405" t="str">
        <f>IF('Rischio netto'!U67=tabelle!$V$3,('calcolo mitigazione del rischio'!AG$11*tabelle!$W$3),IF('Rischio netto'!U67=tabelle!$V$4,('calcolo mitigazione del rischio'!AG$11*tabelle!$W$4),IF('Rischio netto'!U67=tabelle!$V$5,('calcolo mitigazione del rischio'!AG$11*tabelle!$W$5),IF('Rischio netto'!U67=tabelle!$V$6,('calcolo mitigazione del rischio'!AG$11*tabelle!$W$6),IF('Rischio netto'!U67=tabelle!$V$7,('calcolo mitigazione del rischio'!AG$11*tabelle!$W$7),IF('Rischio netto'!U67=tabelle!$V$8,('calcolo mitigazione del rischio'!AG$11*tabelle!$W$8),IF('Rischio netto'!U67=tabelle!$V$9,('calcolo mitigazione del rischio'!AG$11*tabelle!$W$9),IF('Rischio netto'!U67=tabelle!$V$10,('calcolo mitigazione del rischio'!AG$11*tabelle!$W$10),IF('Rischio netto'!U67=tabelle!$V$11,('calcolo mitigazione del rischio'!AG$11*tabelle!$W$11),IF('Rischio netto'!U67=tabelle!$V$12,('calcolo mitigazione del rischio'!AG$11*tabelle!$W$12),"-"))))))))))</f>
        <v>-</v>
      </c>
      <c r="AH60" s="26" t="str">
        <f>IF('Rischio netto'!V67=tabelle!$V$3,('calcolo mitigazione del rischio'!AH$11*tabelle!$W$3),IF('Rischio netto'!V67=tabelle!$V$4,('calcolo mitigazione del rischio'!AH$11*tabelle!$W$4),IF('Rischio netto'!V67=tabelle!$V$5,('calcolo mitigazione del rischio'!AH$11*tabelle!$W$5),IF('Rischio netto'!V67=tabelle!$V$6,('calcolo mitigazione del rischio'!AH$11*tabelle!$W$6),IF('Rischio netto'!V67=tabelle!$V$7,('calcolo mitigazione del rischio'!AH$11*tabelle!$W$7),IF('Rischio netto'!V67=tabelle!$V$8,('calcolo mitigazione del rischio'!AH$11*tabelle!$W$8),IF('Rischio netto'!V67=tabelle!$V$9,('calcolo mitigazione del rischio'!AH$11*tabelle!$W$9),IF('Rischio netto'!V67=tabelle!$V$10,('calcolo mitigazione del rischio'!AH$11*tabelle!$W$10),IF('Rischio netto'!V67=tabelle!$V$11,('calcolo mitigazione del rischio'!AH$11*tabelle!$W$11),IF('Rischio netto'!V67=tabelle!$V$12,('calcolo mitigazione del rischio'!AH$11*tabelle!$W$12),"-"))))))))))</f>
        <v>-</v>
      </c>
      <c r="AI60" s="410" t="str">
        <f>IF('Rischio netto'!W67=tabelle!$V$3,('calcolo mitigazione del rischio'!AI$11*tabelle!$W$3),IF('Rischio netto'!W67=tabelle!$V$4,('calcolo mitigazione del rischio'!AI$11*tabelle!$W$4),IF('Rischio netto'!W67=tabelle!$V$5,('calcolo mitigazione del rischio'!AI$11*tabelle!$W$5),IF('Rischio netto'!W67=tabelle!$V$6,('calcolo mitigazione del rischio'!AI$11*tabelle!$W$6),IF('Rischio netto'!W67=tabelle!$V$7,('calcolo mitigazione del rischio'!AI$11*tabelle!$W$7),IF('Rischio netto'!W67=tabelle!$V$8,('calcolo mitigazione del rischio'!AI$11*tabelle!$W$8),IF('Rischio netto'!W67=tabelle!$V$9,('calcolo mitigazione del rischio'!AI$11*tabelle!$W$9),IF('Rischio netto'!W67=tabelle!$V$10,('calcolo mitigazione del rischio'!AI$11*tabelle!$W$10),IF('Rischio netto'!W67=tabelle!$V$11,('calcolo mitigazione del rischio'!AI$11*tabelle!$W$11),IF('Rischio netto'!W67=tabelle!$V$12,('calcolo mitigazione del rischio'!AI$11*tabelle!$W$12),"-"))))))))))</f>
        <v>-</v>
      </c>
      <c r="AJ60" s="428" t="e">
        <f t="shared" si="0"/>
        <v>#REF!</v>
      </c>
      <c r="AK60" s="429" t="e">
        <f t="shared" si="7"/>
        <v>#REF!</v>
      </c>
      <c r="AL60" s="418" t="e">
        <f>IF('calcolo mitigazione del rischio'!$AJ60="-","-",'calcolo mitigazione del rischio'!$AK60)</f>
        <v>#REF!</v>
      </c>
      <c r="AM60" s="412" t="str">
        <f>IF('Rischio netto'!X67="-","-",IF('calcolo mitigazione del rischio'!S60="-","-",IF('calcolo mitigazione del rischio'!AL60="-","-",ROUND(('calcolo mitigazione del rischio'!S60*(1-'calcolo mitigazione del rischio'!AL60)),0))))</f>
        <v>-</v>
      </c>
      <c r="AN60" s="404"/>
      <c r="AO60" s="26">
        <f>IF('Rischio Lordo'!L67="X",tabelle!$I$2,0)</f>
        <v>0</v>
      </c>
      <c r="AP60" s="26">
        <f>IF('Rischio Lordo'!M67="X",tabelle!$I$3,0)</f>
        <v>0</v>
      </c>
      <c r="AQ60" s="26">
        <f>IF('Rischio Lordo'!N67="X",tabelle!$I$4,0)</f>
        <v>0</v>
      </c>
      <c r="AR60" s="26">
        <f>IF('Rischio Lordo'!O67="X",tabelle!$I$5,0)</f>
        <v>0</v>
      </c>
      <c r="AS60" s="26">
        <f>IF('Rischio Lordo'!P67="X",tabelle!$I$6,0)</f>
        <v>0</v>
      </c>
      <c r="AT60" s="26">
        <f>IF('Rischio Lordo'!Q67="X",tabelle!$I$7,0)</f>
        <v>0</v>
      </c>
      <c r="AU60" s="26">
        <f>IF('Rischio Lordo'!R67="X",tabelle!$I$8,0)</f>
        <v>0</v>
      </c>
      <c r="AV60" s="26">
        <f>IF('Rischio Lordo'!S67="X",tabelle!$I$9,0)</f>
        <v>0</v>
      </c>
      <c r="AW60" s="26">
        <f>IF('Rischio Lordo'!T67="X",tabelle!$I$10,0)</f>
        <v>0</v>
      </c>
      <c r="AX60" s="26">
        <f>IF('Rischio Lordo'!U67="X",tabelle!$I$11,0)</f>
        <v>0</v>
      </c>
      <c r="AY60" s="26">
        <f>IF('Rischio Lordo'!V67="X",tabelle!$I$12,0)</f>
        <v>0</v>
      </c>
      <c r="AZ60" s="26">
        <f>IF('Rischio Lordo'!W67="X",tabelle!$I$13,0)</f>
        <v>0</v>
      </c>
      <c r="BA60" s="26">
        <f>IF('Rischio Lordo'!X67="X",tabelle!$I$14,0)</f>
        <v>0</v>
      </c>
      <c r="BB60" s="26">
        <f>IF('Rischio Lordo'!Y67="X",tabelle!$I$15,0)</f>
        <v>0</v>
      </c>
      <c r="BC60" s="26">
        <f>IF('Rischio Lordo'!Z67="X",tabelle!$I$16,0)</f>
        <v>0</v>
      </c>
      <c r="BD60" s="26">
        <f>IF('Rischio Lordo'!AA67="X",tabelle!$I$17,0)</f>
        <v>0</v>
      </c>
      <c r="BE60" s="26">
        <f>IF('Rischio Lordo'!AB67="X",tabelle!$I$18,0)</f>
        <v>0</v>
      </c>
      <c r="BF60" s="26">
        <f>IF('Rischio Lordo'!AC67="X",tabelle!$I$18,0)</f>
        <v>0</v>
      </c>
      <c r="BG60" s="26">
        <f>IF('Rischio Lordo'!AC67="X",tabelle!$I$19,0)</f>
        <v>0</v>
      </c>
      <c r="BH60" s="212">
        <f t="shared" si="8"/>
        <v>0</v>
      </c>
    </row>
    <row r="61" spans="1:60" x14ac:dyDescent="0.75">
      <c r="A61" s="647"/>
      <c r="B61" s="920">
        <f>Schema!B65</f>
        <v>0</v>
      </c>
      <c r="C61" s="1116">
        <f>Schema!C65</f>
        <v>0</v>
      </c>
      <c r="D61" s="265" t="str">
        <f>Schema!D65</f>
        <v>A.1.4. Stesura definitiva del Programma degli acquisti di beni e servizi</v>
      </c>
      <c r="E61" s="290" t="str">
        <f>Schema!E65</f>
        <v>ABS</v>
      </c>
      <c r="F61" s="51" t="str">
        <f>Schema!F65</f>
        <v>A</v>
      </c>
      <c r="G61" s="51" t="str">
        <f>Schema!G65</f>
        <v>01</v>
      </c>
      <c r="H61" s="291" t="str">
        <f>Schema!H65</f>
        <v>04</v>
      </c>
      <c r="I61" s="181" t="str">
        <f>IF('Rischio Lordo'!AF68=tabelle!$M$7,tabelle!$N$7,IF('Rischio Lordo'!AF68=tabelle!$M$6,tabelle!$N$6,IF('Rischio Lordo'!AF68=tabelle!$M$5,tabelle!$N$5,IF('Rischio Lordo'!AF68=tabelle!$M$4,tabelle!$N$4,IF('Rischio Lordo'!AF68=tabelle!$M$3,tabelle!$N$3,"-")))))</f>
        <v>-</v>
      </c>
      <c r="J61" s="34" t="str">
        <f>IF('Rischio Lordo'!AG68=tabelle!$M$7,tabelle!$N$7,IF('Rischio Lordo'!AG68=tabelle!$M$6,tabelle!$N$6,IF('Rischio Lordo'!AG68=tabelle!$M$5,tabelle!$N$5,IF('Rischio Lordo'!AG68=tabelle!$M$4,tabelle!$N$4,IF('Rischio Lordo'!AG68=tabelle!$M$3,tabelle!$N$3,"-")))))</f>
        <v>-</v>
      </c>
      <c r="K61" s="34" t="str">
        <f>IF('Rischio Lordo'!AH68=tabelle!$M$7,tabelle!$N$7,IF('Rischio Lordo'!AH68=tabelle!$M$6,tabelle!$N$6,IF('Rischio Lordo'!AH68=tabelle!$M$5,tabelle!$N$5,IF('Rischio Lordo'!AH68=tabelle!$M$4,tabelle!$N$4,IF('Rischio Lordo'!AH68=tabelle!$M$3,tabelle!$N$3,"-")))))</f>
        <v>-</v>
      </c>
      <c r="L61" s="394" t="str">
        <f t="shared" si="5"/>
        <v>-</v>
      </c>
      <c r="M61" s="34" t="str">
        <f>IF('Rischio Lordo'!AI68=tabelle!$M$7,tabelle!$N$7,IF('Rischio Lordo'!AI68=tabelle!$M$6,tabelle!$N$6,IF('Rischio Lordo'!AI68=tabelle!$M$5,tabelle!$N$5,IF('Rischio Lordo'!AI68=tabelle!$M$4,tabelle!$N$4,IF('Rischio Lordo'!AI68=tabelle!$M$3,tabelle!$N$3,"-")))))</f>
        <v>-</v>
      </c>
      <c r="N61" s="165" t="str">
        <f>IF(M61="-","-",IF('calcolo mitigazione del rischio'!L61="-","-",IF(AND((M61*'calcolo mitigazione del rischio'!L61)&gt;=tabelle!$P$3, (M61*'calcolo mitigazione del rischio'!L61)&lt;tabelle!$Q$3),tabelle!$R$3,IF(AND((M61*'calcolo mitigazione del rischio'!L61)&gt;=tabelle!$P$4, (M61*'calcolo mitigazione del rischio'!L61)&lt;tabelle!$Q$4),tabelle!$R$4,IF(AND((M61*'calcolo mitigazione del rischio'!L61)&gt;=tabelle!$P$5, (M61*'calcolo mitigazione del rischio'!L61)&lt;tabelle!$Q$5),tabelle!$R$5,IF(AND((M61*'calcolo mitigazione del rischio'!L61)&gt;=tabelle!$P$6, (M61*'calcolo mitigazione del rischio'!L61)&lt;tabelle!$Q$6),tabelle!$R$6,IF(AND((M61*'calcolo mitigazione del rischio'!L61)&gt;=tabelle!$P$7, (M61*'calcolo mitigazione del rischio'!L61)&lt;=tabelle!$Q$7),tabelle!$R$7,"-")))))))</f>
        <v>-</v>
      </c>
      <c r="O61" s="35" t="str">
        <f>IF('Rischio Lordo'!AK68=tabelle!$M$7,tabelle!$N$7,IF('Rischio Lordo'!AK68=tabelle!$M$6,tabelle!$N$6,IF('Rischio Lordo'!AK68=tabelle!$M$5,tabelle!$N$5,IF('Rischio Lordo'!AK68=tabelle!$M$4,tabelle!$N$4,IF('Rischio Lordo'!AK68=tabelle!$M$3,tabelle!$N$3,"-")))))</f>
        <v>-</v>
      </c>
      <c r="P61" s="35" t="str">
        <f>IF('Rischio Lordo'!AL68=tabelle!$M$7,tabelle!$N$7,IF('Rischio Lordo'!AL68=tabelle!$M$6,tabelle!$N$6,IF('Rischio Lordo'!AL68=tabelle!$M$5,tabelle!$N$5,IF('Rischio Lordo'!AL68=tabelle!$M$4,tabelle!$N$4,IF('Rischio Lordo'!AL68=tabelle!$M$3,tabelle!$N$3,"-")))))</f>
        <v>-</v>
      </c>
      <c r="Q61" s="35" t="str">
        <f>IF('Rischio Lordo'!AM68=tabelle!$M$7,tabelle!$N$7,IF('Rischio Lordo'!AM68=tabelle!$M$6,tabelle!$N$6,IF('Rischio Lordo'!AM68=tabelle!$M$5,tabelle!$N$5,IF('Rischio Lordo'!AM68=tabelle!$M$4,tabelle!$N$4,IF('Rischio Lordo'!AM68=tabelle!$M$3,tabelle!$N$3,"-")))))</f>
        <v>-</v>
      </c>
      <c r="R61" s="166" t="str">
        <f t="shared" si="6"/>
        <v>-</v>
      </c>
      <c r="S61" s="228" t="str">
        <f>IF(R61="-","-",(R61*'calcolo mitigazione del rischio'!N61))</f>
        <v>-</v>
      </c>
      <c r="T61" s="26" t="str">
        <f>IF('Rischio netto'!I68=tabelle!$V$3,('calcolo mitigazione del rischio'!T$11*tabelle!$W$3),IF('Rischio netto'!I68=tabelle!$V$4,('calcolo mitigazione del rischio'!T$11*tabelle!$W$4),IF('Rischio netto'!I68=tabelle!$V$5,('calcolo mitigazione del rischio'!T$11*tabelle!$W$5),IF('Rischio netto'!I68=tabelle!$V$6,('calcolo mitigazione del rischio'!T$11*tabelle!$W$6),IF('Rischio netto'!I68=tabelle!$V$7,('calcolo mitigazione del rischio'!T$11*tabelle!$W$7),IF('Rischio netto'!I68=tabelle!$V$8,('calcolo mitigazione del rischio'!T$11*tabelle!$W$8),IF('Rischio netto'!I68=tabelle!$V$9,('calcolo mitigazione del rischio'!T$11*tabelle!$W$9),IF('Rischio netto'!I68=tabelle!$V$10,('calcolo mitigazione del rischio'!T$11*tabelle!$W$10),IF('Rischio netto'!I68=tabelle!$V$11,('calcolo mitigazione del rischio'!T$11*tabelle!$W$11),IF('Rischio netto'!I68=tabelle!$V$12,('calcolo mitigazione del rischio'!T$11*tabelle!$W$12),"-"))))))))))</f>
        <v>-</v>
      </c>
      <c r="U61" s="26" t="str">
        <f>IF('Rischio netto'!J68=tabelle!$V$3,('calcolo mitigazione del rischio'!U$11*tabelle!$W$3),IF('Rischio netto'!J68=tabelle!$V$4,('calcolo mitigazione del rischio'!U$11*tabelle!$W$4),IF('Rischio netto'!J68=tabelle!$V$5,('calcolo mitigazione del rischio'!U$11*tabelle!$W$5),IF('Rischio netto'!J68=tabelle!$V$6,('calcolo mitigazione del rischio'!U$11*tabelle!$W$6),IF('Rischio netto'!J68=tabelle!$V$7,('calcolo mitigazione del rischio'!U$11*tabelle!$W$7),IF('Rischio netto'!J68=tabelle!$V$8,('calcolo mitigazione del rischio'!U$11*tabelle!$W$8),IF('Rischio netto'!J68=tabelle!$V$9,('calcolo mitigazione del rischio'!U$11*tabelle!$W$9),IF('Rischio netto'!J68=tabelle!$V$10,('calcolo mitigazione del rischio'!U$11*tabelle!$W$10),IF('Rischio netto'!J68=tabelle!$V$11,('calcolo mitigazione del rischio'!U$11*tabelle!$W$11),IF('Rischio netto'!J68=tabelle!$V$12,('calcolo mitigazione del rischio'!U$11*tabelle!$W$12),"-"))))))))))</f>
        <v>-</v>
      </c>
      <c r="V61" s="26" t="str">
        <f>IF('Rischio netto'!K68=tabelle!$V$3,('calcolo mitigazione del rischio'!V$11*tabelle!$W$3),IF('Rischio netto'!K68=tabelle!$V$4,('calcolo mitigazione del rischio'!V$11*tabelle!$W$4),IF('Rischio netto'!K68=tabelle!$V$5,('calcolo mitigazione del rischio'!V$11*tabelle!$W$5),IF('Rischio netto'!K68=tabelle!$V$6,('calcolo mitigazione del rischio'!V$11*tabelle!$W$6),IF('Rischio netto'!K68=tabelle!$V$7,('calcolo mitigazione del rischio'!V$11*tabelle!$W$7),IF('Rischio netto'!K68=tabelle!$V$8,('calcolo mitigazione del rischio'!V$11*tabelle!$W$8),IF('Rischio netto'!K68=tabelle!$V$9,('calcolo mitigazione del rischio'!V$11*tabelle!$W$9),IF('Rischio netto'!K68=tabelle!$V$10,('calcolo mitigazione del rischio'!V$11*tabelle!$W$10),IF('Rischio netto'!K68=tabelle!$V$11,('calcolo mitigazione del rischio'!V$11*tabelle!$W$11),IF('Rischio netto'!K68=tabelle!$V$12,('calcolo mitigazione del rischio'!V$11*tabelle!$W$12),"-"))))))))))</f>
        <v>-</v>
      </c>
      <c r="W61" s="26" t="str">
        <f>IF('Rischio netto'!L68=tabelle!$V$3,('calcolo mitigazione del rischio'!W$11*tabelle!$W$3),IF('Rischio netto'!L68=tabelle!$V$4,('calcolo mitigazione del rischio'!W$11*tabelle!$W$4),IF('Rischio netto'!L68=tabelle!$V$5,('calcolo mitigazione del rischio'!W$11*tabelle!$W$5),IF('Rischio netto'!L68=tabelle!$V$6,('calcolo mitigazione del rischio'!W$11*tabelle!$W$6),IF('Rischio netto'!L68=tabelle!$V$7,('calcolo mitigazione del rischio'!W$11*tabelle!$W$7),IF('Rischio netto'!L68=tabelle!$V$8,('calcolo mitigazione del rischio'!W$11*tabelle!$W$8),IF('Rischio netto'!L68=tabelle!$V$9,('calcolo mitigazione del rischio'!W$11*tabelle!$W$9),IF('Rischio netto'!L68=tabelle!$V$10,('calcolo mitigazione del rischio'!W$11*tabelle!$W$10),IF('Rischio netto'!L68=tabelle!$V$11,('calcolo mitigazione del rischio'!W$11*tabelle!$W$11),IF('Rischio netto'!L68=tabelle!$V$12,('calcolo mitigazione del rischio'!W$11*tabelle!$W$12),"-"))))))))))</f>
        <v>-</v>
      </c>
      <c r="X61" s="26" t="str">
        <f>IF('Rischio netto'!O68=tabelle!$V$3,('calcolo mitigazione del rischio'!X$11*tabelle!$W$3),IF('Rischio netto'!O68=tabelle!$V$4,('calcolo mitigazione del rischio'!X$11*tabelle!$W$4),IF('Rischio netto'!O68=tabelle!$V$5,('calcolo mitigazione del rischio'!X$11*tabelle!$W$5),IF('Rischio netto'!O68=tabelle!$V$6,('calcolo mitigazione del rischio'!X$11*tabelle!$W$6),IF('Rischio netto'!O68=tabelle!$V$7,('calcolo mitigazione del rischio'!X$11*tabelle!$W$7),IF('Rischio netto'!O68=tabelle!$V$8,('calcolo mitigazione del rischio'!X$11*tabelle!$W$8),IF('Rischio netto'!O68=tabelle!$V$9,('calcolo mitigazione del rischio'!X$11*tabelle!$W$9),IF('Rischio netto'!O68=tabelle!$V$10,('calcolo mitigazione del rischio'!X$11*tabelle!$W$10),IF('Rischio netto'!O68=tabelle!$V$11,('calcolo mitigazione del rischio'!X$11*tabelle!$W$11),IF('Rischio netto'!O68=tabelle!$V$12,('calcolo mitigazione del rischio'!X$11*tabelle!$W$12),"-"))))))))))</f>
        <v>-</v>
      </c>
      <c r="Y61" s="26" t="str">
        <f>IF('Rischio netto'!P68=tabelle!$V$3,('calcolo mitigazione del rischio'!Y$11*tabelle!$W$3),IF('Rischio netto'!P68=tabelle!$V$4,('calcolo mitigazione del rischio'!Y$11*tabelle!$W$4),IF('Rischio netto'!P68=tabelle!$V$5,('calcolo mitigazione del rischio'!Y$11*tabelle!$W$5),IF('Rischio netto'!P68=tabelle!$V$6,('calcolo mitigazione del rischio'!Y$11*tabelle!$W$6),IF('Rischio netto'!P68=tabelle!$V$7,('calcolo mitigazione del rischio'!Y$11*tabelle!$W$7),IF('Rischio netto'!P68=tabelle!$V$8,('calcolo mitigazione del rischio'!Y$11*tabelle!$W$8),IF('Rischio netto'!P68=tabelle!$V$9,('calcolo mitigazione del rischio'!Y$11*tabelle!$W$9),IF('Rischio netto'!P68=tabelle!$V$10,('calcolo mitigazione del rischio'!Y$11*tabelle!$W$10),IF('Rischio netto'!P68=tabelle!$V$11,('calcolo mitigazione del rischio'!Y$11*tabelle!$W$11),IF('Rischio netto'!P68=tabelle!$V$12,('calcolo mitigazione del rischio'!Y$11*tabelle!$W$12),"-"))))))))))</f>
        <v>-</v>
      </c>
      <c r="Z6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1" s="26" t="str">
        <f>IF('Rischio netto'!Q68=tabelle!$V$3,('calcolo mitigazione del rischio'!AA$11*tabelle!$W$3),IF('Rischio netto'!Q68=tabelle!$V$4,('calcolo mitigazione del rischio'!AA$11*tabelle!$W$4),IF('Rischio netto'!Q68=tabelle!$V$5,('calcolo mitigazione del rischio'!AA$11*tabelle!$W$5),IF('Rischio netto'!Q68=tabelle!$V$6,('calcolo mitigazione del rischio'!AA$11*tabelle!$W$6),IF('Rischio netto'!Q68=tabelle!$V$7,('calcolo mitigazione del rischio'!AA$11*tabelle!$W$7),IF('Rischio netto'!Q68=tabelle!$V$8,('calcolo mitigazione del rischio'!AA$11*tabelle!$W$8),IF('Rischio netto'!Q68=tabelle!$V$9,('calcolo mitigazione del rischio'!AA$11*tabelle!$W$9),IF('Rischio netto'!Q68=tabelle!$V$10,('calcolo mitigazione del rischio'!AA$11*tabelle!$W$10),IF('Rischio netto'!Q68=tabelle!$V$11,('calcolo mitigazione del rischio'!AA$11*tabelle!$W$11),IF('Rischio netto'!Q68=tabelle!$V$12,('calcolo mitigazione del rischio'!AA$11*tabelle!$W$12),"-"))))))))))</f>
        <v>-</v>
      </c>
      <c r="AB61" s="26" t="str">
        <f>IF('Rischio netto'!R68=tabelle!$V$3,('calcolo mitigazione del rischio'!AB$11*tabelle!$W$3),IF('Rischio netto'!R68=tabelle!$V$4,('calcolo mitigazione del rischio'!AB$11*tabelle!$W$4),IF('Rischio netto'!R68=tabelle!$V$5,('calcolo mitigazione del rischio'!AB$11*tabelle!$W$5),IF('Rischio netto'!R68=tabelle!$V$6,('calcolo mitigazione del rischio'!AB$11*tabelle!$W$6),IF('Rischio netto'!R68=tabelle!$V$7,('calcolo mitigazione del rischio'!AB$11*tabelle!$W$7),IF('Rischio netto'!R68=tabelle!$V$8,('calcolo mitigazione del rischio'!AB$11*tabelle!$W$8),IF('Rischio netto'!R68=tabelle!$V$9,('calcolo mitigazione del rischio'!AB$11*tabelle!$W$9),IF('Rischio netto'!R68=tabelle!$V$10,('calcolo mitigazione del rischio'!AB$11*tabelle!$W$10),IF('Rischio netto'!R68=tabelle!$V$11,('calcolo mitigazione del rischio'!AB$11*tabelle!$W$11),IF('Rischio netto'!R68=tabelle!$V$12,('calcolo mitigazione del rischio'!AB$11*tabelle!$W$12),"-"))))))))))</f>
        <v>-</v>
      </c>
      <c r="AC61" s="405" t="str">
        <f>IF('Rischio netto'!T68=tabelle!$V$3,('calcolo mitigazione del rischio'!AC$11*tabelle!$W$3),IF('Rischio netto'!T68=tabelle!$V$4,('calcolo mitigazione del rischio'!AC$11*tabelle!$W$4),IF('Rischio netto'!T68=tabelle!$V$5,('calcolo mitigazione del rischio'!AC$11*tabelle!$W$5),IF('Rischio netto'!T68=tabelle!$V$6,('calcolo mitigazione del rischio'!AC$11*tabelle!$W$6),IF('Rischio netto'!T68=tabelle!$V$7,('calcolo mitigazione del rischio'!AC$11*tabelle!$W$7),IF('Rischio netto'!T68=tabelle!$V$8,('calcolo mitigazione del rischio'!AC$11*tabelle!$W$8),IF('Rischio netto'!T68=tabelle!$V$9,('calcolo mitigazione del rischio'!AC$11*tabelle!$W$9),IF('Rischio netto'!T68=tabelle!$V$10,('calcolo mitigazione del rischio'!AC$11*tabelle!$W$10),IF('Rischio netto'!T68=tabelle!$V$11,('calcolo mitigazione del rischio'!AC$11*tabelle!$W$11),IF('Rischio netto'!T68=tabelle!$V$12,('calcolo mitigazione del rischio'!AC$11*tabelle!$W$12),"-"))))))))))</f>
        <v>-</v>
      </c>
      <c r="AD61" s="26" t="str">
        <f>IF('Rischio netto'!T68=tabelle!$V$3,('calcolo mitigazione del rischio'!AD$11*tabelle!$W$3),IF('Rischio netto'!T68=tabelle!$V$4,('calcolo mitigazione del rischio'!AD$11*tabelle!$W$4),IF('Rischio netto'!T68=tabelle!$V$5,('calcolo mitigazione del rischio'!AD$11*tabelle!$W$5),IF('Rischio netto'!T68=tabelle!$V$6,('calcolo mitigazione del rischio'!AD$11*tabelle!$W$6),IF('Rischio netto'!T68=tabelle!$V$7,('calcolo mitigazione del rischio'!AD$11*tabelle!$W$7),IF('Rischio netto'!T68=tabelle!$V$8,('calcolo mitigazione del rischio'!AD$11*tabelle!$W$8),IF('Rischio netto'!T68=tabelle!$V$9,('calcolo mitigazione del rischio'!AD$11*tabelle!$W$9),IF('Rischio netto'!T68=tabelle!$V$10,('calcolo mitigazione del rischio'!AD$11*tabelle!$W$10),IF('Rischio netto'!T68=tabelle!$V$11,('calcolo mitigazione del rischio'!AD$11*tabelle!$W$11),IF('Rischio netto'!T68=tabelle!$V$12,('calcolo mitigazione del rischio'!AD$11*tabelle!$W$12),"-"))))))))))</f>
        <v>-</v>
      </c>
      <c r="AE61" s="26"/>
      <c r="AF61" s="405" t="str">
        <f>IF('Rischio netto'!T68=tabelle!$V$3,('calcolo mitigazione del rischio'!AF$11*tabelle!$W$3),IF('Rischio netto'!T68=tabelle!$V$4,('calcolo mitigazione del rischio'!AF$11*tabelle!$W$4),IF('Rischio netto'!T68=tabelle!$V$5,('calcolo mitigazione del rischio'!AF$11*tabelle!$W$5),IF('Rischio netto'!T68=tabelle!$V$6,('calcolo mitigazione del rischio'!AF$11*tabelle!$W$6),IF('Rischio netto'!T68=tabelle!$V$7,('calcolo mitigazione del rischio'!AF$11*tabelle!$W$7),IF('Rischio netto'!T68=tabelle!$V$8,('calcolo mitigazione del rischio'!AF$11*tabelle!$W$8),IF('Rischio netto'!T68=tabelle!$V$9,('calcolo mitigazione del rischio'!AF$11*tabelle!$W$9),IF('Rischio netto'!T68=tabelle!$V$10,('calcolo mitigazione del rischio'!AF$11*tabelle!$W$10),IF('Rischio netto'!T68=tabelle!$V$11,('calcolo mitigazione del rischio'!AF$11*tabelle!$W$11),IF('Rischio netto'!T68=tabelle!$V$12,('calcolo mitigazione del rischio'!AF$11*tabelle!$W$12),"-"))))))))))</f>
        <v>-</v>
      </c>
      <c r="AG61" s="405" t="str">
        <f>IF('Rischio netto'!U68=tabelle!$V$3,('calcolo mitigazione del rischio'!AG$11*tabelle!$W$3),IF('Rischio netto'!U68=tabelle!$V$4,('calcolo mitigazione del rischio'!AG$11*tabelle!$W$4),IF('Rischio netto'!U68=tabelle!$V$5,('calcolo mitigazione del rischio'!AG$11*tabelle!$W$5),IF('Rischio netto'!U68=tabelle!$V$6,('calcolo mitigazione del rischio'!AG$11*tabelle!$W$6),IF('Rischio netto'!U68=tabelle!$V$7,('calcolo mitigazione del rischio'!AG$11*tabelle!$W$7),IF('Rischio netto'!U68=tabelle!$V$8,('calcolo mitigazione del rischio'!AG$11*tabelle!$W$8),IF('Rischio netto'!U68=tabelle!$V$9,('calcolo mitigazione del rischio'!AG$11*tabelle!$W$9),IF('Rischio netto'!U68=tabelle!$V$10,('calcolo mitigazione del rischio'!AG$11*tabelle!$W$10),IF('Rischio netto'!U68=tabelle!$V$11,('calcolo mitigazione del rischio'!AG$11*tabelle!$W$11),IF('Rischio netto'!U68=tabelle!$V$12,('calcolo mitigazione del rischio'!AG$11*tabelle!$W$12),"-"))))))))))</f>
        <v>-</v>
      </c>
      <c r="AH61" s="26" t="str">
        <f>IF('Rischio netto'!V68=tabelle!$V$3,('calcolo mitigazione del rischio'!AH$11*tabelle!$W$3),IF('Rischio netto'!V68=tabelle!$V$4,('calcolo mitigazione del rischio'!AH$11*tabelle!$W$4),IF('Rischio netto'!V68=tabelle!$V$5,('calcolo mitigazione del rischio'!AH$11*tabelle!$W$5),IF('Rischio netto'!V68=tabelle!$V$6,('calcolo mitigazione del rischio'!AH$11*tabelle!$W$6),IF('Rischio netto'!V68=tabelle!$V$7,('calcolo mitigazione del rischio'!AH$11*tabelle!$W$7),IF('Rischio netto'!V68=tabelle!$V$8,('calcolo mitigazione del rischio'!AH$11*tabelle!$W$8),IF('Rischio netto'!V68=tabelle!$V$9,('calcolo mitigazione del rischio'!AH$11*tabelle!$W$9),IF('Rischio netto'!V68=tabelle!$V$10,('calcolo mitigazione del rischio'!AH$11*tabelle!$W$10),IF('Rischio netto'!V68=tabelle!$V$11,('calcolo mitigazione del rischio'!AH$11*tabelle!$W$11),IF('Rischio netto'!V68=tabelle!$V$12,('calcolo mitigazione del rischio'!AH$11*tabelle!$W$12),"-"))))))))))</f>
        <v>-</v>
      </c>
      <c r="AI61" s="410" t="str">
        <f>IF('Rischio netto'!W68=tabelle!$V$3,('calcolo mitigazione del rischio'!AI$11*tabelle!$W$3),IF('Rischio netto'!W68=tabelle!$V$4,('calcolo mitigazione del rischio'!AI$11*tabelle!$W$4),IF('Rischio netto'!W68=tabelle!$V$5,('calcolo mitigazione del rischio'!AI$11*tabelle!$W$5),IF('Rischio netto'!W68=tabelle!$V$6,('calcolo mitigazione del rischio'!AI$11*tabelle!$W$6),IF('Rischio netto'!W68=tabelle!$V$7,('calcolo mitigazione del rischio'!AI$11*tabelle!$W$7),IF('Rischio netto'!W68=tabelle!$V$8,('calcolo mitigazione del rischio'!AI$11*tabelle!$W$8),IF('Rischio netto'!W68=tabelle!$V$9,('calcolo mitigazione del rischio'!AI$11*tabelle!$W$9),IF('Rischio netto'!W68=tabelle!$V$10,('calcolo mitigazione del rischio'!AI$11*tabelle!$W$10),IF('Rischio netto'!W68=tabelle!$V$11,('calcolo mitigazione del rischio'!AI$11*tabelle!$W$11),IF('Rischio netto'!W68=tabelle!$V$12,('calcolo mitigazione del rischio'!AI$11*tabelle!$W$12),"-"))))))))))</f>
        <v>-</v>
      </c>
      <c r="AJ61" s="428" t="e">
        <f t="shared" si="0"/>
        <v>#REF!</v>
      </c>
      <c r="AK61" s="429" t="e">
        <f t="shared" si="7"/>
        <v>#REF!</v>
      </c>
      <c r="AL61" s="418" t="e">
        <f>IF('calcolo mitigazione del rischio'!$AJ61="-","-",'calcolo mitigazione del rischio'!$AK61)</f>
        <v>#REF!</v>
      </c>
      <c r="AM61" s="412" t="str">
        <f>IF('Rischio netto'!X68="-","-",IF('calcolo mitigazione del rischio'!S61="-","-",IF('calcolo mitigazione del rischio'!AL61="-","-",ROUND(('calcolo mitigazione del rischio'!S61*(1-'calcolo mitigazione del rischio'!AL61)),0))))</f>
        <v>-</v>
      </c>
      <c r="AN61" s="404"/>
      <c r="AO61" s="26">
        <f>IF('Rischio Lordo'!L68="X",tabelle!$I$2,0)</f>
        <v>0</v>
      </c>
      <c r="AP61" s="26">
        <f>IF('Rischio Lordo'!M68="X",tabelle!$I$3,0)</f>
        <v>0</v>
      </c>
      <c r="AQ61" s="26">
        <f>IF('Rischio Lordo'!N68="X",tabelle!$I$4,0)</f>
        <v>0</v>
      </c>
      <c r="AR61" s="26">
        <f>IF('Rischio Lordo'!O68="X",tabelle!$I$5,0)</f>
        <v>0</v>
      </c>
      <c r="AS61" s="26">
        <f>IF('Rischio Lordo'!P68="X",tabelle!$I$6,0)</f>
        <v>0</v>
      </c>
      <c r="AT61" s="26">
        <f>IF('Rischio Lordo'!Q68="X",tabelle!$I$7,0)</f>
        <v>0</v>
      </c>
      <c r="AU61" s="26">
        <f>IF('Rischio Lordo'!R68="X",tabelle!$I$8,0)</f>
        <v>0</v>
      </c>
      <c r="AV61" s="26">
        <f>IF('Rischio Lordo'!S68="X",tabelle!$I$9,0)</f>
        <v>0</v>
      </c>
      <c r="AW61" s="26">
        <f>IF('Rischio Lordo'!T68="X",tabelle!$I$10,0)</f>
        <v>0</v>
      </c>
      <c r="AX61" s="26">
        <f>IF('Rischio Lordo'!U68="X",tabelle!$I$11,0)</f>
        <v>0</v>
      </c>
      <c r="AY61" s="26">
        <f>IF('Rischio Lordo'!V68="X",tabelle!$I$12,0)</f>
        <v>0</v>
      </c>
      <c r="AZ61" s="26">
        <f>IF('Rischio Lordo'!W68="X",tabelle!$I$13,0)</f>
        <v>0</v>
      </c>
      <c r="BA61" s="26">
        <f>IF('Rischio Lordo'!X68="X",tabelle!$I$14,0)</f>
        <v>0</v>
      </c>
      <c r="BB61" s="26">
        <f>IF('Rischio Lordo'!Y68="X",tabelle!$I$15,0)</f>
        <v>0</v>
      </c>
      <c r="BC61" s="26">
        <f>IF('Rischio Lordo'!Z68="X",tabelle!$I$16,0)</f>
        <v>0</v>
      </c>
      <c r="BD61" s="26">
        <f>IF('Rischio Lordo'!AA68="X",tabelle!$I$17,0)</f>
        <v>0</v>
      </c>
      <c r="BE61" s="26">
        <f>IF('Rischio Lordo'!AB68="X",tabelle!$I$18,0)</f>
        <v>0</v>
      </c>
      <c r="BF61" s="26">
        <f>IF('Rischio Lordo'!AC68="X",tabelle!$I$18,0)</f>
        <v>0</v>
      </c>
      <c r="BG61" s="26">
        <f>IF('Rischio Lordo'!AC68="X",tabelle!$I$19,0)</f>
        <v>0</v>
      </c>
      <c r="BH61" s="212">
        <f t="shared" si="8"/>
        <v>0</v>
      </c>
    </row>
    <row r="62" spans="1:60" x14ac:dyDescent="0.75">
      <c r="A62" s="647"/>
      <c r="B62" s="748" t="str">
        <f>Schema!B66</f>
        <v xml:space="preserve">B. Procedimenti per gli acquisti di beni, servizi e lavori </v>
      </c>
      <c r="C62" s="1116" t="str">
        <f>Schema!C66</f>
        <v>B.1. Acquisti di beni, servizi e lavori</v>
      </c>
      <c r="D62" s="265" t="str">
        <f>Schema!D66</f>
        <v>B.1.1. Comunicazione del fabbisogno a mezzo mail al Responsabile Acquisti</v>
      </c>
      <c r="E62" s="290" t="str">
        <f>Schema!E66</f>
        <v>ABS</v>
      </c>
      <c r="F62" s="51" t="str">
        <f>Schema!F66</f>
        <v>B</v>
      </c>
      <c r="G62" s="51" t="str">
        <f>Schema!G66</f>
        <v>01</v>
      </c>
      <c r="H62" s="291" t="str">
        <f>Schema!H66</f>
        <v>01</v>
      </c>
      <c r="I62" s="181" t="str">
        <f>IF('Rischio Lordo'!AF69=tabelle!$M$7,tabelle!$N$7,IF('Rischio Lordo'!AF69=tabelle!$M$6,tabelle!$N$6,IF('Rischio Lordo'!AF69=tabelle!$M$5,tabelle!$N$5,IF('Rischio Lordo'!AF69=tabelle!$M$4,tabelle!$N$4,IF('Rischio Lordo'!AF69=tabelle!$M$3,tabelle!$N$3,"-")))))</f>
        <v>-</v>
      </c>
      <c r="J62" s="34" t="str">
        <f>IF('Rischio Lordo'!AG69=tabelle!$M$7,tabelle!$N$7,IF('Rischio Lordo'!AG69=tabelle!$M$6,tabelle!$N$6,IF('Rischio Lordo'!AG69=tabelle!$M$5,tabelle!$N$5,IF('Rischio Lordo'!AG69=tabelle!$M$4,tabelle!$N$4,IF('Rischio Lordo'!AG69=tabelle!$M$3,tabelle!$N$3,"-")))))</f>
        <v>-</v>
      </c>
      <c r="K62" s="34" t="str">
        <f>IF('Rischio Lordo'!AH69=tabelle!$M$7,tabelle!$N$7,IF('Rischio Lordo'!AH69=tabelle!$M$6,tabelle!$N$6,IF('Rischio Lordo'!AH69=tabelle!$M$5,tabelle!$N$5,IF('Rischio Lordo'!AH69=tabelle!$M$4,tabelle!$N$4,IF('Rischio Lordo'!AH69=tabelle!$M$3,tabelle!$N$3,"-")))))</f>
        <v>-</v>
      </c>
      <c r="L62" s="394" t="str">
        <f t="shared" si="5"/>
        <v>-</v>
      </c>
      <c r="M62" s="34" t="str">
        <f>IF('Rischio Lordo'!AI69=tabelle!$M$7,tabelle!$N$7,IF('Rischio Lordo'!AI69=tabelle!$M$6,tabelle!$N$6,IF('Rischio Lordo'!AI69=tabelle!$M$5,tabelle!$N$5,IF('Rischio Lordo'!AI69=tabelle!$M$4,tabelle!$N$4,IF('Rischio Lordo'!AI69=tabelle!$M$3,tabelle!$N$3,"-")))))</f>
        <v>-</v>
      </c>
      <c r="N62" s="165" t="str">
        <f>IF(M62="-","-",IF('calcolo mitigazione del rischio'!L62="-","-",IF(AND((M62*'calcolo mitigazione del rischio'!L62)&gt;=tabelle!$P$3, (M62*'calcolo mitigazione del rischio'!L62)&lt;tabelle!$Q$3),tabelle!$R$3,IF(AND((M62*'calcolo mitigazione del rischio'!L62)&gt;=tabelle!$P$4, (M62*'calcolo mitigazione del rischio'!L62)&lt;tabelle!$Q$4),tabelle!$R$4,IF(AND((M62*'calcolo mitigazione del rischio'!L62)&gt;=tabelle!$P$5, (M62*'calcolo mitigazione del rischio'!L62)&lt;tabelle!$Q$5),tabelle!$R$5,IF(AND((M62*'calcolo mitigazione del rischio'!L62)&gt;=tabelle!$P$6, (M62*'calcolo mitigazione del rischio'!L62)&lt;tabelle!$Q$6),tabelle!$R$6,IF(AND((M62*'calcolo mitigazione del rischio'!L62)&gt;=tabelle!$P$7, (M62*'calcolo mitigazione del rischio'!L62)&lt;=tabelle!$Q$7),tabelle!$R$7,"-")))))))</f>
        <v>-</v>
      </c>
      <c r="O62" s="35" t="str">
        <f>IF('Rischio Lordo'!AK69=tabelle!$M$7,tabelle!$N$7,IF('Rischio Lordo'!AK69=tabelle!$M$6,tabelle!$N$6,IF('Rischio Lordo'!AK69=tabelle!$M$5,tabelle!$N$5,IF('Rischio Lordo'!AK69=tabelle!$M$4,tabelle!$N$4,IF('Rischio Lordo'!AK69=tabelle!$M$3,tabelle!$N$3,"-")))))</f>
        <v>-</v>
      </c>
      <c r="P62" s="35" t="str">
        <f>IF('Rischio Lordo'!AL69=tabelle!$M$7,tabelle!$N$7,IF('Rischio Lordo'!AL69=tabelle!$M$6,tabelle!$N$6,IF('Rischio Lordo'!AL69=tabelle!$M$5,tabelle!$N$5,IF('Rischio Lordo'!AL69=tabelle!$M$4,tabelle!$N$4,IF('Rischio Lordo'!AL69=tabelle!$M$3,tabelle!$N$3,"-")))))</f>
        <v>-</v>
      </c>
      <c r="Q62" s="35" t="str">
        <f>IF('Rischio Lordo'!AM69=tabelle!$M$7,tabelle!$N$7,IF('Rischio Lordo'!AM69=tabelle!$M$6,tabelle!$N$6,IF('Rischio Lordo'!AM69=tabelle!$M$5,tabelle!$N$5,IF('Rischio Lordo'!AM69=tabelle!$M$4,tabelle!$N$4,IF('Rischio Lordo'!AM69=tabelle!$M$3,tabelle!$N$3,"-")))))</f>
        <v>-</v>
      </c>
      <c r="R62" s="166" t="str">
        <f t="shared" si="6"/>
        <v>-</v>
      </c>
      <c r="S62" s="228" t="str">
        <f>IF(R62="-","-",(R62*'calcolo mitigazione del rischio'!N62))</f>
        <v>-</v>
      </c>
      <c r="T62" s="26" t="str">
        <f>IF('Rischio netto'!I69=tabelle!$V$3,('calcolo mitigazione del rischio'!T$11*tabelle!$W$3),IF('Rischio netto'!I69=tabelle!$V$4,('calcolo mitigazione del rischio'!T$11*tabelle!$W$4),IF('Rischio netto'!I69=tabelle!$V$5,('calcolo mitigazione del rischio'!T$11*tabelle!$W$5),IF('Rischio netto'!I69=tabelle!$V$6,('calcolo mitigazione del rischio'!T$11*tabelle!$W$6),IF('Rischio netto'!I69=tabelle!$V$7,('calcolo mitigazione del rischio'!T$11*tabelle!$W$7),IF('Rischio netto'!I69=tabelle!$V$8,('calcolo mitigazione del rischio'!T$11*tabelle!$W$8),IF('Rischio netto'!I69=tabelle!$V$9,('calcolo mitigazione del rischio'!T$11*tabelle!$W$9),IF('Rischio netto'!I69=tabelle!$V$10,('calcolo mitigazione del rischio'!T$11*tabelle!$W$10),IF('Rischio netto'!I69=tabelle!$V$11,('calcolo mitigazione del rischio'!T$11*tabelle!$W$11),IF('Rischio netto'!I69=tabelle!$V$12,('calcolo mitigazione del rischio'!T$11*tabelle!$W$12),"-"))))))))))</f>
        <v>-</v>
      </c>
      <c r="U62" s="26" t="str">
        <f>IF('Rischio netto'!J69=tabelle!$V$3,('calcolo mitigazione del rischio'!U$11*tabelle!$W$3),IF('Rischio netto'!J69=tabelle!$V$4,('calcolo mitigazione del rischio'!U$11*tabelle!$W$4),IF('Rischio netto'!J69=tabelle!$V$5,('calcolo mitigazione del rischio'!U$11*tabelle!$W$5),IF('Rischio netto'!J69=tabelle!$V$6,('calcolo mitigazione del rischio'!U$11*tabelle!$W$6),IF('Rischio netto'!J69=tabelle!$V$7,('calcolo mitigazione del rischio'!U$11*tabelle!$W$7),IF('Rischio netto'!J69=tabelle!$V$8,('calcolo mitigazione del rischio'!U$11*tabelle!$W$8),IF('Rischio netto'!J69=tabelle!$V$9,('calcolo mitigazione del rischio'!U$11*tabelle!$W$9),IF('Rischio netto'!J69=tabelle!$V$10,('calcolo mitigazione del rischio'!U$11*tabelle!$W$10),IF('Rischio netto'!J69=tabelle!$V$11,('calcolo mitigazione del rischio'!U$11*tabelle!$W$11),IF('Rischio netto'!J69=tabelle!$V$12,('calcolo mitigazione del rischio'!U$11*tabelle!$W$12),"-"))))))))))</f>
        <v>-</v>
      </c>
      <c r="V62" s="26" t="str">
        <f>IF('Rischio netto'!K69=tabelle!$V$3,('calcolo mitigazione del rischio'!V$11*tabelle!$W$3),IF('Rischio netto'!K69=tabelle!$V$4,('calcolo mitigazione del rischio'!V$11*tabelle!$W$4),IF('Rischio netto'!K69=tabelle!$V$5,('calcolo mitigazione del rischio'!V$11*tabelle!$W$5),IF('Rischio netto'!K69=tabelle!$V$6,('calcolo mitigazione del rischio'!V$11*tabelle!$W$6),IF('Rischio netto'!K69=tabelle!$V$7,('calcolo mitigazione del rischio'!V$11*tabelle!$W$7),IF('Rischio netto'!K69=tabelle!$V$8,('calcolo mitigazione del rischio'!V$11*tabelle!$W$8),IF('Rischio netto'!K69=tabelle!$V$9,('calcolo mitigazione del rischio'!V$11*tabelle!$W$9),IF('Rischio netto'!K69=tabelle!$V$10,('calcolo mitigazione del rischio'!V$11*tabelle!$W$10),IF('Rischio netto'!K69=tabelle!$V$11,('calcolo mitigazione del rischio'!V$11*tabelle!$W$11),IF('Rischio netto'!K69=tabelle!$V$12,('calcolo mitigazione del rischio'!V$11*tabelle!$W$12),"-"))))))))))</f>
        <v>-</v>
      </c>
      <c r="W62" s="26" t="str">
        <f>IF('Rischio netto'!L69=tabelle!$V$3,('calcolo mitigazione del rischio'!W$11*tabelle!$W$3),IF('Rischio netto'!L69=tabelle!$V$4,('calcolo mitigazione del rischio'!W$11*tabelle!$W$4),IF('Rischio netto'!L69=tabelle!$V$5,('calcolo mitigazione del rischio'!W$11*tabelle!$W$5),IF('Rischio netto'!L69=tabelle!$V$6,('calcolo mitigazione del rischio'!W$11*tabelle!$W$6),IF('Rischio netto'!L69=tabelle!$V$7,('calcolo mitigazione del rischio'!W$11*tabelle!$W$7),IF('Rischio netto'!L69=tabelle!$V$8,('calcolo mitigazione del rischio'!W$11*tabelle!$W$8),IF('Rischio netto'!L69=tabelle!$V$9,('calcolo mitigazione del rischio'!W$11*tabelle!$W$9),IF('Rischio netto'!L69=tabelle!$V$10,('calcolo mitigazione del rischio'!W$11*tabelle!$W$10),IF('Rischio netto'!L69=tabelle!$V$11,('calcolo mitigazione del rischio'!W$11*tabelle!$W$11),IF('Rischio netto'!L69=tabelle!$V$12,('calcolo mitigazione del rischio'!W$11*tabelle!$W$12),"-"))))))))))</f>
        <v>-</v>
      </c>
      <c r="X62" s="26" t="str">
        <f>IF('Rischio netto'!O69=tabelle!$V$3,('calcolo mitigazione del rischio'!X$11*tabelle!$W$3),IF('Rischio netto'!O69=tabelle!$V$4,('calcolo mitigazione del rischio'!X$11*tabelle!$W$4),IF('Rischio netto'!O69=tabelle!$V$5,('calcolo mitigazione del rischio'!X$11*tabelle!$W$5),IF('Rischio netto'!O69=tabelle!$V$6,('calcolo mitigazione del rischio'!X$11*tabelle!$W$6),IF('Rischio netto'!O69=tabelle!$V$7,('calcolo mitigazione del rischio'!X$11*tabelle!$W$7),IF('Rischio netto'!O69=tabelle!$V$8,('calcolo mitigazione del rischio'!X$11*tabelle!$W$8),IF('Rischio netto'!O69=tabelle!$V$9,('calcolo mitigazione del rischio'!X$11*tabelle!$W$9),IF('Rischio netto'!O69=tabelle!$V$10,('calcolo mitigazione del rischio'!X$11*tabelle!$W$10),IF('Rischio netto'!O69=tabelle!$V$11,('calcolo mitigazione del rischio'!X$11*tabelle!$W$11),IF('Rischio netto'!O69=tabelle!$V$12,('calcolo mitigazione del rischio'!X$11*tabelle!$W$12),"-"))))))))))</f>
        <v>-</v>
      </c>
      <c r="Y62" s="26" t="str">
        <f>IF('Rischio netto'!P69=tabelle!$V$3,('calcolo mitigazione del rischio'!Y$11*tabelle!$W$3),IF('Rischio netto'!P69=tabelle!$V$4,('calcolo mitigazione del rischio'!Y$11*tabelle!$W$4),IF('Rischio netto'!P69=tabelle!$V$5,('calcolo mitigazione del rischio'!Y$11*tabelle!$W$5),IF('Rischio netto'!P69=tabelle!$V$6,('calcolo mitigazione del rischio'!Y$11*tabelle!$W$6),IF('Rischio netto'!P69=tabelle!$V$7,('calcolo mitigazione del rischio'!Y$11*tabelle!$W$7),IF('Rischio netto'!P69=tabelle!$V$8,('calcolo mitigazione del rischio'!Y$11*tabelle!$W$8),IF('Rischio netto'!P69=tabelle!$V$9,('calcolo mitigazione del rischio'!Y$11*tabelle!$W$9),IF('Rischio netto'!P69=tabelle!$V$10,('calcolo mitigazione del rischio'!Y$11*tabelle!$W$10),IF('Rischio netto'!P69=tabelle!$V$11,('calcolo mitigazione del rischio'!Y$11*tabelle!$W$11),IF('Rischio netto'!P69=tabelle!$V$12,('calcolo mitigazione del rischio'!Y$11*tabelle!$W$12),"-"))))))))))</f>
        <v>-</v>
      </c>
      <c r="Z6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2" s="26" t="str">
        <f>IF('Rischio netto'!Q69=tabelle!$V$3,('calcolo mitigazione del rischio'!AA$11*tabelle!$W$3),IF('Rischio netto'!Q69=tabelle!$V$4,('calcolo mitigazione del rischio'!AA$11*tabelle!$W$4),IF('Rischio netto'!Q69=tabelle!$V$5,('calcolo mitigazione del rischio'!AA$11*tabelle!$W$5),IF('Rischio netto'!Q69=tabelle!$V$6,('calcolo mitigazione del rischio'!AA$11*tabelle!$W$6),IF('Rischio netto'!Q69=tabelle!$V$7,('calcolo mitigazione del rischio'!AA$11*tabelle!$W$7),IF('Rischio netto'!Q69=tabelle!$V$8,('calcolo mitigazione del rischio'!AA$11*tabelle!$W$8),IF('Rischio netto'!Q69=tabelle!$V$9,('calcolo mitigazione del rischio'!AA$11*tabelle!$W$9),IF('Rischio netto'!Q69=tabelle!$V$10,('calcolo mitigazione del rischio'!AA$11*tabelle!$W$10),IF('Rischio netto'!Q69=tabelle!$V$11,('calcolo mitigazione del rischio'!AA$11*tabelle!$W$11),IF('Rischio netto'!Q69=tabelle!$V$12,('calcolo mitigazione del rischio'!AA$11*tabelle!$W$12),"-"))))))))))</f>
        <v>-</v>
      </c>
      <c r="AB62" s="26" t="str">
        <f>IF('Rischio netto'!R69=tabelle!$V$3,('calcolo mitigazione del rischio'!AB$11*tabelle!$W$3),IF('Rischio netto'!R69=tabelle!$V$4,('calcolo mitigazione del rischio'!AB$11*tabelle!$W$4),IF('Rischio netto'!R69=tabelle!$V$5,('calcolo mitigazione del rischio'!AB$11*tabelle!$W$5),IF('Rischio netto'!R69=tabelle!$V$6,('calcolo mitigazione del rischio'!AB$11*tabelle!$W$6),IF('Rischio netto'!R69=tabelle!$V$7,('calcolo mitigazione del rischio'!AB$11*tabelle!$W$7),IF('Rischio netto'!R69=tabelle!$V$8,('calcolo mitigazione del rischio'!AB$11*tabelle!$W$8),IF('Rischio netto'!R69=tabelle!$V$9,('calcolo mitigazione del rischio'!AB$11*tabelle!$W$9),IF('Rischio netto'!R69=tabelle!$V$10,('calcolo mitigazione del rischio'!AB$11*tabelle!$W$10),IF('Rischio netto'!R69=tabelle!$V$11,('calcolo mitigazione del rischio'!AB$11*tabelle!$W$11),IF('Rischio netto'!R69=tabelle!$V$12,('calcolo mitigazione del rischio'!AB$11*tabelle!$W$12),"-"))))))))))</f>
        <v>-</v>
      </c>
      <c r="AC62" s="405" t="str">
        <f>IF('Rischio netto'!T69=tabelle!$V$3,('calcolo mitigazione del rischio'!AC$11*tabelle!$W$3),IF('Rischio netto'!T69=tabelle!$V$4,('calcolo mitigazione del rischio'!AC$11*tabelle!$W$4),IF('Rischio netto'!T69=tabelle!$V$5,('calcolo mitigazione del rischio'!AC$11*tabelle!$W$5),IF('Rischio netto'!T69=tabelle!$V$6,('calcolo mitigazione del rischio'!AC$11*tabelle!$W$6),IF('Rischio netto'!T69=tabelle!$V$7,('calcolo mitigazione del rischio'!AC$11*tabelle!$W$7),IF('Rischio netto'!T69=tabelle!$V$8,('calcolo mitigazione del rischio'!AC$11*tabelle!$W$8),IF('Rischio netto'!T69=tabelle!$V$9,('calcolo mitigazione del rischio'!AC$11*tabelle!$W$9),IF('Rischio netto'!T69=tabelle!$V$10,('calcolo mitigazione del rischio'!AC$11*tabelle!$W$10),IF('Rischio netto'!T69=tabelle!$V$11,('calcolo mitigazione del rischio'!AC$11*tabelle!$W$11),IF('Rischio netto'!T69=tabelle!$V$12,('calcolo mitigazione del rischio'!AC$11*tabelle!$W$12),"-"))))))))))</f>
        <v>-</v>
      </c>
      <c r="AD62" s="26" t="str">
        <f>IF('Rischio netto'!T69=tabelle!$V$3,('calcolo mitigazione del rischio'!AD$11*tabelle!$W$3),IF('Rischio netto'!T69=tabelle!$V$4,('calcolo mitigazione del rischio'!AD$11*tabelle!$W$4),IF('Rischio netto'!T69=tabelle!$V$5,('calcolo mitigazione del rischio'!AD$11*tabelle!$W$5),IF('Rischio netto'!T69=tabelle!$V$6,('calcolo mitigazione del rischio'!AD$11*tabelle!$W$6),IF('Rischio netto'!T69=tabelle!$V$7,('calcolo mitigazione del rischio'!AD$11*tabelle!$W$7),IF('Rischio netto'!T69=tabelle!$V$8,('calcolo mitigazione del rischio'!AD$11*tabelle!$W$8),IF('Rischio netto'!T69=tabelle!$V$9,('calcolo mitigazione del rischio'!AD$11*tabelle!$W$9),IF('Rischio netto'!T69=tabelle!$V$10,('calcolo mitigazione del rischio'!AD$11*tabelle!$W$10),IF('Rischio netto'!T69=tabelle!$V$11,('calcolo mitigazione del rischio'!AD$11*tabelle!$W$11),IF('Rischio netto'!T69=tabelle!$V$12,('calcolo mitigazione del rischio'!AD$11*tabelle!$W$12),"-"))))))))))</f>
        <v>-</v>
      </c>
      <c r="AE62" s="26"/>
      <c r="AF62" s="405" t="str">
        <f>IF('Rischio netto'!T69=tabelle!$V$3,('calcolo mitigazione del rischio'!AF$11*tabelle!$W$3),IF('Rischio netto'!T69=tabelle!$V$4,('calcolo mitigazione del rischio'!AF$11*tabelle!$W$4),IF('Rischio netto'!T69=tabelle!$V$5,('calcolo mitigazione del rischio'!AF$11*tabelle!$W$5),IF('Rischio netto'!T69=tabelle!$V$6,('calcolo mitigazione del rischio'!AF$11*tabelle!$W$6),IF('Rischio netto'!T69=tabelle!$V$7,('calcolo mitigazione del rischio'!AF$11*tabelle!$W$7),IF('Rischio netto'!T69=tabelle!$V$8,('calcolo mitigazione del rischio'!AF$11*tabelle!$W$8),IF('Rischio netto'!T69=tabelle!$V$9,('calcolo mitigazione del rischio'!AF$11*tabelle!$W$9),IF('Rischio netto'!T69=tabelle!$V$10,('calcolo mitigazione del rischio'!AF$11*tabelle!$W$10),IF('Rischio netto'!T69=tabelle!$V$11,('calcolo mitigazione del rischio'!AF$11*tabelle!$W$11),IF('Rischio netto'!T69=tabelle!$V$12,('calcolo mitigazione del rischio'!AF$11*tabelle!$W$12),"-"))))))))))</f>
        <v>-</v>
      </c>
      <c r="AG62" s="405" t="str">
        <f>IF('Rischio netto'!U69=tabelle!$V$3,('calcolo mitigazione del rischio'!AG$11*tabelle!$W$3),IF('Rischio netto'!U69=tabelle!$V$4,('calcolo mitigazione del rischio'!AG$11*tabelle!$W$4),IF('Rischio netto'!U69=tabelle!$V$5,('calcolo mitigazione del rischio'!AG$11*tabelle!$W$5),IF('Rischio netto'!U69=tabelle!$V$6,('calcolo mitigazione del rischio'!AG$11*tabelle!$W$6),IF('Rischio netto'!U69=tabelle!$V$7,('calcolo mitigazione del rischio'!AG$11*tabelle!$W$7),IF('Rischio netto'!U69=tabelle!$V$8,('calcolo mitigazione del rischio'!AG$11*tabelle!$W$8),IF('Rischio netto'!U69=tabelle!$V$9,('calcolo mitigazione del rischio'!AG$11*tabelle!$W$9),IF('Rischio netto'!U69=tabelle!$V$10,('calcolo mitigazione del rischio'!AG$11*tabelle!$W$10),IF('Rischio netto'!U69=tabelle!$V$11,('calcolo mitigazione del rischio'!AG$11*tabelle!$W$11),IF('Rischio netto'!U69=tabelle!$V$12,('calcolo mitigazione del rischio'!AG$11*tabelle!$W$12),"-"))))))))))</f>
        <v>-</v>
      </c>
      <c r="AH62" s="26" t="str">
        <f>IF('Rischio netto'!V69=tabelle!$V$3,('calcolo mitigazione del rischio'!AH$11*tabelle!$W$3),IF('Rischio netto'!V69=tabelle!$V$4,('calcolo mitigazione del rischio'!AH$11*tabelle!$W$4),IF('Rischio netto'!V69=tabelle!$V$5,('calcolo mitigazione del rischio'!AH$11*tabelle!$W$5),IF('Rischio netto'!V69=tabelle!$V$6,('calcolo mitigazione del rischio'!AH$11*tabelle!$W$6),IF('Rischio netto'!V69=tabelle!$V$7,('calcolo mitigazione del rischio'!AH$11*tabelle!$W$7),IF('Rischio netto'!V69=tabelle!$V$8,('calcolo mitigazione del rischio'!AH$11*tabelle!$W$8),IF('Rischio netto'!V69=tabelle!$V$9,('calcolo mitigazione del rischio'!AH$11*tabelle!$W$9),IF('Rischio netto'!V69=tabelle!$V$10,('calcolo mitigazione del rischio'!AH$11*tabelle!$W$10),IF('Rischio netto'!V69=tabelle!$V$11,('calcolo mitigazione del rischio'!AH$11*tabelle!$W$11),IF('Rischio netto'!V69=tabelle!$V$12,('calcolo mitigazione del rischio'!AH$11*tabelle!$W$12),"-"))))))))))</f>
        <v>-</v>
      </c>
      <c r="AI62" s="410" t="str">
        <f>IF('Rischio netto'!W69=tabelle!$V$3,('calcolo mitigazione del rischio'!AI$11*tabelle!$W$3),IF('Rischio netto'!W69=tabelle!$V$4,('calcolo mitigazione del rischio'!AI$11*tabelle!$W$4),IF('Rischio netto'!W69=tabelle!$V$5,('calcolo mitigazione del rischio'!AI$11*tabelle!$W$5),IF('Rischio netto'!W69=tabelle!$V$6,('calcolo mitigazione del rischio'!AI$11*tabelle!$W$6),IF('Rischio netto'!W69=tabelle!$V$7,('calcolo mitigazione del rischio'!AI$11*tabelle!$W$7),IF('Rischio netto'!W69=tabelle!$V$8,('calcolo mitigazione del rischio'!AI$11*tabelle!$W$8),IF('Rischio netto'!W69=tabelle!$V$9,('calcolo mitigazione del rischio'!AI$11*tabelle!$W$9),IF('Rischio netto'!W69=tabelle!$V$10,('calcolo mitigazione del rischio'!AI$11*tabelle!$W$10),IF('Rischio netto'!W69=tabelle!$V$11,('calcolo mitigazione del rischio'!AI$11*tabelle!$W$11),IF('Rischio netto'!W69=tabelle!$V$12,('calcolo mitigazione del rischio'!AI$11*tabelle!$W$12),"-"))))))))))</f>
        <v>-</v>
      </c>
      <c r="AJ62" s="428" t="e">
        <f t="shared" si="0"/>
        <v>#REF!</v>
      </c>
      <c r="AK62" s="429" t="e">
        <f t="shared" si="7"/>
        <v>#REF!</v>
      </c>
      <c r="AL62" s="418" t="e">
        <f>IF('calcolo mitigazione del rischio'!$AJ62="-","-",'calcolo mitigazione del rischio'!$AK62)</f>
        <v>#REF!</v>
      </c>
      <c r="AM62" s="412" t="str">
        <f>IF('Rischio netto'!X69="-","-",IF('calcolo mitigazione del rischio'!S62="-","-",IF('calcolo mitigazione del rischio'!AL62="-","-",ROUND(('calcolo mitigazione del rischio'!S62*(1-'calcolo mitigazione del rischio'!AL62)),0))))</f>
        <v>-</v>
      </c>
      <c r="AN62" s="404"/>
      <c r="AO62" s="26">
        <f>IF('Rischio Lordo'!L69="X",tabelle!$I$2,0)</f>
        <v>0</v>
      </c>
      <c r="AP62" s="26">
        <f>IF('Rischio Lordo'!M69="X",tabelle!$I$3,0)</f>
        <v>0</v>
      </c>
      <c r="AQ62" s="26">
        <f>IF('Rischio Lordo'!N69="X",tabelle!$I$4,0)</f>
        <v>0</v>
      </c>
      <c r="AR62" s="26">
        <f>IF('Rischio Lordo'!O69="X",tabelle!$I$5,0)</f>
        <v>0</v>
      </c>
      <c r="AS62" s="26">
        <f>IF('Rischio Lordo'!P69="X",tabelle!$I$6,0)</f>
        <v>0</v>
      </c>
      <c r="AT62" s="26">
        <f>IF('Rischio Lordo'!Q69="X",tabelle!$I$7,0)</f>
        <v>0</v>
      </c>
      <c r="AU62" s="26">
        <f>IF('Rischio Lordo'!R69="X",tabelle!$I$8,0)</f>
        <v>0</v>
      </c>
      <c r="AV62" s="26">
        <f>IF('Rischio Lordo'!S69="X",tabelle!$I$9,0)</f>
        <v>0</v>
      </c>
      <c r="AW62" s="26">
        <f>IF('Rischio Lordo'!T69="X",tabelle!$I$10,0)</f>
        <v>0</v>
      </c>
      <c r="AX62" s="26">
        <f>IF('Rischio Lordo'!U69="X",tabelle!$I$11,0)</f>
        <v>0</v>
      </c>
      <c r="AY62" s="26">
        <f>IF('Rischio Lordo'!V69="X",tabelle!$I$12,0)</f>
        <v>0</v>
      </c>
      <c r="AZ62" s="26">
        <f>IF('Rischio Lordo'!W69="X",tabelle!$I$13,0)</f>
        <v>0</v>
      </c>
      <c r="BA62" s="26">
        <f>IF('Rischio Lordo'!X69="X",tabelle!$I$14,0)</f>
        <v>0</v>
      </c>
      <c r="BB62" s="26">
        <f>IF('Rischio Lordo'!Y69="X",tabelle!$I$15,0)</f>
        <v>0</v>
      </c>
      <c r="BC62" s="26">
        <f>IF('Rischio Lordo'!Z69="X",tabelle!$I$16,0)</f>
        <v>0</v>
      </c>
      <c r="BD62" s="26">
        <f>IF('Rischio Lordo'!AA69="X",tabelle!$I$17,0)</f>
        <v>0</v>
      </c>
      <c r="BE62" s="26">
        <f>IF('Rischio Lordo'!AB69="X",tabelle!$I$18,0)</f>
        <v>0</v>
      </c>
      <c r="BF62" s="26">
        <f>IF('Rischio Lordo'!AC69="X",tabelle!$I$18,0)</f>
        <v>0</v>
      </c>
      <c r="BG62" s="26">
        <f>IF('Rischio Lordo'!AC69="X",tabelle!$I$19,0)</f>
        <v>0</v>
      </c>
      <c r="BH62" s="212">
        <f t="shared" si="8"/>
        <v>0</v>
      </c>
    </row>
    <row r="63" spans="1:60" x14ac:dyDescent="0.75">
      <c r="A63" s="647"/>
      <c r="B63" s="749"/>
      <c r="C63" s="1116">
        <f>Schema!C67</f>
        <v>0</v>
      </c>
      <c r="D63" s="265" t="str">
        <f>Schema!D67</f>
        <v>B.1.2. Approvazione dell'Oedine d'Acquisti</v>
      </c>
      <c r="E63" s="290" t="str">
        <f>Schema!E67</f>
        <v>ABS</v>
      </c>
      <c r="F63" s="51" t="str">
        <f>Schema!F67</f>
        <v>B</v>
      </c>
      <c r="G63" s="51" t="str">
        <f>Schema!G67</f>
        <v>01</v>
      </c>
      <c r="H63" s="291" t="str">
        <f>Schema!H67</f>
        <v>02</v>
      </c>
      <c r="I63" s="181" t="str">
        <f>IF('Rischio Lordo'!AF70=tabelle!$M$7,tabelle!$N$7,IF('Rischio Lordo'!AF70=tabelle!$M$6,tabelle!$N$6,IF('Rischio Lordo'!AF70=tabelle!$M$5,tabelle!$N$5,IF('Rischio Lordo'!AF70=tabelle!$M$4,tabelle!$N$4,IF('Rischio Lordo'!AF70=tabelle!$M$3,tabelle!$N$3,"-")))))</f>
        <v>-</v>
      </c>
      <c r="J63" s="34" t="str">
        <f>IF('Rischio Lordo'!AG70=tabelle!$M$7,tabelle!$N$7,IF('Rischio Lordo'!AG70=tabelle!$M$6,tabelle!$N$6,IF('Rischio Lordo'!AG70=tabelle!$M$5,tabelle!$N$5,IF('Rischio Lordo'!AG70=tabelle!$M$4,tabelle!$N$4,IF('Rischio Lordo'!AG70=tabelle!$M$3,tabelle!$N$3,"-")))))</f>
        <v>-</v>
      </c>
      <c r="K63" s="34" t="str">
        <f>IF('Rischio Lordo'!AH70=tabelle!$M$7,tabelle!$N$7,IF('Rischio Lordo'!AH70=tabelle!$M$6,tabelle!$N$6,IF('Rischio Lordo'!AH70=tabelle!$M$5,tabelle!$N$5,IF('Rischio Lordo'!AH70=tabelle!$M$4,tabelle!$N$4,IF('Rischio Lordo'!AH70=tabelle!$M$3,tabelle!$N$3,"-")))))</f>
        <v>-</v>
      </c>
      <c r="L63" s="394" t="str">
        <f t="shared" si="5"/>
        <v>-</v>
      </c>
      <c r="M63" s="34" t="str">
        <f>IF('Rischio Lordo'!AI70=tabelle!$M$7,tabelle!$N$7,IF('Rischio Lordo'!AI70=tabelle!$M$6,tabelle!$N$6,IF('Rischio Lordo'!AI70=tabelle!$M$5,tabelle!$N$5,IF('Rischio Lordo'!AI70=tabelle!$M$4,tabelle!$N$4,IF('Rischio Lordo'!AI70=tabelle!$M$3,tabelle!$N$3,"-")))))</f>
        <v>-</v>
      </c>
      <c r="N63" s="165" t="str">
        <f>IF(M63="-","-",IF('calcolo mitigazione del rischio'!L63="-","-",IF(AND((M63*'calcolo mitigazione del rischio'!L63)&gt;=tabelle!$P$3, (M63*'calcolo mitigazione del rischio'!L63)&lt;tabelle!$Q$3),tabelle!$R$3,IF(AND((M63*'calcolo mitigazione del rischio'!L63)&gt;=tabelle!$P$4, (M63*'calcolo mitigazione del rischio'!L63)&lt;tabelle!$Q$4),tabelle!$R$4,IF(AND((M63*'calcolo mitigazione del rischio'!L63)&gt;=tabelle!$P$5, (M63*'calcolo mitigazione del rischio'!L63)&lt;tabelle!$Q$5),tabelle!$R$5,IF(AND((M63*'calcolo mitigazione del rischio'!L63)&gt;=tabelle!$P$6, (M63*'calcolo mitigazione del rischio'!L63)&lt;tabelle!$Q$6),tabelle!$R$6,IF(AND((M63*'calcolo mitigazione del rischio'!L63)&gt;=tabelle!$P$7, (M63*'calcolo mitigazione del rischio'!L63)&lt;=tabelle!$Q$7),tabelle!$R$7,"-")))))))</f>
        <v>-</v>
      </c>
      <c r="O63" s="35" t="str">
        <f>IF('Rischio Lordo'!AK70=tabelle!$M$7,tabelle!$N$7,IF('Rischio Lordo'!AK70=tabelle!$M$6,tabelle!$N$6,IF('Rischio Lordo'!AK70=tabelle!$M$5,tabelle!$N$5,IF('Rischio Lordo'!AK70=tabelle!$M$4,tabelle!$N$4,IF('Rischio Lordo'!AK70=tabelle!$M$3,tabelle!$N$3,"-")))))</f>
        <v>-</v>
      </c>
      <c r="P63" s="35" t="str">
        <f>IF('Rischio Lordo'!AL70=tabelle!$M$7,tabelle!$N$7,IF('Rischio Lordo'!AL70=tabelle!$M$6,tabelle!$N$6,IF('Rischio Lordo'!AL70=tabelle!$M$5,tabelle!$N$5,IF('Rischio Lordo'!AL70=tabelle!$M$4,tabelle!$N$4,IF('Rischio Lordo'!AL70=tabelle!$M$3,tabelle!$N$3,"-")))))</f>
        <v>-</v>
      </c>
      <c r="Q63" s="35" t="str">
        <f>IF('Rischio Lordo'!AM70=tabelle!$M$7,tabelle!$N$7,IF('Rischio Lordo'!AM70=tabelle!$M$6,tabelle!$N$6,IF('Rischio Lordo'!AM70=tabelle!$M$5,tabelle!$N$5,IF('Rischio Lordo'!AM70=tabelle!$M$4,tabelle!$N$4,IF('Rischio Lordo'!AM70=tabelle!$M$3,tabelle!$N$3,"-")))))</f>
        <v>-</v>
      </c>
      <c r="R63" s="166" t="str">
        <f t="shared" si="6"/>
        <v>-</v>
      </c>
      <c r="S63" s="228" t="str">
        <f>IF(R63="-","-",(R63*'calcolo mitigazione del rischio'!N63))</f>
        <v>-</v>
      </c>
      <c r="T63" s="26" t="str">
        <f>IF('Rischio netto'!I70=tabelle!$V$3,('calcolo mitigazione del rischio'!T$11*tabelle!$W$3),IF('Rischio netto'!I70=tabelle!$V$4,('calcolo mitigazione del rischio'!T$11*tabelle!$W$4),IF('Rischio netto'!I70=tabelle!$V$5,('calcolo mitigazione del rischio'!T$11*tabelle!$W$5),IF('Rischio netto'!I70=tabelle!$V$6,('calcolo mitigazione del rischio'!T$11*tabelle!$W$6),IF('Rischio netto'!I70=tabelle!$V$7,('calcolo mitigazione del rischio'!T$11*tabelle!$W$7),IF('Rischio netto'!I70=tabelle!$V$8,('calcolo mitigazione del rischio'!T$11*tabelle!$W$8),IF('Rischio netto'!I70=tabelle!$V$9,('calcolo mitigazione del rischio'!T$11*tabelle!$W$9),IF('Rischio netto'!I70=tabelle!$V$10,('calcolo mitigazione del rischio'!T$11*tabelle!$W$10),IF('Rischio netto'!I70=tabelle!$V$11,('calcolo mitigazione del rischio'!T$11*tabelle!$W$11),IF('Rischio netto'!I70=tabelle!$V$12,('calcolo mitigazione del rischio'!T$11*tabelle!$W$12),"-"))))))))))</f>
        <v>-</v>
      </c>
      <c r="U63" s="26" t="str">
        <f>IF('Rischio netto'!J70=tabelle!$V$3,('calcolo mitigazione del rischio'!U$11*tabelle!$W$3),IF('Rischio netto'!J70=tabelle!$V$4,('calcolo mitigazione del rischio'!U$11*tabelle!$W$4),IF('Rischio netto'!J70=tabelle!$V$5,('calcolo mitigazione del rischio'!U$11*tabelle!$W$5),IF('Rischio netto'!J70=tabelle!$V$6,('calcolo mitigazione del rischio'!U$11*tabelle!$W$6),IF('Rischio netto'!J70=tabelle!$V$7,('calcolo mitigazione del rischio'!U$11*tabelle!$W$7),IF('Rischio netto'!J70=tabelle!$V$8,('calcolo mitigazione del rischio'!U$11*tabelle!$W$8),IF('Rischio netto'!J70=tabelle!$V$9,('calcolo mitigazione del rischio'!U$11*tabelle!$W$9),IF('Rischio netto'!J70=tabelle!$V$10,('calcolo mitigazione del rischio'!U$11*tabelle!$W$10),IF('Rischio netto'!J70=tabelle!$V$11,('calcolo mitigazione del rischio'!U$11*tabelle!$W$11),IF('Rischio netto'!J70=tabelle!$V$12,('calcolo mitigazione del rischio'!U$11*tabelle!$W$12),"-"))))))))))</f>
        <v>-</v>
      </c>
      <c r="V63" s="26" t="str">
        <f>IF('Rischio netto'!K70=tabelle!$V$3,('calcolo mitigazione del rischio'!V$11*tabelle!$W$3),IF('Rischio netto'!K70=tabelle!$V$4,('calcolo mitigazione del rischio'!V$11*tabelle!$W$4),IF('Rischio netto'!K70=tabelle!$V$5,('calcolo mitigazione del rischio'!V$11*tabelle!$W$5),IF('Rischio netto'!K70=tabelle!$V$6,('calcolo mitigazione del rischio'!V$11*tabelle!$W$6),IF('Rischio netto'!K70=tabelle!$V$7,('calcolo mitigazione del rischio'!V$11*tabelle!$W$7),IF('Rischio netto'!K70=tabelle!$V$8,('calcolo mitigazione del rischio'!V$11*tabelle!$W$8),IF('Rischio netto'!K70=tabelle!$V$9,('calcolo mitigazione del rischio'!V$11*tabelle!$W$9),IF('Rischio netto'!K70=tabelle!$V$10,('calcolo mitigazione del rischio'!V$11*tabelle!$W$10),IF('Rischio netto'!K70=tabelle!$V$11,('calcolo mitigazione del rischio'!V$11*tabelle!$W$11),IF('Rischio netto'!K70=tabelle!$V$12,('calcolo mitigazione del rischio'!V$11*tabelle!$W$12),"-"))))))))))</f>
        <v>-</v>
      </c>
      <c r="W63" s="26" t="str">
        <f>IF('Rischio netto'!L70=tabelle!$V$3,('calcolo mitigazione del rischio'!W$11*tabelle!$W$3),IF('Rischio netto'!L70=tabelle!$V$4,('calcolo mitigazione del rischio'!W$11*tabelle!$W$4),IF('Rischio netto'!L70=tabelle!$V$5,('calcolo mitigazione del rischio'!W$11*tabelle!$W$5),IF('Rischio netto'!L70=tabelle!$V$6,('calcolo mitigazione del rischio'!W$11*tabelle!$W$6),IF('Rischio netto'!L70=tabelle!$V$7,('calcolo mitigazione del rischio'!W$11*tabelle!$W$7),IF('Rischio netto'!L70=tabelle!$V$8,('calcolo mitigazione del rischio'!W$11*tabelle!$W$8),IF('Rischio netto'!L70=tabelle!$V$9,('calcolo mitigazione del rischio'!W$11*tabelle!$W$9),IF('Rischio netto'!L70=tabelle!$V$10,('calcolo mitigazione del rischio'!W$11*tabelle!$W$10),IF('Rischio netto'!L70=tabelle!$V$11,('calcolo mitigazione del rischio'!W$11*tabelle!$W$11),IF('Rischio netto'!L70=tabelle!$V$12,('calcolo mitigazione del rischio'!W$11*tabelle!$W$12),"-"))))))))))</f>
        <v>-</v>
      </c>
      <c r="X63" s="26" t="str">
        <f>IF('Rischio netto'!O70=tabelle!$V$3,('calcolo mitigazione del rischio'!X$11*tabelle!$W$3),IF('Rischio netto'!O70=tabelle!$V$4,('calcolo mitigazione del rischio'!X$11*tabelle!$W$4),IF('Rischio netto'!O70=tabelle!$V$5,('calcolo mitigazione del rischio'!X$11*tabelle!$W$5),IF('Rischio netto'!O70=tabelle!$V$6,('calcolo mitigazione del rischio'!X$11*tabelle!$W$6),IF('Rischio netto'!O70=tabelle!$V$7,('calcolo mitigazione del rischio'!X$11*tabelle!$W$7),IF('Rischio netto'!O70=tabelle!$V$8,('calcolo mitigazione del rischio'!X$11*tabelle!$W$8),IF('Rischio netto'!O70=tabelle!$V$9,('calcolo mitigazione del rischio'!X$11*tabelle!$W$9),IF('Rischio netto'!O70=tabelle!$V$10,('calcolo mitigazione del rischio'!X$11*tabelle!$W$10),IF('Rischio netto'!O70=tabelle!$V$11,('calcolo mitigazione del rischio'!X$11*tabelle!$W$11),IF('Rischio netto'!O70=tabelle!$V$12,('calcolo mitigazione del rischio'!X$11*tabelle!$W$12),"-"))))))))))</f>
        <v>-</v>
      </c>
      <c r="Y63" s="26" t="str">
        <f>IF('Rischio netto'!P70=tabelle!$V$3,('calcolo mitigazione del rischio'!Y$11*tabelle!$W$3),IF('Rischio netto'!P70=tabelle!$V$4,('calcolo mitigazione del rischio'!Y$11*tabelle!$W$4),IF('Rischio netto'!P70=tabelle!$V$5,('calcolo mitigazione del rischio'!Y$11*tabelle!$W$5),IF('Rischio netto'!P70=tabelle!$V$6,('calcolo mitigazione del rischio'!Y$11*tabelle!$W$6),IF('Rischio netto'!P70=tabelle!$V$7,('calcolo mitigazione del rischio'!Y$11*tabelle!$W$7),IF('Rischio netto'!P70=tabelle!$V$8,('calcolo mitigazione del rischio'!Y$11*tabelle!$W$8),IF('Rischio netto'!P70=tabelle!$V$9,('calcolo mitigazione del rischio'!Y$11*tabelle!$W$9),IF('Rischio netto'!P70=tabelle!$V$10,('calcolo mitigazione del rischio'!Y$11*tabelle!$W$10),IF('Rischio netto'!P70=tabelle!$V$11,('calcolo mitigazione del rischio'!Y$11*tabelle!$W$11),IF('Rischio netto'!P70=tabelle!$V$12,('calcolo mitigazione del rischio'!Y$11*tabelle!$W$12),"-"))))))))))</f>
        <v>-</v>
      </c>
      <c r="Z6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3" s="26" t="str">
        <f>IF('Rischio netto'!Q70=tabelle!$V$3,('calcolo mitigazione del rischio'!AA$11*tabelle!$W$3),IF('Rischio netto'!Q70=tabelle!$V$4,('calcolo mitigazione del rischio'!AA$11*tabelle!$W$4),IF('Rischio netto'!Q70=tabelle!$V$5,('calcolo mitigazione del rischio'!AA$11*tabelle!$W$5),IF('Rischio netto'!Q70=tabelle!$V$6,('calcolo mitigazione del rischio'!AA$11*tabelle!$W$6),IF('Rischio netto'!Q70=tabelle!$V$7,('calcolo mitigazione del rischio'!AA$11*tabelle!$W$7),IF('Rischio netto'!Q70=tabelle!$V$8,('calcolo mitigazione del rischio'!AA$11*tabelle!$W$8),IF('Rischio netto'!Q70=tabelle!$V$9,('calcolo mitigazione del rischio'!AA$11*tabelle!$W$9),IF('Rischio netto'!Q70=tabelle!$V$10,('calcolo mitigazione del rischio'!AA$11*tabelle!$W$10),IF('Rischio netto'!Q70=tabelle!$V$11,('calcolo mitigazione del rischio'!AA$11*tabelle!$W$11),IF('Rischio netto'!Q70=tabelle!$V$12,('calcolo mitigazione del rischio'!AA$11*tabelle!$W$12),"-"))))))))))</f>
        <v>-</v>
      </c>
      <c r="AB63" s="26" t="str">
        <f>IF('Rischio netto'!R70=tabelle!$V$3,('calcolo mitigazione del rischio'!AB$11*tabelle!$W$3),IF('Rischio netto'!R70=tabelle!$V$4,('calcolo mitigazione del rischio'!AB$11*tabelle!$W$4),IF('Rischio netto'!R70=tabelle!$V$5,('calcolo mitigazione del rischio'!AB$11*tabelle!$W$5),IF('Rischio netto'!R70=tabelle!$V$6,('calcolo mitigazione del rischio'!AB$11*tabelle!$W$6),IF('Rischio netto'!R70=tabelle!$V$7,('calcolo mitigazione del rischio'!AB$11*tabelle!$W$7),IF('Rischio netto'!R70=tabelle!$V$8,('calcolo mitigazione del rischio'!AB$11*tabelle!$W$8),IF('Rischio netto'!R70=tabelle!$V$9,('calcolo mitigazione del rischio'!AB$11*tabelle!$W$9),IF('Rischio netto'!R70=tabelle!$V$10,('calcolo mitigazione del rischio'!AB$11*tabelle!$W$10),IF('Rischio netto'!R70=tabelle!$V$11,('calcolo mitigazione del rischio'!AB$11*tabelle!$W$11),IF('Rischio netto'!R70=tabelle!$V$12,('calcolo mitigazione del rischio'!AB$11*tabelle!$W$12),"-"))))))))))</f>
        <v>-</v>
      </c>
      <c r="AC63" s="405" t="str">
        <f>IF('Rischio netto'!T70=tabelle!$V$3,('calcolo mitigazione del rischio'!AC$11*tabelle!$W$3),IF('Rischio netto'!T70=tabelle!$V$4,('calcolo mitigazione del rischio'!AC$11*tabelle!$W$4),IF('Rischio netto'!T70=tabelle!$V$5,('calcolo mitigazione del rischio'!AC$11*tabelle!$W$5),IF('Rischio netto'!T70=tabelle!$V$6,('calcolo mitigazione del rischio'!AC$11*tabelle!$W$6),IF('Rischio netto'!T70=tabelle!$V$7,('calcolo mitigazione del rischio'!AC$11*tabelle!$W$7),IF('Rischio netto'!T70=tabelle!$V$8,('calcolo mitigazione del rischio'!AC$11*tabelle!$W$8),IF('Rischio netto'!T70=tabelle!$V$9,('calcolo mitigazione del rischio'!AC$11*tabelle!$W$9),IF('Rischio netto'!T70=tabelle!$V$10,('calcolo mitigazione del rischio'!AC$11*tabelle!$W$10),IF('Rischio netto'!T70=tabelle!$V$11,('calcolo mitigazione del rischio'!AC$11*tabelle!$W$11),IF('Rischio netto'!T70=tabelle!$V$12,('calcolo mitigazione del rischio'!AC$11*tabelle!$W$12),"-"))))))))))</f>
        <v>-</v>
      </c>
      <c r="AD63" s="26" t="str">
        <f>IF('Rischio netto'!T70=tabelle!$V$3,('calcolo mitigazione del rischio'!AD$11*tabelle!$W$3),IF('Rischio netto'!T70=tabelle!$V$4,('calcolo mitigazione del rischio'!AD$11*tabelle!$W$4),IF('Rischio netto'!T70=tabelle!$V$5,('calcolo mitigazione del rischio'!AD$11*tabelle!$W$5),IF('Rischio netto'!T70=tabelle!$V$6,('calcolo mitigazione del rischio'!AD$11*tabelle!$W$6),IF('Rischio netto'!T70=tabelle!$V$7,('calcolo mitigazione del rischio'!AD$11*tabelle!$W$7),IF('Rischio netto'!T70=tabelle!$V$8,('calcolo mitigazione del rischio'!AD$11*tabelle!$W$8),IF('Rischio netto'!T70=tabelle!$V$9,('calcolo mitigazione del rischio'!AD$11*tabelle!$W$9),IF('Rischio netto'!T70=tabelle!$V$10,('calcolo mitigazione del rischio'!AD$11*tabelle!$W$10),IF('Rischio netto'!T70=tabelle!$V$11,('calcolo mitigazione del rischio'!AD$11*tabelle!$W$11),IF('Rischio netto'!T70=tabelle!$V$12,('calcolo mitigazione del rischio'!AD$11*tabelle!$W$12),"-"))))))))))</f>
        <v>-</v>
      </c>
      <c r="AE63" s="26"/>
      <c r="AF63" s="405" t="str">
        <f>IF('Rischio netto'!T70=tabelle!$V$3,('calcolo mitigazione del rischio'!AF$11*tabelle!$W$3),IF('Rischio netto'!T70=tabelle!$V$4,('calcolo mitigazione del rischio'!AF$11*tabelle!$W$4),IF('Rischio netto'!T70=tabelle!$V$5,('calcolo mitigazione del rischio'!AF$11*tabelle!$W$5),IF('Rischio netto'!T70=tabelle!$V$6,('calcolo mitigazione del rischio'!AF$11*tabelle!$W$6),IF('Rischio netto'!T70=tabelle!$V$7,('calcolo mitigazione del rischio'!AF$11*tabelle!$W$7),IF('Rischio netto'!T70=tabelle!$V$8,('calcolo mitigazione del rischio'!AF$11*tabelle!$W$8),IF('Rischio netto'!T70=tabelle!$V$9,('calcolo mitigazione del rischio'!AF$11*tabelle!$W$9),IF('Rischio netto'!T70=tabelle!$V$10,('calcolo mitigazione del rischio'!AF$11*tabelle!$W$10),IF('Rischio netto'!T70=tabelle!$V$11,('calcolo mitigazione del rischio'!AF$11*tabelle!$W$11),IF('Rischio netto'!T70=tabelle!$V$12,('calcolo mitigazione del rischio'!AF$11*tabelle!$W$12),"-"))))))))))</f>
        <v>-</v>
      </c>
      <c r="AG63" s="405" t="str">
        <f>IF('Rischio netto'!U70=tabelle!$V$3,('calcolo mitigazione del rischio'!AG$11*tabelle!$W$3),IF('Rischio netto'!U70=tabelle!$V$4,('calcolo mitigazione del rischio'!AG$11*tabelle!$W$4),IF('Rischio netto'!U70=tabelle!$V$5,('calcolo mitigazione del rischio'!AG$11*tabelle!$W$5),IF('Rischio netto'!U70=tabelle!$V$6,('calcolo mitigazione del rischio'!AG$11*tabelle!$W$6),IF('Rischio netto'!U70=tabelle!$V$7,('calcolo mitigazione del rischio'!AG$11*tabelle!$W$7),IF('Rischio netto'!U70=tabelle!$V$8,('calcolo mitigazione del rischio'!AG$11*tabelle!$W$8),IF('Rischio netto'!U70=tabelle!$V$9,('calcolo mitigazione del rischio'!AG$11*tabelle!$W$9),IF('Rischio netto'!U70=tabelle!$V$10,('calcolo mitigazione del rischio'!AG$11*tabelle!$W$10),IF('Rischio netto'!U70=tabelle!$V$11,('calcolo mitigazione del rischio'!AG$11*tabelle!$W$11),IF('Rischio netto'!U70=tabelle!$V$12,('calcolo mitigazione del rischio'!AG$11*tabelle!$W$12),"-"))))))))))</f>
        <v>-</v>
      </c>
      <c r="AH63" s="26" t="str">
        <f>IF('Rischio netto'!V70=tabelle!$V$3,('calcolo mitigazione del rischio'!AH$11*tabelle!$W$3),IF('Rischio netto'!V70=tabelle!$V$4,('calcolo mitigazione del rischio'!AH$11*tabelle!$W$4),IF('Rischio netto'!V70=tabelle!$V$5,('calcolo mitigazione del rischio'!AH$11*tabelle!$W$5),IF('Rischio netto'!V70=tabelle!$V$6,('calcolo mitigazione del rischio'!AH$11*tabelle!$W$6),IF('Rischio netto'!V70=tabelle!$V$7,('calcolo mitigazione del rischio'!AH$11*tabelle!$W$7),IF('Rischio netto'!V70=tabelle!$V$8,('calcolo mitigazione del rischio'!AH$11*tabelle!$W$8),IF('Rischio netto'!V70=tabelle!$V$9,('calcolo mitigazione del rischio'!AH$11*tabelle!$W$9),IF('Rischio netto'!V70=tabelle!$V$10,('calcolo mitigazione del rischio'!AH$11*tabelle!$W$10),IF('Rischio netto'!V70=tabelle!$V$11,('calcolo mitigazione del rischio'!AH$11*tabelle!$W$11),IF('Rischio netto'!V70=tabelle!$V$12,('calcolo mitigazione del rischio'!AH$11*tabelle!$W$12),"-"))))))))))</f>
        <v>-</v>
      </c>
      <c r="AI63" s="410" t="str">
        <f>IF('Rischio netto'!W70=tabelle!$V$3,('calcolo mitigazione del rischio'!AI$11*tabelle!$W$3),IF('Rischio netto'!W70=tabelle!$V$4,('calcolo mitigazione del rischio'!AI$11*tabelle!$W$4),IF('Rischio netto'!W70=tabelle!$V$5,('calcolo mitigazione del rischio'!AI$11*tabelle!$W$5),IF('Rischio netto'!W70=tabelle!$V$6,('calcolo mitigazione del rischio'!AI$11*tabelle!$W$6),IF('Rischio netto'!W70=tabelle!$V$7,('calcolo mitigazione del rischio'!AI$11*tabelle!$W$7),IF('Rischio netto'!W70=tabelle!$V$8,('calcolo mitigazione del rischio'!AI$11*tabelle!$W$8),IF('Rischio netto'!W70=tabelle!$V$9,('calcolo mitigazione del rischio'!AI$11*tabelle!$W$9),IF('Rischio netto'!W70=tabelle!$V$10,('calcolo mitigazione del rischio'!AI$11*tabelle!$W$10),IF('Rischio netto'!W70=tabelle!$V$11,('calcolo mitigazione del rischio'!AI$11*tabelle!$W$11),IF('Rischio netto'!W70=tabelle!$V$12,('calcolo mitigazione del rischio'!AI$11*tabelle!$W$12),"-"))))))))))</f>
        <v>-</v>
      </c>
      <c r="AJ63" s="428" t="e">
        <f t="shared" si="0"/>
        <v>#REF!</v>
      </c>
      <c r="AK63" s="429" t="e">
        <f t="shared" si="7"/>
        <v>#REF!</v>
      </c>
      <c r="AL63" s="418" t="e">
        <f>IF('calcolo mitigazione del rischio'!$AJ63="-","-",'calcolo mitigazione del rischio'!$AK63)</f>
        <v>#REF!</v>
      </c>
      <c r="AM63" s="412" t="str">
        <f>IF('Rischio netto'!X70="-","-",IF('calcolo mitigazione del rischio'!S63="-","-",IF('calcolo mitigazione del rischio'!AL63="-","-",ROUND(('calcolo mitigazione del rischio'!S63*(1-'calcolo mitigazione del rischio'!AL63)),0))))</f>
        <v>-</v>
      </c>
      <c r="AN63" s="404"/>
      <c r="AO63" s="26">
        <f>IF('Rischio Lordo'!L70="X",tabelle!$I$2,0)</f>
        <v>0</v>
      </c>
      <c r="AP63" s="26">
        <f>IF('Rischio Lordo'!M70="X",tabelle!$I$3,0)</f>
        <v>0</v>
      </c>
      <c r="AQ63" s="26">
        <f>IF('Rischio Lordo'!N70="X",tabelle!$I$4,0)</f>
        <v>0</v>
      </c>
      <c r="AR63" s="26">
        <f>IF('Rischio Lordo'!O70="X",tabelle!$I$5,0)</f>
        <v>0</v>
      </c>
      <c r="AS63" s="26">
        <f>IF('Rischio Lordo'!P70="X",tabelle!$I$6,0)</f>
        <v>0</v>
      </c>
      <c r="AT63" s="26">
        <f>IF('Rischio Lordo'!Q70="X",tabelle!$I$7,0)</f>
        <v>0</v>
      </c>
      <c r="AU63" s="26">
        <f>IF('Rischio Lordo'!R70="X",tabelle!$I$8,0)</f>
        <v>0</v>
      </c>
      <c r="AV63" s="26">
        <f>IF('Rischio Lordo'!S70="X",tabelle!$I$9,0)</f>
        <v>0</v>
      </c>
      <c r="AW63" s="26">
        <f>IF('Rischio Lordo'!T70="X",tabelle!$I$10,0)</f>
        <v>0</v>
      </c>
      <c r="AX63" s="26">
        <f>IF('Rischio Lordo'!U70="X",tabelle!$I$11,0)</f>
        <v>0</v>
      </c>
      <c r="AY63" s="26">
        <f>IF('Rischio Lordo'!V70="X",tabelle!$I$12,0)</f>
        <v>0</v>
      </c>
      <c r="AZ63" s="26">
        <f>IF('Rischio Lordo'!W70="X",tabelle!$I$13,0)</f>
        <v>0</v>
      </c>
      <c r="BA63" s="26">
        <f>IF('Rischio Lordo'!X70="X",tabelle!$I$14,0)</f>
        <v>0</v>
      </c>
      <c r="BB63" s="26">
        <f>IF('Rischio Lordo'!Y70="X",tabelle!$I$15,0)</f>
        <v>0</v>
      </c>
      <c r="BC63" s="26">
        <f>IF('Rischio Lordo'!Z70="X",tabelle!$I$16,0)</f>
        <v>0</v>
      </c>
      <c r="BD63" s="26">
        <f>IF('Rischio Lordo'!AA70="X",tabelle!$I$17,0)</f>
        <v>0</v>
      </c>
      <c r="BE63" s="26">
        <f>IF('Rischio Lordo'!AB70="X",tabelle!$I$18,0)</f>
        <v>0</v>
      </c>
      <c r="BF63" s="26">
        <f>IF('Rischio Lordo'!AC70="X",tabelle!$I$18,0)</f>
        <v>0</v>
      </c>
      <c r="BG63" s="26">
        <f>IF('Rischio Lordo'!AC70="X",tabelle!$I$19,0)</f>
        <v>0</v>
      </c>
      <c r="BH63" s="212">
        <f t="shared" si="8"/>
        <v>0</v>
      </c>
    </row>
    <row r="64" spans="1:60" ht="15.5" thickBot="1" x14ac:dyDescent="0.9">
      <c r="A64" s="647"/>
      <c r="B64" s="749"/>
      <c r="C64" s="1116">
        <f>Schema!C68</f>
        <v>0</v>
      </c>
      <c r="D64" s="265" t="str">
        <f>Schema!D68</f>
        <v>B.1.3. Emissione ordine d'acquisto</v>
      </c>
      <c r="E64" s="290" t="str">
        <f>Schema!E68</f>
        <v>ABS</v>
      </c>
      <c r="F64" s="51" t="str">
        <f>Schema!F68</f>
        <v>B</v>
      </c>
      <c r="G64" s="51" t="str">
        <f>Schema!G68</f>
        <v>01</v>
      </c>
      <c r="H64" s="291" t="str">
        <f>Schema!H68</f>
        <v>03</v>
      </c>
      <c r="I64" s="181" t="str">
        <f>IF('Rischio Lordo'!AF71=tabelle!$M$7,tabelle!$N$7,IF('Rischio Lordo'!AF71=tabelle!$M$6,tabelle!$N$6,IF('Rischio Lordo'!AF71=tabelle!$M$5,tabelle!$N$5,IF('Rischio Lordo'!AF71=tabelle!$M$4,tabelle!$N$4,IF('Rischio Lordo'!AF71=tabelle!$M$3,tabelle!$N$3,"-")))))</f>
        <v>-</v>
      </c>
      <c r="J64" s="34" t="str">
        <f>IF('Rischio Lordo'!AG71=tabelle!$M$7,tabelle!$N$7,IF('Rischio Lordo'!AG71=tabelle!$M$6,tabelle!$N$6,IF('Rischio Lordo'!AG71=tabelle!$M$5,tabelle!$N$5,IF('Rischio Lordo'!AG71=tabelle!$M$4,tabelle!$N$4,IF('Rischio Lordo'!AG71=tabelle!$M$3,tabelle!$N$3,"-")))))</f>
        <v>-</v>
      </c>
      <c r="K64" s="34" t="str">
        <f>IF('Rischio Lordo'!AH71=tabelle!$M$7,tabelle!$N$7,IF('Rischio Lordo'!AH71=tabelle!$M$6,tabelle!$N$6,IF('Rischio Lordo'!AH71=tabelle!$M$5,tabelle!$N$5,IF('Rischio Lordo'!AH71=tabelle!$M$4,tabelle!$N$4,IF('Rischio Lordo'!AH71=tabelle!$M$3,tabelle!$N$3,"-")))))</f>
        <v>-</v>
      </c>
      <c r="L64" s="394" t="str">
        <f t="shared" si="5"/>
        <v>-</v>
      </c>
      <c r="M64" s="34" t="str">
        <f>IF('Rischio Lordo'!AI71=tabelle!$M$7,tabelle!$N$7,IF('Rischio Lordo'!AI71=tabelle!$M$6,tabelle!$N$6,IF('Rischio Lordo'!AI71=tabelle!$M$5,tabelle!$N$5,IF('Rischio Lordo'!AI71=tabelle!$M$4,tabelle!$N$4,IF('Rischio Lordo'!AI71=tabelle!$M$3,tabelle!$N$3,"-")))))</f>
        <v>-</v>
      </c>
      <c r="N64" s="165" t="str">
        <f>IF(M64="-","-",IF('calcolo mitigazione del rischio'!L64="-","-",IF(AND((M64*'calcolo mitigazione del rischio'!L64)&gt;=tabelle!$P$3, (M64*'calcolo mitigazione del rischio'!L64)&lt;tabelle!$Q$3),tabelle!$R$3,IF(AND((M64*'calcolo mitigazione del rischio'!L64)&gt;=tabelle!$P$4, (M64*'calcolo mitigazione del rischio'!L64)&lt;tabelle!$Q$4),tabelle!$R$4,IF(AND((M64*'calcolo mitigazione del rischio'!L64)&gt;=tabelle!$P$5, (M64*'calcolo mitigazione del rischio'!L64)&lt;tabelle!$Q$5),tabelle!$R$5,IF(AND((M64*'calcolo mitigazione del rischio'!L64)&gt;=tabelle!$P$6, (M64*'calcolo mitigazione del rischio'!L64)&lt;tabelle!$Q$6),tabelle!$R$6,IF(AND((M64*'calcolo mitigazione del rischio'!L64)&gt;=tabelle!$P$7, (M64*'calcolo mitigazione del rischio'!L64)&lt;=tabelle!$Q$7),tabelle!$R$7,"-")))))))</f>
        <v>-</v>
      </c>
      <c r="O64" s="35" t="str">
        <f>IF('Rischio Lordo'!AK71=tabelle!$M$7,tabelle!$N$7,IF('Rischio Lordo'!AK71=tabelle!$M$6,tabelle!$N$6,IF('Rischio Lordo'!AK71=tabelle!$M$5,tabelle!$N$5,IF('Rischio Lordo'!AK71=tabelle!$M$4,tabelle!$N$4,IF('Rischio Lordo'!AK71=tabelle!$M$3,tabelle!$N$3,"-")))))</f>
        <v>-</v>
      </c>
      <c r="P64" s="35" t="str">
        <f>IF('Rischio Lordo'!AL71=tabelle!$M$7,tabelle!$N$7,IF('Rischio Lordo'!AL71=tabelle!$M$6,tabelle!$N$6,IF('Rischio Lordo'!AL71=tabelle!$M$5,tabelle!$N$5,IF('Rischio Lordo'!AL71=tabelle!$M$4,tabelle!$N$4,IF('Rischio Lordo'!AL71=tabelle!$M$3,tabelle!$N$3,"-")))))</f>
        <v>-</v>
      </c>
      <c r="Q64" s="35" t="str">
        <f>IF('Rischio Lordo'!AM71=tabelle!$M$7,tabelle!$N$7,IF('Rischio Lordo'!AM71=tabelle!$M$6,tabelle!$N$6,IF('Rischio Lordo'!AM71=tabelle!$M$5,tabelle!$N$5,IF('Rischio Lordo'!AM71=tabelle!$M$4,tabelle!$N$4,IF('Rischio Lordo'!AM71=tabelle!$M$3,tabelle!$N$3,"-")))))</f>
        <v>-</v>
      </c>
      <c r="R64" s="166" t="str">
        <f t="shared" si="6"/>
        <v>-</v>
      </c>
      <c r="S64" s="228" t="str">
        <f>IF(R64="-","-",(R64*'calcolo mitigazione del rischio'!N64))</f>
        <v>-</v>
      </c>
      <c r="T64" s="26" t="str">
        <f>IF('Rischio netto'!I71=tabelle!$V$3,('calcolo mitigazione del rischio'!T$11*tabelle!$W$3),IF('Rischio netto'!I71=tabelle!$V$4,('calcolo mitigazione del rischio'!T$11*tabelle!$W$4),IF('Rischio netto'!I71=tabelle!$V$5,('calcolo mitigazione del rischio'!T$11*tabelle!$W$5),IF('Rischio netto'!I71=tabelle!$V$6,('calcolo mitigazione del rischio'!T$11*tabelle!$W$6),IF('Rischio netto'!I71=tabelle!$V$7,('calcolo mitigazione del rischio'!T$11*tabelle!$W$7),IF('Rischio netto'!I71=tabelle!$V$8,('calcolo mitigazione del rischio'!T$11*tabelle!$W$8),IF('Rischio netto'!I71=tabelle!$V$9,('calcolo mitigazione del rischio'!T$11*tabelle!$W$9),IF('Rischio netto'!I71=tabelle!$V$10,('calcolo mitigazione del rischio'!T$11*tabelle!$W$10),IF('Rischio netto'!I71=tabelle!$V$11,('calcolo mitigazione del rischio'!T$11*tabelle!$W$11),IF('Rischio netto'!I71=tabelle!$V$12,('calcolo mitigazione del rischio'!T$11*tabelle!$W$12),"-"))))))))))</f>
        <v>-</v>
      </c>
      <c r="U64" s="26" t="str">
        <f>IF('Rischio netto'!J71=tabelle!$V$3,('calcolo mitigazione del rischio'!U$11*tabelle!$W$3),IF('Rischio netto'!J71=tabelle!$V$4,('calcolo mitigazione del rischio'!U$11*tabelle!$W$4),IF('Rischio netto'!J71=tabelle!$V$5,('calcolo mitigazione del rischio'!U$11*tabelle!$W$5),IF('Rischio netto'!J71=tabelle!$V$6,('calcolo mitigazione del rischio'!U$11*tabelle!$W$6),IF('Rischio netto'!J71=tabelle!$V$7,('calcolo mitigazione del rischio'!U$11*tabelle!$W$7),IF('Rischio netto'!J71=tabelle!$V$8,('calcolo mitigazione del rischio'!U$11*tabelle!$W$8),IF('Rischio netto'!J71=tabelle!$V$9,('calcolo mitigazione del rischio'!U$11*tabelle!$W$9),IF('Rischio netto'!J71=tabelle!$V$10,('calcolo mitigazione del rischio'!U$11*tabelle!$W$10),IF('Rischio netto'!J71=tabelle!$V$11,('calcolo mitigazione del rischio'!U$11*tabelle!$W$11),IF('Rischio netto'!J71=tabelle!$V$12,('calcolo mitigazione del rischio'!U$11*tabelle!$W$12),"-"))))))))))</f>
        <v>-</v>
      </c>
      <c r="V64" s="26" t="str">
        <f>IF('Rischio netto'!K71=tabelle!$V$3,('calcolo mitigazione del rischio'!V$11*tabelle!$W$3),IF('Rischio netto'!K71=tabelle!$V$4,('calcolo mitigazione del rischio'!V$11*tabelle!$W$4),IF('Rischio netto'!K71=tabelle!$V$5,('calcolo mitigazione del rischio'!V$11*tabelle!$W$5),IF('Rischio netto'!K71=tabelle!$V$6,('calcolo mitigazione del rischio'!V$11*tabelle!$W$6),IF('Rischio netto'!K71=tabelle!$V$7,('calcolo mitigazione del rischio'!V$11*tabelle!$W$7),IF('Rischio netto'!K71=tabelle!$V$8,('calcolo mitigazione del rischio'!V$11*tabelle!$W$8),IF('Rischio netto'!K71=tabelle!$V$9,('calcolo mitigazione del rischio'!V$11*tabelle!$W$9),IF('Rischio netto'!K71=tabelle!$V$10,('calcolo mitigazione del rischio'!V$11*tabelle!$W$10),IF('Rischio netto'!K71=tabelle!$V$11,('calcolo mitigazione del rischio'!V$11*tabelle!$W$11),IF('Rischio netto'!K71=tabelle!$V$12,('calcolo mitigazione del rischio'!V$11*tabelle!$W$12),"-"))))))))))</f>
        <v>-</v>
      </c>
      <c r="W64" s="26" t="str">
        <f>IF('Rischio netto'!L71=tabelle!$V$3,('calcolo mitigazione del rischio'!W$11*tabelle!$W$3),IF('Rischio netto'!L71=tabelle!$V$4,('calcolo mitigazione del rischio'!W$11*tabelle!$W$4),IF('Rischio netto'!L71=tabelle!$V$5,('calcolo mitigazione del rischio'!W$11*tabelle!$W$5),IF('Rischio netto'!L71=tabelle!$V$6,('calcolo mitigazione del rischio'!W$11*tabelle!$W$6),IF('Rischio netto'!L71=tabelle!$V$7,('calcolo mitigazione del rischio'!W$11*tabelle!$W$7),IF('Rischio netto'!L71=tabelle!$V$8,('calcolo mitigazione del rischio'!W$11*tabelle!$W$8),IF('Rischio netto'!L71=tabelle!$V$9,('calcolo mitigazione del rischio'!W$11*tabelle!$W$9),IF('Rischio netto'!L71=tabelle!$V$10,('calcolo mitigazione del rischio'!W$11*tabelle!$W$10),IF('Rischio netto'!L71=tabelle!$V$11,('calcolo mitigazione del rischio'!W$11*tabelle!$W$11),IF('Rischio netto'!L71=tabelle!$V$12,('calcolo mitigazione del rischio'!W$11*tabelle!$W$12),"-"))))))))))</f>
        <v>-</v>
      </c>
      <c r="X64" s="26" t="str">
        <f>IF('Rischio netto'!O71=tabelle!$V$3,('calcolo mitigazione del rischio'!X$11*tabelle!$W$3),IF('Rischio netto'!O71=tabelle!$V$4,('calcolo mitigazione del rischio'!X$11*tabelle!$W$4),IF('Rischio netto'!O71=tabelle!$V$5,('calcolo mitigazione del rischio'!X$11*tabelle!$W$5),IF('Rischio netto'!O71=tabelle!$V$6,('calcolo mitigazione del rischio'!X$11*tabelle!$W$6),IF('Rischio netto'!O71=tabelle!$V$7,('calcolo mitigazione del rischio'!X$11*tabelle!$W$7),IF('Rischio netto'!O71=tabelle!$V$8,('calcolo mitigazione del rischio'!X$11*tabelle!$W$8),IF('Rischio netto'!O71=tabelle!$V$9,('calcolo mitigazione del rischio'!X$11*tabelle!$W$9),IF('Rischio netto'!O71=tabelle!$V$10,('calcolo mitigazione del rischio'!X$11*tabelle!$W$10),IF('Rischio netto'!O71=tabelle!$V$11,('calcolo mitigazione del rischio'!X$11*tabelle!$W$11),IF('Rischio netto'!O71=tabelle!$V$12,('calcolo mitigazione del rischio'!X$11*tabelle!$W$12),"-"))))))))))</f>
        <v>-</v>
      </c>
      <c r="Y64" s="26" t="str">
        <f>IF('Rischio netto'!P71=tabelle!$V$3,('calcolo mitigazione del rischio'!Y$11*tabelle!$W$3),IF('Rischio netto'!P71=tabelle!$V$4,('calcolo mitigazione del rischio'!Y$11*tabelle!$W$4),IF('Rischio netto'!P71=tabelle!$V$5,('calcolo mitigazione del rischio'!Y$11*tabelle!$W$5),IF('Rischio netto'!P71=tabelle!$V$6,('calcolo mitigazione del rischio'!Y$11*tabelle!$W$6),IF('Rischio netto'!P71=tabelle!$V$7,('calcolo mitigazione del rischio'!Y$11*tabelle!$W$7),IF('Rischio netto'!P71=tabelle!$V$8,('calcolo mitigazione del rischio'!Y$11*tabelle!$W$8),IF('Rischio netto'!P71=tabelle!$V$9,('calcolo mitigazione del rischio'!Y$11*tabelle!$W$9),IF('Rischio netto'!P71=tabelle!$V$10,('calcolo mitigazione del rischio'!Y$11*tabelle!$W$10),IF('Rischio netto'!P71=tabelle!$V$11,('calcolo mitigazione del rischio'!Y$11*tabelle!$W$11),IF('Rischio netto'!P71=tabelle!$V$12,('calcolo mitigazione del rischio'!Y$11*tabelle!$W$12),"-"))))))))))</f>
        <v>-</v>
      </c>
      <c r="Z6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4" s="26" t="str">
        <f>IF('Rischio netto'!Q71=tabelle!$V$3,('calcolo mitigazione del rischio'!AA$11*tabelle!$W$3),IF('Rischio netto'!Q71=tabelle!$V$4,('calcolo mitigazione del rischio'!AA$11*tabelle!$W$4),IF('Rischio netto'!Q71=tabelle!$V$5,('calcolo mitigazione del rischio'!AA$11*tabelle!$W$5),IF('Rischio netto'!Q71=tabelle!$V$6,('calcolo mitigazione del rischio'!AA$11*tabelle!$W$6),IF('Rischio netto'!Q71=tabelle!$V$7,('calcolo mitigazione del rischio'!AA$11*tabelle!$W$7),IF('Rischio netto'!Q71=tabelle!$V$8,('calcolo mitigazione del rischio'!AA$11*tabelle!$W$8),IF('Rischio netto'!Q71=tabelle!$V$9,('calcolo mitigazione del rischio'!AA$11*tabelle!$W$9),IF('Rischio netto'!Q71=tabelle!$V$10,('calcolo mitigazione del rischio'!AA$11*tabelle!$W$10),IF('Rischio netto'!Q71=tabelle!$V$11,('calcolo mitigazione del rischio'!AA$11*tabelle!$W$11),IF('Rischio netto'!Q71=tabelle!$V$12,('calcolo mitigazione del rischio'!AA$11*tabelle!$W$12),"-"))))))))))</f>
        <v>-</v>
      </c>
      <c r="AB64" s="26" t="str">
        <f>IF('Rischio netto'!R71=tabelle!$V$3,('calcolo mitigazione del rischio'!AB$11*tabelle!$W$3),IF('Rischio netto'!R71=tabelle!$V$4,('calcolo mitigazione del rischio'!AB$11*tabelle!$W$4),IF('Rischio netto'!R71=tabelle!$V$5,('calcolo mitigazione del rischio'!AB$11*tabelle!$W$5),IF('Rischio netto'!R71=tabelle!$V$6,('calcolo mitigazione del rischio'!AB$11*tabelle!$W$6),IF('Rischio netto'!R71=tabelle!$V$7,('calcolo mitigazione del rischio'!AB$11*tabelle!$W$7),IF('Rischio netto'!R71=tabelle!$V$8,('calcolo mitigazione del rischio'!AB$11*tabelle!$W$8),IF('Rischio netto'!R71=tabelle!$V$9,('calcolo mitigazione del rischio'!AB$11*tabelle!$W$9),IF('Rischio netto'!R71=tabelle!$V$10,('calcolo mitigazione del rischio'!AB$11*tabelle!$W$10),IF('Rischio netto'!R71=tabelle!$V$11,('calcolo mitigazione del rischio'!AB$11*tabelle!$W$11),IF('Rischio netto'!R71=tabelle!$V$12,('calcolo mitigazione del rischio'!AB$11*tabelle!$W$12),"-"))))))))))</f>
        <v>-</v>
      </c>
      <c r="AC64" s="405" t="str">
        <f>IF('Rischio netto'!T71=tabelle!$V$3,('calcolo mitigazione del rischio'!AC$11*tabelle!$W$3),IF('Rischio netto'!T71=tabelle!$V$4,('calcolo mitigazione del rischio'!AC$11*tabelle!$W$4),IF('Rischio netto'!T71=tabelle!$V$5,('calcolo mitigazione del rischio'!AC$11*tabelle!$W$5),IF('Rischio netto'!T71=tabelle!$V$6,('calcolo mitigazione del rischio'!AC$11*tabelle!$W$6),IF('Rischio netto'!T71=tabelle!$V$7,('calcolo mitigazione del rischio'!AC$11*tabelle!$W$7),IF('Rischio netto'!T71=tabelle!$V$8,('calcolo mitigazione del rischio'!AC$11*tabelle!$W$8),IF('Rischio netto'!T71=tabelle!$V$9,('calcolo mitigazione del rischio'!AC$11*tabelle!$W$9),IF('Rischio netto'!T71=tabelle!$V$10,('calcolo mitigazione del rischio'!AC$11*tabelle!$W$10),IF('Rischio netto'!T71=tabelle!$V$11,('calcolo mitigazione del rischio'!AC$11*tabelle!$W$11),IF('Rischio netto'!T71=tabelle!$V$12,('calcolo mitigazione del rischio'!AC$11*tabelle!$W$12),"-"))))))))))</f>
        <v>-</v>
      </c>
      <c r="AD64" s="26" t="str">
        <f>IF('Rischio netto'!T71=tabelle!$V$3,('calcolo mitigazione del rischio'!AD$11*tabelle!$W$3),IF('Rischio netto'!T71=tabelle!$V$4,('calcolo mitigazione del rischio'!AD$11*tabelle!$W$4),IF('Rischio netto'!T71=tabelle!$V$5,('calcolo mitigazione del rischio'!AD$11*tabelle!$W$5),IF('Rischio netto'!T71=tabelle!$V$6,('calcolo mitigazione del rischio'!AD$11*tabelle!$W$6),IF('Rischio netto'!T71=tabelle!$V$7,('calcolo mitigazione del rischio'!AD$11*tabelle!$W$7),IF('Rischio netto'!T71=tabelle!$V$8,('calcolo mitigazione del rischio'!AD$11*tabelle!$W$8),IF('Rischio netto'!T71=tabelle!$V$9,('calcolo mitigazione del rischio'!AD$11*tabelle!$W$9),IF('Rischio netto'!T71=tabelle!$V$10,('calcolo mitigazione del rischio'!AD$11*tabelle!$W$10),IF('Rischio netto'!T71=tabelle!$V$11,('calcolo mitigazione del rischio'!AD$11*tabelle!$W$11),IF('Rischio netto'!T71=tabelle!$V$12,('calcolo mitigazione del rischio'!AD$11*tabelle!$W$12),"-"))))))))))</f>
        <v>-</v>
      </c>
      <c r="AE64" s="26"/>
      <c r="AF64" s="405" t="str">
        <f>IF('Rischio netto'!T71=tabelle!$V$3,('calcolo mitigazione del rischio'!AF$11*tabelle!$W$3),IF('Rischio netto'!T71=tabelle!$V$4,('calcolo mitigazione del rischio'!AF$11*tabelle!$W$4),IF('Rischio netto'!T71=tabelle!$V$5,('calcolo mitigazione del rischio'!AF$11*tabelle!$W$5),IF('Rischio netto'!T71=tabelle!$V$6,('calcolo mitigazione del rischio'!AF$11*tabelle!$W$6),IF('Rischio netto'!T71=tabelle!$V$7,('calcolo mitigazione del rischio'!AF$11*tabelle!$W$7),IF('Rischio netto'!T71=tabelle!$V$8,('calcolo mitigazione del rischio'!AF$11*tabelle!$W$8),IF('Rischio netto'!T71=tabelle!$V$9,('calcolo mitigazione del rischio'!AF$11*tabelle!$W$9),IF('Rischio netto'!T71=tabelle!$V$10,('calcolo mitigazione del rischio'!AF$11*tabelle!$W$10),IF('Rischio netto'!T71=tabelle!$V$11,('calcolo mitigazione del rischio'!AF$11*tabelle!$W$11),IF('Rischio netto'!T71=tabelle!$V$12,('calcolo mitigazione del rischio'!AF$11*tabelle!$W$12),"-"))))))))))</f>
        <v>-</v>
      </c>
      <c r="AG64" s="405" t="str">
        <f>IF('Rischio netto'!U71=tabelle!$V$3,('calcolo mitigazione del rischio'!AG$11*tabelle!$W$3),IF('Rischio netto'!U71=tabelle!$V$4,('calcolo mitigazione del rischio'!AG$11*tabelle!$W$4),IF('Rischio netto'!U71=tabelle!$V$5,('calcolo mitigazione del rischio'!AG$11*tabelle!$W$5),IF('Rischio netto'!U71=tabelle!$V$6,('calcolo mitigazione del rischio'!AG$11*tabelle!$W$6),IF('Rischio netto'!U71=tabelle!$V$7,('calcolo mitigazione del rischio'!AG$11*tabelle!$W$7),IF('Rischio netto'!U71=tabelle!$V$8,('calcolo mitigazione del rischio'!AG$11*tabelle!$W$8),IF('Rischio netto'!U71=tabelle!$V$9,('calcolo mitigazione del rischio'!AG$11*tabelle!$W$9),IF('Rischio netto'!U71=tabelle!$V$10,('calcolo mitigazione del rischio'!AG$11*tabelle!$W$10),IF('Rischio netto'!U71=tabelle!$V$11,('calcolo mitigazione del rischio'!AG$11*tabelle!$W$11),IF('Rischio netto'!U71=tabelle!$V$12,('calcolo mitigazione del rischio'!AG$11*tabelle!$W$12),"-"))))))))))</f>
        <v>-</v>
      </c>
      <c r="AH64" s="26" t="str">
        <f>IF('Rischio netto'!V71=tabelle!$V$3,('calcolo mitigazione del rischio'!AH$11*tabelle!$W$3),IF('Rischio netto'!V71=tabelle!$V$4,('calcolo mitigazione del rischio'!AH$11*tabelle!$W$4),IF('Rischio netto'!V71=tabelle!$V$5,('calcolo mitigazione del rischio'!AH$11*tabelle!$W$5),IF('Rischio netto'!V71=tabelle!$V$6,('calcolo mitigazione del rischio'!AH$11*tabelle!$W$6),IF('Rischio netto'!V71=tabelle!$V$7,('calcolo mitigazione del rischio'!AH$11*tabelle!$W$7),IF('Rischio netto'!V71=tabelle!$V$8,('calcolo mitigazione del rischio'!AH$11*tabelle!$W$8),IF('Rischio netto'!V71=tabelle!$V$9,('calcolo mitigazione del rischio'!AH$11*tabelle!$W$9),IF('Rischio netto'!V71=tabelle!$V$10,('calcolo mitigazione del rischio'!AH$11*tabelle!$W$10),IF('Rischio netto'!V71=tabelle!$V$11,('calcolo mitigazione del rischio'!AH$11*tabelle!$W$11),IF('Rischio netto'!V71=tabelle!$V$12,('calcolo mitigazione del rischio'!AH$11*tabelle!$W$12),"-"))))))))))</f>
        <v>-</v>
      </c>
      <c r="AI64" s="410" t="str">
        <f>IF('Rischio netto'!W71=tabelle!$V$3,('calcolo mitigazione del rischio'!AI$11*tabelle!$W$3),IF('Rischio netto'!W71=tabelle!$V$4,('calcolo mitigazione del rischio'!AI$11*tabelle!$W$4),IF('Rischio netto'!W71=tabelle!$V$5,('calcolo mitigazione del rischio'!AI$11*tabelle!$W$5),IF('Rischio netto'!W71=tabelle!$V$6,('calcolo mitigazione del rischio'!AI$11*tabelle!$W$6),IF('Rischio netto'!W71=tabelle!$V$7,('calcolo mitigazione del rischio'!AI$11*tabelle!$W$7),IF('Rischio netto'!W71=tabelle!$V$8,('calcolo mitigazione del rischio'!AI$11*tabelle!$W$8),IF('Rischio netto'!W71=tabelle!$V$9,('calcolo mitigazione del rischio'!AI$11*tabelle!$W$9),IF('Rischio netto'!W71=tabelle!$V$10,('calcolo mitigazione del rischio'!AI$11*tabelle!$W$10),IF('Rischio netto'!W71=tabelle!$V$11,('calcolo mitigazione del rischio'!AI$11*tabelle!$W$11),IF('Rischio netto'!W71=tabelle!$V$12,('calcolo mitigazione del rischio'!AI$11*tabelle!$W$12),"-"))))))))))</f>
        <v>-</v>
      </c>
      <c r="AJ64" s="428" t="e">
        <f t="shared" si="0"/>
        <v>#REF!</v>
      </c>
      <c r="AK64" s="429" t="e">
        <f t="shared" si="7"/>
        <v>#REF!</v>
      </c>
      <c r="AL64" s="418" t="e">
        <f>IF('calcolo mitigazione del rischio'!$AJ64="-","-",'calcolo mitigazione del rischio'!$AK64)</f>
        <v>#REF!</v>
      </c>
      <c r="AM64" s="412" t="str">
        <f>IF('Rischio netto'!X71="-","-",IF('calcolo mitigazione del rischio'!S64="-","-",IF('calcolo mitigazione del rischio'!AL64="-","-",ROUND(('calcolo mitigazione del rischio'!S64*(1-'calcolo mitigazione del rischio'!AL64)),0))))</f>
        <v>-</v>
      </c>
      <c r="AN64" s="404"/>
      <c r="AO64" s="26">
        <f>IF('Rischio Lordo'!L71="X",tabelle!$I$2,0)</f>
        <v>0</v>
      </c>
      <c r="AP64" s="26">
        <f>IF('Rischio Lordo'!M71="X",tabelle!$I$3,0)</f>
        <v>0</v>
      </c>
      <c r="AQ64" s="26">
        <f>IF('Rischio Lordo'!N71="X",tabelle!$I$4,0)</f>
        <v>0</v>
      </c>
      <c r="AR64" s="26">
        <f>IF('Rischio Lordo'!O71="X",tabelle!$I$5,0)</f>
        <v>0</v>
      </c>
      <c r="AS64" s="26">
        <f>IF('Rischio Lordo'!P71="X",tabelle!$I$6,0)</f>
        <v>0</v>
      </c>
      <c r="AT64" s="26">
        <f>IF('Rischio Lordo'!Q71="X",tabelle!$I$7,0)</f>
        <v>0</v>
      </c>
      <c r="AU64" s="26">
        <f>IF('Rischio Lordo'!R71="X",tabelle!$I$8,0)</f>
        <v>0</v>
      </c>
      <c r="AV64" s="26">
        <f>IF('Rischio Lordo'!S71="X",tabelle!$I$9,0)</f>
        <v>0</v>
      </c>
      <c r="AW64" s="26">
        <f>IF('Rischio Lordo'!T71="X",tabelle!$I$10,0)</f>
        <v>0</v>
      </c>
      <c r="AX64" s="26">
        <f>IF('Rischio Lordo'!U71="X",tabelle!$I$11,0)</f>
        <v>0</v>
      </c>
      <c r="AY64" s="26">
        <f>IF('Rischio Lordo'!V71="X",tabelle!$I$12,0)</f>
        <v>0</v>
      </c>
      <c r="AZ64" s="26">
        <f>IF('Rischio Lordo'!W71="X",tabelle!$I$13,0)</f>
        <v>0</v>
      </c>
      <c r="BA64" s="26">
        <f>IF('Rischio Lordo'!X71="X",tabelle!$I$14,0)</f>
        <v>0</v>
      </c>
      <c r="BB64" s="26">
        <f>IF('Rischio Lordo'!Y71="X",tabelle!$I$15,0)</f>
        <v>0</v>
      </c>
      <c r="BC64" s="26">
        <f>IF('Rischio Lordo'!Z71="X",tabelle!$I$16,0)</f>
        <v>0</v>
      </c>
      <c r="BD64" s="26">
        <f>IF('Rischio Lordo'!AA71="X",tabelle!$I$17,0)</f>
        <v>0</v>
      </c>
      <c r="BE64" s="26">
        <f>IF('Rischio Lordo'!AB71="X",tabelle!$I$18,0)</f>
        <v>0</v>
      </c>
      <c r="BF64" s="26">
        <f>IF('Rischio Lordo'!AC71="X",tabelle!$I$18,0)</f>
        <v>0</v>
      </c>
      <c r="BG64" s="26">
        <f>IF('Rischio Lordo'!AC71="X",tabelle!$I$19,0)</f>
        <v>0</v>
      </c>
      <c r="BH64" s="212">
        <f t="shared" si="8"/>
        <v>0</v>
      </c>
    </row>
    <row r="65" spans="1:60" x14ac:dyDescent="0.75">
      <c r="A65" s="647"/>
      <c r="B65" s="749"/>
      <c r="C65" s="1117" t="str">
        <f>Schema!C69</f>
        <v>B.2. Conferimento di incarichi professionali a soggetti esterni</v>
      </c>
      <c r="D65" s="340" t="str">
        <f>Schema!D69</f>
        <v>B.2.1.  Manifestazione del fabbisogno di incaricare un soggetto esterno alla Società</v>
      </c>
      <c r="E65" s="341" t="str">
        <f>Schema!E69</f>
        <v>ABS</v>
      </c>
      <c r="F65" s="50" t="str">
        <f>Schema!F69</f>
        <v>B</v>
      </c>
      <c r="G65" s="50" t="str">
        <f>Schema!G69</f>
        <v>06</v>
      </c>
      <c r="H65" s="342" t="str">
        <f>Schema!H69</f>
        <v>01</v>
      </c>
      <c r="I65" s="179" t="str">
        <f>IF('Rischio Lordo'!AF72=tabelle!$M$7,tabelle!$N$7,IF('Rischio Lordo'!AF72=tabelle!$M$6,tabelle!$N$6,IF('Rischio Lordo'!AF72=tabelle!$M$5,tabelle!$N$5,IF('Rischio Lordo'!AF72=tabelle!$M$4,tabelle!$N$4,IF('Rischio Lordo'!AF72=tabelle!$M$3,tabelle!$N$3,"-")))))</f>
        <v>-</v>
      </c>
      <c r="J65" s="65" t="str">
        <f>IF('Rischio Lordo'!AG72=tabelle!$M$7,tabelle!$N$7,IF('Rischio Lordo'!AG72=tabelle!$M$6,tabelle!$N$6,IF('Rischio Lordo'!AG72=tabelle!$M$5,tabelle!$N$5,IF('Rischio Lordo'!AG72=tabelle!$M$4,tabelle!$N$4,IF('Rischio Lordo'!AG72=tabelle!$M$3,tabelle!$N$3,"-")))))</f>
        <v>-</v>
      </c>
      <c r="K65" s="65" t="str">
        <f>IF('Rischio Lordo'!AH72=tabelle!$M$7,tabelle!$N$7,IF('Rischio Lordo'!AH72=tabelle!$M$6,tabelle!$N$6,IF('Rischio Lordo'!AH72=tabelle!$M$5,tabelle!$N$5,IF('Rischio Lordo'!AH72=tabelle!$M$4,tabelle!$N$4,IF('Rischio Lordo'!AH72=tabelle!$M$3,tabelle!$N$3,"-")))))</f>
        <v>-</v>
      </c>
      <c r="L65" s="393" t="str">
        <f t="shared" si="5"/>
        <v>-</v>
      </c>
      <c r="M65" s="65" t="str">
        <f>IF('Rischio Lordo'!AI72=tabelle!$M$7,tabelle!$N$7,IF('Rischio Lordo'!AI72=tabelle!$M$6,tabelle!$N$6,IF('Rischio Lordo'!AI72=tabelle!$M$5,tabelle!$N$5,IF('Rischio Lordo'!AI72=tabelle!$M$4,tabelle!$N$4,IF('Rischio Lordo'!AI72=tabelle!$M$3,tabelle!$N$3,"-")))))</f>
        <v>-</v>
      </c>
      <c r="N65" s="162" t="str">
        <f>IF(M65="-","-",IF('calcolo mitigazione del rischio'!L65="-","-",IF(AND((M65*'calcolo mitigazione del rischio'!L65)&gt;=tabelle!$P$3, (M65*'calcolo mitigazione del rischio'!L65)&lt;tabelle!$Q$3),tabelle!$R$3,IF(AND((M65*'calcolo mitigazione del rischio'!L65)&gt;=tabelle!$P$4, (M65*'calcolo mitigazione del rischio'!L65)&lt;tabelle!$Q$4),tabelle!$R$4,IF(AND((M65*'calcolo mitigazione del rischio'!L65)&gt;=tabelle!$P$5, (M65*'calcolo mitigazione del rischio'!L65)&lt;tabelle!$Q$5),tabelle!$R$5,IF(AND((M65*'calcolo mitigazione del rischio'!L65)&gt;=tabelle!$P$6, (M65*'calcolo mitigazione del rischio'!L65)&lt;tabelle!$Q$6),tabelle!$R$6,IF(AND((M65*'calcolo mitigazione del rischio'!L65)&gt;=tabelle!$P$7, (M65*'calcolo mitigazione del rischio'!L65)&lt;=tabelle!$Q$7),tabelle!$R$7,"-")))))))</f>
        <v>-</v>
      </c>
      <c r="O65" s="66" t="str">
        <f>IF('Rischio Lordo'!AK72=tabelle!$M$7,tabelle!$N$7,IF('Rischio Lordo'!AK72=tabelle!$M$6,tabelle!$N$6,IF('Rischio Lordo'!AK72=tabelle!$M$5,tabelle!$N$5,IF('Rischio Lordo'!AK72=tabelle!$M$4,tabelle!$N$4,IF('Rischio Lordo'!AK72=tabelle!$M$3,tabelle!$N$3,"-")))))</f>
        <v>-</v>
      </c>
      <c r="P65" s="66" t="str">
        <f>IF('Rischio Lordo'!AL72=tabelle!$M$7,tabelle!$N$7,IF('Rischio Lordo'!AL72=tabelle!$M$6,tabelle!$N$6,IF('Rischio Lordo'!AL72=tabelle!$M$5,tabelle!$N$5,IF('Rischio Lordo'!AL72=tabelle!$M$4,tabelle!$N$4,IF('Rischio Lordo'!AL72=tabelle!$M$3,tabelle!$N$3,"-")))))</f>
        <v>-</v>
      </c>
      <c r="Q65" s="66" t="str">
        <f>IF('Rischio Lordo'!AM72=tabelle!$M$7,tabelle!$N$7,IF('Rischio Lordo'!AM72=tabelle!$M$6,tabelle!$N$6,IF('Rischio Lordo'!AM72=tabelle!$M$5,tabelle!$N$5,IF('Rischio Lordo'!AM72=tabelle!$M$4,tabelle!$N$4,IF('Rischio Lordo'!AM72=tabelle!$M$3,tabelle!$N$3,"-")))))</f>
        <v>-</v>
      </c>
      <c r="R65" s="163" t="str">
        <f t="shared" si="6"/>
        <v>-</v>
      </c>
      <c r="S65" s="227" t="str">
        <f>IF(R65="-","-",(R65*'calcolo mitigazione del rischio'!N65))</f>
        <v>-</v>
      </c>
      <c r="T65" s="26" t="str">
        <f>IF('Rischio netto'!I72=tabelle!$V$3,('calcolo mitigazione del rischio'!T$11*tabelle!$W$3),IF('Rischio netto'!I72=tabelle!$V$4,('calcolo mitigazione del rischio'!T$11*tabelle!$W$4),IF('Rischio netto'!I72=tabelle!$V$5,('calcolo mitigazione del rischio'!T$11*tabelle!$W$5),IF('Rischio netto'!I72=tabelle!$V$6,('calcolo mitigazione del rischio'!T$11*tabelle!$W$6),IF('Rischio netto'!I72=tabelle!$V$7,('calcolo mitigazione del rischio'!T$11*tabelle!$W$7),IF('Rischio netto'!I72=tabelle!$V$8,('calcolo mitigazione del rischio'!T$11*tabelle!$W$8),IF('Rischio netto'!I72=tabelle!$V$9,('calcolo mitigazione del rischio'!T$11*tabelle!$W$9),IF('Rischio netto'!I72=tabelle!$V$10,('calcolo mitigazione del rischio'!T$11*tabelle!$W$10),IF('Rischio netto'!I72=tabelle!$V$11,('calcolo mitigazione del rischio'!T$11*tabelle!$W$11),IF('Rischio netto'!I72=tabelle!$V$12,('calcolo mitigazione del rischio'!T$11*tabelle!$W$12),"-"))))))))))</f>
        <v>-</v>
      </c>
      <c r="U65" s="26" t="str">
        <f>IF('Rischio netto'!J72=tabelle!$V$3,('calcolo mitigazione del rischio'!U$11*tabelle!$W$3),IF('Rischio netto'!J72=tabelle!$V$4,('calcolo mitigazione del rischio'!U$11*tabelle!$W$4),IF('Rischio netto'!J72=tabelle!$V$5,('calcolo mitigazione del rischio'!U$11*tabelle!$W$5),IF('Rischio netto'!J72=tabelle!$V$6,('calcolo mitigazione del rischio'!U$11*tabelle!$W$6),IF('Rischio netto'!J72=tabelle!$V$7,('calcolo mitigazione del rischio'!U$11*tabelle!$W$7),IF('Rischio netto'!J72=tabelle!$V$8,('calcolo mitigazione del rischio'!U$11*tabelle!$W$8),IF('Rischio netto'!J72=tabelle!$V$9,('calcolo mitigazione del rischio'!U$11*tabelle!$W$9),IF('Rischio netto'!J72=tabelle!$V$10,('calcolo mitigazione del rischio'!U$11*tabelle!$W$10),IF('Rischio netto'!J72=tabelle!$V$11,('calcolo mitigazione del rischio'!U$11*tabelle!$W$11),IF('Rischio netto'!J72=tabelle!$V$12,('calcolo mitigazione del rischio'!U$11*tabelle!$W$12),"-"))))))))))</f>
        <v>-</v>
      </c>
      <c r="V65" s="26" t="str">
        <f>IF('Rischio netto'!K72=tabelle!$V$3,('calcolo mitigazione del rischio'!V$11*tabelle!$W$3),IF('Rischio netto'!K72=tabelle!$V$4,('calcolo mitigazione del rischio'!V$11*tabelle!$W$4),IF('Rischio netto'!K72=tabelle!$V$5,('calcolo mitigazione del rischio'!V$11*tabelle!$W$5),IF('Rischio netto'!K72=tabelle!$V$6,('calcolo mitigazione del rischio'!V$11*tabelle!$W$6),IF('Rischio netto'!K72=tabelle!$V$7,('calcolo mitigazione del rischio'!V$11*tabelle!$W$7),IF('Rischio netto'!K72=tabelle!$V$8,('calcolo mitigazione del rischio'!V$11*tabelle!$W$8),IF('Rischio netto'!K72=tabelle!$V$9,('calcolo mitigazione del rischio'!V$11*tabelle!$W$9),IF('Rischio netto'!K72=tabelle!$V$10,('calcolo mitigazione del rischio'!V$11*tabelle!$W$10),IF('Rischio netto'!K72=tabelle!$V$11,('calcolo mitigazione del rischio'!V$11*tabelle!$W$11),IF('Rischio netto'!K72=tabelle!$V$12,('calcolo mitigazione del rischio'!V$11*tabelle!$W$12),"-"))))))))))</f>
        <v>-</v>
      </c>
      <c r="W65" s="26" t="str">
        <f>IF('Rischio netto'!L72=tabelle!$V$3,('calcolo mitigazione del rischio'!W$11*tabelle!$W$3),IF('Rischio netto'!L72=tabelle!$V$4,('calcolo mitigazione del rischio'!W$11*tabelle!$W$4),IF('Rischio netto'!L72=tabelle!$V$5,('calcolo mitigazione del rischio'!W$11*tabelle!$W$5),IF('Rischio netto'!L72=tabelle!$V$6,('calcolo mitigazione del rischio'!W$11*tabelle!$W$6),IF('Rischio netto'!L72=tabelle!$V$7,('calcolo mitigazione del rischio'!W$11*tabelle!$W$7),IF('Rischio netto'!L72=tabelle!$V$8,('calcolo mitigazione del rischio'!W$11*tabelle!$W$8),IF('Rischio netto'!L72=tabelle!$V$9,('calcolo mitigazione del rischio'!W$11*tabelle!$W$9),IF('Rischio netto'!L72=tabelle!$V$10,('calcolo mitigazione del rischio'!W$11*tabelle!$W$10),IF('Rischio netto'!L72=tabelle!$V$11,('calcolo mitigazione del rischio'!W$11*tabelle!$W$11),IF('Rischio netto'!L72=tabelle!$V$12,('calcolo mitigazione del rischio'!W$11*tabelle!$W$12),"-"))))))))))</f>
        <v>-</v>
      </c>
      <c r="X65" s="26" t="str">
        <f>IF('Rischio netto'!O72=tabelle!$V$3,('calcolo mitigazione del rischio'!X$11*tabelle!$W$3),IF('Rischio netto'!O72=tabelle!$V$4,('calcolo mitigazione del rischio'!X$11*tabelle!$W$4),IF('Rischio netto'!O72=tabelle!$V$5,('calcolo mitigazione del rischio'!X$11*tabelle!$W$5),IF('Rischio netto'!O72=tabelle!$V$6,('calcolo mitigazione del rischio'!X$11*tabelle!$W$6),IF('Rischio netto'!O72=tabelle!$V$7,('calcolo mitigazione del rischio'!X$11*tabelle!$W$7),IF('Rischio netto'!O72=tabelle!$V$8,('calcolo mitigazione del rischio'!X$11*tabelle!$W$8),IF('Rischio netto'!O72=tabelle!$V$9,('calcolo mitigazione del rischio'!X$11*tabelle!$W$9),IF('Rischio netto'!O72=tabelle!$V$10,('calcolo mitigazione del rischio'!X$11*tabelle!$W$10),IF('Rischio netto'!O72=tabelle!$V$11,('calcolo mitigazione del rischio'!X$11*tabelle!$W$11),IF('Rischio netto'!O72=tabelle!$V$12,('calcolo mitigazione del rischio'!X$11*tabelle!$W$12),"-"))))))))))</f>
        <v>-</v>
      </c>
      <c r="Y65" s="26" t="str">
        <f>IF('Rischio netto'!P72=tabelle!$V$3,('calcolo mitigazione del rischio'!Y$11*tabelle!$W$3),IF('Rischio netto'!P72=tabelle!$V$4,('calcolo mitigazione del rischio'!Y$11*tabelle!$W$4),IF('Rischio netto'!P72=tabelle!$V$5,('calcolo mitigazione del rischio'!Y$11*tabelle!$W$5),IF('Rischio netto'!P72=tabelle!$V$6,('calcolo mitigazione del rischio'!Y$11*tabelle!$W$6),IF('Rischio netto'!P72=tabelle!$V$7,('calcolo mitigazione del rischio'!Y$11*tabelle!$W$7),IF('Rischio netto'!P72=tabelle!$V$8,('calcolo mitigazione del rischio'!Y$11*tabelle!$W$8),IF('Rischio netto'!P72=tabelle!$V$9,('calcolo mitigazione del rischio'!Y$11*tabelle!$W$9),IF('Rischio netto'!P72=tabelle!$V$10,('calcolo mitigazione del rischio'!Y$11*tabelle!$W$10),IF('Rischio netto'!P72=tabelle!$V$11,('calcolo mitigazione del rischio'!Y$11*tabelle!$W$11),IF('Rischio netto'!P72=tabelle!$V$12,('calcolo mitigazione del rischio'!Y$11*tabelle!$W$12),"-"))))))))))</f>
        <v>-</v>
      </c>
      <c r="Z6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5" s="26" t="str">
        <f>IF('Rischio netto'!Q72=tabelle!$V$3,('calcolo mitigazione del rischio'!AA$11*tabelle!$W$3),IF('Rischio netto'!Q72=tabelle!$V$4,('calcolo mitigazione del rischio'!AA$11*tabelle!$W$4),IF('Rischio netto'!Q72=tabelle!$V$5,('calcolo mitigazione del rischio'!AA$11*tabelle!$W$5),IF('Rischio netto'!Q72=tabelle!$V$6,('calcolo mitigazione del rischio'!AA$11*tabelle!$W$6),IF('Rischio netto'!Q72=tabelle!$V$7,('calcolo mitigazione del rischio'!AA$11*tabelle!$W$7),IF('Rischio netto'!Q72=tabelle!$V$8,('calcolo mitigazione del rischio'!AA$11*tabelle!$W$8),IF('Rischio netto'!Q72=tabelle!$V$9,('calcolo mitigazione del rischio'!AA$11*tabelle!$W$9),IF('Rischio netto'!Q72=tabelle!$V$10,('calcolo mitigazione del rischio'!AA$11*tabelle!$W$10),IF('Rischio netto'!Q72=tabelle!$V$11,('calcolo mitigazione del rischio'!AA$11*tabelle!$W$11),IF('Rischio netto'!Q72=tabelle!$V$12,('calcolo mitigazione del rischio'!AA$11*tabelle!$W$12),"-"))))))))))</f>
        <v>-</v>
      </c>
      <c r="AB65" s="26" t="str">
        <f>IF('Rischio netto'!R72=tabelle!$V$3,('calcolo mitigazione del rischio'!AB$11*tabelle!$W$3),IF('Rischio netto'!R72=tabelle!$V$4,('calcolo mitigazione del rischio'!AB$11*tabelle!$W$4),IF('Rischio netto'!R72=tabelle!$V$5,('calcolo mitigazione del rischio'!AB$11*tabelle!$W$5),IF('Rischio netto'!R72=tabelle!$V$6,('calcolo mitigazione del rischio'!AB$11*tabelle!$W$6),IF('Rischio netto'!R72=tabelle!$V$7,('calcolo mitigazione del rischio'!AB$11*tabelle!$W$7),IF('Rischio netto'!R72=tabelle!$V$8,('calcolo mitigazione del rischio'!AB$11*tabelle!$W$8),IF('Rischio netto'!R72=tabelle!$V$9,('calcolo mitigazione del rischio'!AB$11*tabelle!$W$9),IF('Rischio netto'!R72=tabelle!$V$10,('calcolo mitigazione del rischio'!AB$11*tabelle!$W$10),IF('Rischio netto'!R72=tabelle!$V$11,('calcolo mitigazione del rischio'!AB$11*tabelle!$W$11),IF('Rischio netto'!R72=tabelle!$V$12,('calcolo mitigazione del rischio'!AB$11*tabelle!$W$12),"-"))))))))))</f>
        <v>-</v>
      </c>
      <c r="AC65" s="405" t="str">
        <f>IF('Rischio netto'!T72=tabelle!$V$3,('calcolo mitigazione del rischio'!AC$11*tabelle!$W$3),IF('Rischio netto'!T72=tabelle!$V$4,('calcolo mitigazione del rischio'!AC$11*tabelle!$W$4),IF('Rischio netto'!T72=tabelle!$V$5,('calcolo mitigazione del rischio'!AC$11*tabelle!$W$5),IF('Rischio netto'!T72=tabelle!$V$6,('calcolo mitigazione del rischio'!AC$11*tabelle!$W$6),IF('Rischio netto'!T72=tabelle!$V$7,('calcolo mitigazione del rischio'!AC$11*tabelle!$W$7),IF('Rischio netto'!T72=tabelle!$V$8,('calcolo mitigazione del rischio'!AC$11*tabelle!$W$8),IF('Rischio netto'!T72=tabelle!$V$9,('calcolo mitigazione del rischio'!AC$11*tabelle!$W$9),IF('Rischio netto'!T72=tabelle!$V$10,('calcolo mitigazione del rischio'!AC$11*tabelle!$W$10),IF('Rischio netto'!T72=tabelle!$V$11,('calcolo mitigazione del rischio'!AC$11*tabelle!$W$11),IF('Rischio netto'!T72=tabelle!$V$12,('calcolo mitigazione del rischio'!AC$11*tabelle!$W$12),"-"))))))))))</f>
        <v>-</v>
      </c>
      <c r="AD65" s="26" t="str">
        <f>IF('Rischio netto'!T72=tabelle!$V$3,('calcolo mitigazione del rischio'!AD$11*tabelle!$W$3),IF('Rischio netto'!T72=tabelle!$V$4,('calcolo mitigazione del rischio'!AD$11*tabelle!$W$4),IF('Rischio netto'!T72=tabelle!$V$5,('calcolo mitigazione del rischio'!AD$11*tabelle!$W$5),IF('Rischio netto'!T72=tabelle!$V$6,('calcolo mitigazione del rischio'!AD$11*tabelle!$W$6),IF('Rischio netto'!T72=tabelle!$V$7,('calcolo mitigazione del rischio'!AD$11*tabelle!$W$7),IF('Rischio netto'!T72=tabelle!$V$8,('calcolo mitigazione del rischio'!AD$11*tabelle!$W$8),IF('Rischio netto'!T72=tabelle!$V$9,('calcolo mitigazione del rischio'!AD$11*tabelle!$W$9),IF('Rischio netto'!T72=tabelle!$V$10,('calcolo mitigazione del rischio'!AD$11*tabelle!$W$10),IF('Rischio netto'!T72=tabelle!$V$11,('calcolo mitigazione del rischio'!AD$11*tabelle!$W$11),IF('Rischio netto'!T72=tabelle!$V$12,('calcolo mitigazione del rischio'!AD$11*tabelle!$W$12),"-"))))))))))</f>
        <v>-</v>
      </c>
      <c r="AE65" s="26"/>
      <c r="AF65" s="405" t="str">
        <f>IF('Rischio netto'!T72=tabelle!$V$3,('calcolo mitigazione del rischio'!AF$11*tabelle!$W$3),IF('Rischio netto'!T72=tabelle!$V$4,('calcolo mitigazione del rischio'!AF$11*tabelle!$W$4),IF('Rischio netto'!T72=tabelle!$V$5,('calcolo mitigazione del rischio'!AF$11*tabelle!$W$5),IF('Rischio netto'!T72=tabelle!$V$6,('calcolo mitigazione del rischio'!AF$11*tabelle!$W$6),IF('Rischio netto'!T72=tabelle!$V$7,('calcolo mitigazione del rischio'!AF$11*tabelle!$W$7),IF('Rischio netto'!T72=tabelle!$V$8,('calcolo mitigazione del rischio'!AF$11*tabelle!$W$8),IF('Rischio netto'!T72=tabelle!$V$9,('calcolo mitigazione del rischio'!AF$11*tabelle!$W$9),IF('Rischio netto'!T72=tabelle!$V$10,('calcolo mitigazione del rischio'!AF$11*tabelle!$W$10),IF('Rischio netto'!T72=tabelle!$V$11,('calcolo mitigazione del rischio'!AF$11*tabelle!$W$11),IF('Rischio netto'!T72=tabelle!$V$12,('calcolo mitigazione del rischio'!AF$11*tabelle!$W$12),"-"))))))))))</f>
        <v>-</v>
      </c>
      <c r="AG65" s="405" t="str">
        <f>IF('Rischio netto'!U72=tabelle!$V$3,('calcolo mitigazione del rischio'!AG$11*tabelle!$W$3),IF('Rischio netto'!U72=tabelle!$V$4,('calcolo mitigazione del rischio'!AG$11*tabelle!$W$4),IF('Rischio netto'!U72=tabelle!$V$5,('calcolo mitigazione del rischio'!AG$11*tabelle!$W$5),IF('Rischio netto'!U72=tabelle!$V$6,('calcolo mitigazione del rischio'!AG$11*tabelle!$W$6),IF('Rischio netto'!U72=tabelle!$V$7,('calcolo mitigazione del rischio'!AG$11*tabelle!$W$7),IF('Rischio netto'!U72=tabelle!$V$8,('calcolo mitigazione del rischio'!AG$11*tabelle!$W$8),IF('Rischio netto'!U72=tabelle!$V$9,('calcolo mitigazione del rischio'!AG$11*tabelle!$W$9),IF('Rischio netto'!U72=tabelle!$V$10,('calcolo mitigazione del rischio'!AG$11*tabelle!$W$10),IF('Rischio netto'!U72=tabelle!$V$11,('calcolo mitigazione del rischio'!AG$11*tabelle!$W$11),IF('Rischio netto'!U72=tabelle!$V$12,('calcolo mitigazione del rischio'!AG$11*tabelle!$W$12),"-"))))))))))</f>
        <v>-</v>
      </c>
      <c r="AH65" s="26" t="str">
        <f>IF('Rischio netto'!V72=tabelle!$V$3,('calcolo mitigazione del rischio'!AH$11*tabelle!$W$3),IF('Rischio netto'!V72=tabelle!$V$4,('calcolo mitigazione del rischio'!AH$11*tabelle!$W$4),IF('Rischio netto'!V72=tabelle!$V$5,('calcolo mitigazione del rischio'!AH$11*tabelle!$W$5),IF('Rischio netto'!V72=tabelle!$V$6,('calcolo mitigazione del rischio'!AH$11*tabelle!$W$6),IF('Rischio netto'!V72=tabelle!$V$7,('calcolo mitigazione del rischio'!AH$11*tabelle!$W$7),IF('Rischio netto'!V72=tabelle!$V$8,('calcolo mitigazione del rischio'!AH$11*tabelle!$W$8),IF('Rischio netto'!V72=tabelle!$V$9,('calcolo mitigazione del rischio'!AH$11*tabelle!$W$9),IF('Rischio netto'!V72=tabelle!$V$10,('calcolo mitigazione del rischio'!AH$11*tabelle!$W$10),IF('Rischio netto'!V72=tabelle!$V$11,('calcolo mitigazione del rischio'!AH$11*tabelle!$W$11),IF('Rischio netto'!V72=tabelle!$V$12,('calcolo mitigazione del rischio'!AH$11*tabelle!$W$12),"-"))))))))))</f>
        <v>-</v>
      </c>
      <c r="AI65" s="410" t="str">
        <f>IF('Rischio netto'!W72=tabelle!$V$3,('calcolo mitigazione del rischio'!AI$11*tabelle!$W$3),IF('Rischio netto'!W72=tabelle!$V$4,('calcolo mitigazione del rischio'!AI$11*tabelle!$W$4),IF('Rischio netto'!W72=tabelle!$V$5,('calcolo mitigazione del rischio'!AI$11*tabelle!$W$5),IF('Rischio netto'!W72=tabelle!$V$6,('calcolo mitigazione del rischio'!AI$11*tabelle!$W$6),IF('Rischio netto'!W72=tabelle!$V$7,('calcolo mitigazione del rischio'!AI$11*tabelle!$W$7),IF('Rischio netto'!W72=tabelle!$V$8,('calcolo mitigazione del rischio'!AI$11*tabelle!$W$8),IF('Rischio netto'!W72=tabelle!$V$9,('calcolo mitigazione del rischio'!AI$11*tabelle!$W$9),IF('Rischio netto'!W72=tabelle!$V$10,('calcolo mitigazione del rischio'!AI$11*tabelle!$W$10),IF('Rischio netto'!W72=tabelle!$V$11,('calcolo mitigazione del rischio'!AI$11*tabelle!$W$11),IF('Rischio netto'!W72=tabelle!$V$12,('calcolo mitigazione del rischio'!AI$11*tabelle!$W$12),"-"))))))))))</f>
        <v>-</v>
      </c>
      <c r="AJ65" s="428" t="e">
        <f t="shared" si="0"/>
        <v>#REF!</v>
      </c>
      <c r="AK65" s="429" t="e">
        <f t="shared" si="7"/>
        <v>#REF!</v>
      </c>
      <c r="AL65" s="420" t="e">
        <f>IF('calcolo mitigazione del rischio'!$AJ65="-","-",'calcolo mitigazione del rischio'!$AK65)</f>
        <v>#REF!</v>
      </c>
      <c r="AM65" s="414" t="str">
        <f>IF('Rischio netto'!X72="-","-",IF('calcolo mitigazione del rischio'!S65="-","-",IF('calcolo mitigazione del rischio'!AL65="-","-",ROUND(('calcolo mitigazione del rischio'!S65*(1-'calcolo mitigazione del rischio'!AL65)),0))))</f>
        <v>-</v>
      </c>
      <c r="AN65" s="404"/>
      <c r="AO65" s="26">
        <f>IF('Rischio Lordo'!L72="X",tabelle!$I$2,0)</f>
        <v>0</v>
      </c>
      <c r="AP65" s="26">
        <f>IF('Rischio Lordo'!M72="X",tabelle!$I$3,0)</f>
        <v>0</v>
      </c>
      <c r="AQ65" s="26">
        <f>IF('Rischio Lordo'!N72="X",tabelle!$I$4,0)</f>
        <v>0</v>
      </c>
      <c r="AR65" s="26">
        <f>IF('Rischio Lordo'!O72="X",tabelle!$I$5,0)</f>
        <v>0</v>
      </c>
      <c r="AS65" s="26">
        <f>IF('Rischio Lordo'!P72="X",tabelle!$I$6,0)</f>
        <v>0</v>
      </c>
      <c r="AT65" s="26">
        <f>IF('Rischio Lordo'!Q72="X",tabelle!$I$7,0)</f>
        <v>0</v>
      </c>
      <c r="AU65" s="26">
        <f>IF('Rischio Lordo'!R72="X",tabelle!$I$8,0)</f>
        <v>0</v>
      </c>
      <c r="AV65" s="26">
        <f>IF('Rischio Lordo'!S72="X",tabelle!$I$9,0)</f>
        <v>0</v>
      </c>
      <c r="AW65" s="26">
        <f>IF('Rischio Lordo'!T72="X",tabelle!$I$10,0)</f>
        <v>0</v>
      </c>
      <c r="AX65" s="26">
        <f>IF('Rischio Lordo'!U72="X",tabelle!$I$11,0)</f>
        <v>0</v>
      </c>
      <c r="AY65" s="26">
        <f>IF('Rischio Lordo'!V72="X",tabelle!$I$12,0)</f>
        <v>0</v>
      </c>
      <c r="AZ65" s="26">
        <f>IF('Rischio Lordo'!W72="X",tabelle!$I$13,0)</f>
        <v>0</v>
      </c>
      <c r="BA65" s="26">
        <f>IF('Rischio Lordo'!X72="X",tabelle!$I$14,0)</f>
        <v>0</v>
      </c>
      <c r="BB65" s="26">
        <f>IF('Rischio Lordo'!Y72="X",tabelle!$I$15,0)</f>
        <v>0</v>
      </c>
      <c r="BC65" s="26">
        <f>IF('Rischio Lordo'!Z72="X",tabelle!$I$16,0)</f>
        <v>0</v>
      </c>
      <c r="BD65" s="26">
        <f>IF('Rischio Lordo'!AA72="X",tabelle!$I$17,0)</f>
        <v>0</v>
      </c>
      <c r="BE65" s="26">
        <f>IF('Rischio Lordo'!AB72="X",tabelle!$I$18,0)</f>
        <v>0</v>
      </c>
      <c r="BF65" s="26">
        <f>IF('Rischio Lordo'!AC72="X",tabelle!$I$18,0)</f>
        <v>0</v>
      </c>
      <c r="BG65" s="26">
        <f>IF('Rischio Lordo'!AC72="X",tabelle!$I$19,0)</f>
        <v>0</v>
      </c>
      <c r="BH65" s="212">
        <f t="shared" si="8"/>
        <v>0</v>
      </c>
    </row>
    <row r="66" spans="1:60" x14ac:dyDescent="0.75">
      <c r="A66" s="647"/>
      <c r="B66" s="749"/>
      <c r="C66" s="1116">
        <f>Schema!C70</f>
        <v>0</v>
      </c>
      <c r="D66" s="265" t="str">
        <f>Schema!D70</f>
        <v>B.2.2. Verifica delle offerte e dei requisiti dei soggetti esterni</v>
      </c>
      <c r="E66" s="290" t="str">
        <f>Schema!E70</f>
        <v>ABS</v>
      </c>
      <c r="F66" s="51" t="str">
        <f>Schema!F70</f>
        <v>B</v>
      </c>
      <c r="G66" s="51" t="str">
        <f>Schema!G70</f>
        <v>06</v>
      </c>
      <c r="H66" s="291" t="str">
        <f>Schema!H70</f>
        <v>02</v>
      </c>
      <c r="I66" s="181" t="str">
        <f>IF('Rischio Lordo'!AF73=tabelle!$M$7,tabelle!$N$7,IF('Rischio Lordo'!AF73=tabelle!$M$6,tabelle!$N$6,IF('Rischio Lordo'!AF73=tabelle!$M$5,tabelle!$N$5,IF('Rischio Lordo'!AF73=tabelle!$M$4,tabelle!$N$4,IF('Rischio Lordo'!AF73=tabelle!$M$3,tabelle!$N$3,"-")))))</f>
        <v>-</v>
      </c>
      <c r="J66" s="34" t="str">
        <f>IF('Rischio Lordo'!AG73=tabelle!$M$7,tabelle!$N$7,IF('Rischio Lordo'!AG73=tabelle!$M$6,tabelle!$N$6,IF('Rischio Lordo'!AG73=tabelle!$M$5,tabelle!$N$5,IF('Rischio Lordo'!AG73=tabelle!$M$4,tabelle!$N$4,IF('Rischio Lordo'!AG73=tabelle!$M$3,tabelle!$N$3,"-")))))</f>
        <v>-</v>
      </c>
      <c r="K66" s="34" t="str">
        <f>IF('Rischio Lordo'!AH73=tabelle!$M$7,tabelle!$N$7,IF('Rischio Lordo'!AH73=tabelle!$M$6,tabelle!$N$6,IF('Rischio Lordo'!AH73=tabelle!$M$5,tabelle!$N$5,IF('Rischio Lordo'!AH73=tabelle!$M$4,tabelle!$N$4,IF('Rischio Lordo'!AH73=tabelle!$M$3,tabelle!$N$3,"-")))))</f>
        <v>-</v>
      </c>
      <c r="L66" s="394" t="str">
        <f t="shared" si="5"/>
        <v>-</v>
      </c>
      <c r="M66" s="34" t="str">
        <f>IF('Rischio Lordo'!AI73=tabelle!$M$7,tabelle!$N$7,IF('Rischio Lordo'!AI73=tabelle!$M$6,tabelle!$N$6,IF('Rischio Lordo'!AI73=tabelle!$M$5,tabelle!$N$5,IF('Rischio Lordo'!AI73=tabelle!$M$4,tabelle!$N$4,IF('Rischio Lordo'!AI73=tabelle!$M$3,tabelle!$N$3,"-")))))</f>
        <v>-</v>
      </c>
      <c r="N66" s="165" t="str">
        <f>IF(M66="-","-",IF('calcolo mitigazione del rischio'!L66="-","-",IF(AND((M66*'calcolo mitigazione del rischio'!L66)&gt;=tabelle!$P$3, (M66*'calcolo mitigazione del rischio'!L66)&lt;tabelle!$Q$3),tabelle!$R$3,IF(AND((M66*'calcolo mitigazione del rischio'!L66)&gt;=tabelle!$P$4, (M66*'calcolo mitigazione del rischio'!L66)&lt;tabelle!$Q$4),tabelle!$R$4,IF(AND((M66*'calcolo mitigazione del rischio'!L66)&gt;=tabelle!$P$5, (M66*'calcolo mitigazione del rischio'!L66)&lt;tabelle!$Q$5),tabelle!$R$5,IF(AND((M66*'calcolo mitigazione del rischio'!L66)&gt;=tabelle!$P$6, (M66*'calcolo mitigazione del rischio'!L66)&lt;tabelle!$Q$6),tabelle!$R$6,IF(AND((M66*'calcolo mitigazione del rischio'!L66)&gt;=tabelle!$P$7, (M66*'calcolo mitigazione del rischio'!L66)&lt;=tabelle!$Q$7),tabelle!$R$7,"-")))))))</f>
        <v>-</v>
      </c>
      <c r="O66" s="35" t="str">
        <f>IF('Rischio Lordo'!AK73=tabelle!$M$7,tabelle!$N$7,IF('Rischio Lordo'!AK73=tabelle!$M$6,tabelle!$N$6,IF('Rischio Lordo'!AK73=tabelle!$M$5,tabelle!$N$5,IF('Rischio Lordo'!AK73=tabelle!$M$4,tabelle!$N$4,IF('Rischio Lordo'!AK73=tabelle!$M$3,tabelle!$N$3,"-")))))</f>
        <v>-</v>
      </c>
      <c r="P66" s="35" t="str">
        <f>IF('Rischio Lordo'!AL73=tabelle!$M$7,tabelle!$N$7,IF('Rischio Lordo'!AL73=tabelle!$M$6,tabelle!$N$6,IF('Rischio Lordo'!AL73=tabelle!$M$5,tabelle!$N$5,IF('Rischio Lordo'!AL73=tabelle!$M$4,tabelle!$N$4,IF('Rischio Lordo'!AL73=tabelle!$M$3,tabelle!$N$3,"-")))))</f>
        <v>-</v>
      </c>
      <c r="Q66" s="35" t="str">
        <f>IF('Rischio Lordo'!AM73=tabelle!$M$7,tabelle!$N$7,IF('Rischio Lordo'!AM73=tabelle!$M$6,tabelle!$N$6,IF('Rischio Lordo'!AM73=tabelle!$M$5,tabelle!$N$5,IF('Rischio Lordo'!AM73=tabelle!$M$4,tabelle!$N$4,IF('Rischio Lordo'!AM73=tabelle!$M$3,tabelle!$N$3,"-")))))</f>
        <v>-</v>
      </c>
      <c r="R66" s="166" t="str">
        <f t="shared" si="6"/>
        <v>-</v>
      </c>
      <c r="S66" s="228" t="str">
        <f>IF(R66="-","-",(R66*'calcolo mitigazione del rischio'!N66))</f>
        <v>-</v>
      </c>
      <c r="T66" s="26" t="str">
        <f>IF('Rischio netto'!I73=tabelle!$V$3,('calcolo mitigazione del rischio'!T$11*tabelle!$W$3),IF('Rischio netto'!I73=tabelle!$V$4,('calcolo mitigazione del rischio'!T$11*tabelle!$W$4),IF('Rischio netto'!I73=tabelle!$V$5,('calcolo mitigazione del rischio'!T$11*tabelle!$W$5),IF('Rischio netto'!I73=tabelle!$V$6,('calcolo mitigazione del rischio'!T$11*tabelle!$W$6),IF('Rischio netto'!I73=tabelle!$V$7,('calcolo mitigazione del rischio'!T$11*tabelle!$W$7),IF('Rischio netto'!I73=tabelle!$V$8,('calcolo mitigazione del rischio'!T$11*tabelle!$W$8),IF('Rischio netto'!I73=tabelle!$V$9,('calcolo mitigazione del rischio'!T$11*tabelle!$W$9),IF('Rischio netto'!I73=tabelle!$V$10,('calcolo mitigazione del rischio'!T$11*tabelle!$W$10),IF('Rischio netto'!I73=tabelle!$V$11,('calcolo mitigazione del rischio'!T$11*tabelle!$W$11),IF('Rischio netto'!I73=tabelle!$V$12,('calcolo mitigazione del rischio'!T$11*tabelle!$W$12),"-"))))))))))</f>
        <v>-</v>
      </c>
      <c r="U66" s="26" t="str">
        <f>IF('Rischio netto'!J73=tabelle!$V$3,('calcolo mitigazione del rischio'!U$11*tabelle!$W$3),IF('Rischio netto'!J73=tabelle!$V$4,('calcolo mitigazione del rischio'!U$11*tabelle!$W$4),IF('Rischio netto'!J73=tabelle!$V$5,('calcolo mitigazione del rischio'!U$11*tabelle!$W$5),IF('Rischio netto'!J73=tabelle!$V$6,('calcolo mitigazione del rischio'!U$11*tabelle!$W$6),IF('Rischio netto'!J73=tabelle!$V$7,('calcolo mitigazione del rischio'!U$11*tabelle!$W$7),IF('Rischio netto'!J73=tabelle!$V$8,('calcolo mitigazione del rischio'!U$11*tabelle!$W$8),IF('Rischio netto'!J73=tabelle!$V$9,('calcolo mitigazione del rischio'!U$11*tabelle!$W$9),IF('Rischio netto'!J73=tabelle!$V$10,('calcolo mitigazione del rischio'!U$11*tabelle!$W$10),IF('Rischio netto'!J73=tabelle!$V$11,('calcolo mitigazione del rischio'!U$11*tabelle!$W$11),IF('Rischio netto'!J73=tabelle!$V$12,('calcolo mitigazione del rischio'!U$11*tabelle!$W$12),"-"))))))))))</f>
        <v>-</v>
      </c>
      <c r="V66" s="26" t="str">
        <f>IF('Rischio netto'!K73=tabelle!$V$3,('calcolo mitigazione del rischio'!V$11*tabelle!$W$3),IF('Rischio netto'!K73=tabelle!$V$4,('calcolo mitigazione del rischio'!V$11*tabelle!$W$4),IF('Rischio netto'!K73=tabelle!$V$5,('calcolo mitigazione del rischio'!V$11*tabelle!$W$5),IF('Rischio netto'!K73=tabelle!$V$6,('calcolo mitigazione del rischio'!V$11*tabelle!$W$6),IF('Rischio netto'!K73=tabelle!$V$7,('calcolo mitigazione del rischio'!V$11*tabelle!$W$7),IF('Rischio netto'!K73=tabelle!$V$8,('calcolo mitigazione del rischio'!V$11*tabelle!$W$8),IF('Rischio netto'!K73=tabelle!$V$9,('calcolo mitigazione del rischio'!V$11*tabelle!$W$9),IF('Rischio netto'!K73=tabelle!$V$10,('calcolo mitigazione del rischio'!V$11*tabelle!$W$10),IF('Rischio netto'!K73=tabelle!$V$11,('calcolo mitigazione del rischio'!V$11*tabelle!$W$11),IF('Rischio netto'!K73=tabelle!$V$12,('calcolo mitigazione del rischio'!V$11*tabelle!$W$12),"-"))))))))))</f>
        <v>-</v>
      </c>
      <c r="W66" s="26" t="str">
        <f>IF('Rischio netto'!L73=tabelle!$V$3,('calcolo mitigazione del rischio'!W$11*tabelle!$W$3),IF('Rischio netto'!L73=tabelle!$V$4,('calcolo mitigazione del rischio'!W$11*tabelle!$W$4),IF('Rischio netto'!L73=tabelle!$V$5,('calcolo mitigazione del rischio'!W$11*tabelle!$W$5),IF('Rischio netto'!L73=tabelle!$V$6,('calcolo mitigazione del rischio'!W$11*tabelle!$W$6),IF('Rischio netto'!L73=tabelle!$V$7,('calcolo mitigazione del rischio'!W$11*tabelle!$W$7),IF('Rischio netto'!L73=tabelle!$V$8,('calcolo mitigazione del rischio'!W$11*tabelle!$W$8),IF('Rischio netto'!L73=tabelle!$V$9,('calcolo mitigazione del rischio'!W$11*tabelle!$W$9),IF('Rischio netto'!L73=tabelle!$V$10,('calcolo mitigazione del rischio'!W$11*tabelle!$W$10),IF('Rischio netto'!L73=tabelle!$V$11,('calcolo mitigazione del rischio'!W$11*tabelle!$W$11),IF('Rischio netto'!L73=tabelle!$V$12,('calcolo mitigazione del rischio'!W$11*tabelle!$W$12),"-"))))))))))</f>
        <v>-</v>
      </c>
      <c r="X66" s="26" t="str">
        <f>IF('Rischio netto'!O73=tabelle!$V$3,('calcolo mitigazione del rischio'!X$11*tabelle!$W$3),IF('Rischio netto'!O73=tabelle!$V$4,('calcolo mitigazione del rischio'!X$11*tabelle!$W$4),IF('Rischio netto'!O73=tabelle!$V$5,('calcolo mitigazione del rischio'!X$11*tabelle!$W$5),IF('Rischio netto'!O73=tabelle!$V$6,('calcolo mitigazione del rischio'!X$11*tabelle!$W$6),IF('Rischio netto'!O73=tabelle!$V$7,('calcolo mitigazione del rischio'!X$11*tabelle!$W$7),IF('Rischio netto'!O73=tabelle!$V$8,('calcolo mitigazione del rischio'!X$11*tabelle!$W$8),IF('Rischio netto'!O73=tabelle!$V$9,('calcolo mitigazione del rischio'!X$11*tabelle!$W$9),IF('Rischio netto'!O73=tabelle!$V$10,('calcolo mitigazione del rischio'!X$11*tabelle!$W$10),IF('Rischio netto'!O73=tabelle!$V$11,('calcolo mitigazione del rischio'!X$11*tabelle!$W$11),IF('Rischio netto'!O73=tabelle!$V$12,('calcolo mitigazione del rischio'!X$11*tabelle!$W$12),"-"))))))))))</f>
        <v>-</v>
      </c>
      <c r="Y66" s="26" t="str">
        <f>IF('Rischio netto'!P73=tabelle!$V$3,('calcolo mitigazione del rischio'!Y$11*tabelle!$W$3),IF('Rischio netto'!P73=tabelle!$V$4,('calcolo mitigazione del rischio'!Y$11*tabelle!$W$4),IF('Rischio netto'!P73=tabelle!$V$5,('calcolo mitigazione del rischio'!Y$11*tabelle!$W$5),IF('Rischio netto'!P73=tabelle!$V$6,('calcolo mitigazione del rischio'!Y$11*tabelle!$W$6),IF('Rischio netto'!P73=tabelle!$V$7,('calcolo mitigazione del rischio'!Y$11*tabelle!$W$7),IF('Rischio netto'!P73=tabelle!$V$8,('calcolo mitigazione del rischio'!Y$11*tabelle!$W$8),IF('Rischio netto'!P73=tabelle!$V$9,('calcolo mitigazione del rischio'!Y$11*tabelle!$W$9),IF('Rischio netto'!P73=tabelle!$V$10,('calcolo mitigazione del rischio'!Y$11*tabelle!$W$10),IF('Rischio netto'!P73=tabelle!$V$11,('calcolo mitigazione del rischio'!Y$11*tabelle!$W$11),IF('Rischio netto'!P73=tabelle!$V$12,('calcolo mitigazione del rischio'!Y$11*tabelle!$W$12),"-"))))))))))</f>
        <v>-</v>
      </c>
      <c r="Z6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6" s="26" t="str">
        <f>IF('Rischio netto'!Q73=tabelle!$V$3,('calcolo mitigazione del rischio'!AA$11*tabelle!$W$3),IF('Rischio netto'!Q73=tabelle!$V$4,('calcolo mitigazione del rischio'!AA$11*tabelle!$W$4),IF('Rischio netto'!Q73=tabelle!$V$5,('calcolo mitigazione del rischio'!AA$11*tabelle!$W$5),IF('Rischio netto'!Q73=tabelle!$V$6,('calcolo mitigazione del rischio'!AA$11*tabelle!$W$6),IF('Rischio netto'!Q73=tabelle!$V$7,('calcolo mitigazione del rischio'!AA$11*tabelle!$W$7),IF('Rischio netto'!Q73=tabelle!$V$8,('calcolo mitigazione del rischio'!AA$11*tabelle!$W$8),IF('Rischio netto'!Q73=tabelle!$V$9,('calcolo mitigazione del rischio'!AA$11*tabelle!$W$9),IF('Rischio netto'!Q73=tabelle!$V$10,('calcolo mitigazione del rischio'!AA$11*tabelle!$W$10),IF('Rischio netto'!Q73=tabelle!$V$11,('calcolo mitigazione del rischio'!AA$11*tabelle!$W$11),IF('Rischio netto'!Q73=tabelle!$V$12,('calcolo mitigazione del rischio'!AA$11*tabelle!$W$12),"-"))))))))))</f>
        <v>-</v>
      </c>
      <c r="AB66" s="26" t="str">
        <f>IF('Rischio netto'!R73=tabelle!$V$3,('calcolo mitigazione del rischio'!AB$11*tabelle!$W$3),IF('Rischio netto'!R73=tabelle!$V$4,('calcolo mitigazione del rischio'!AB$11*tabelle!$W$4),IF('Rischio netto'!R73=tabelle!$V$5,('calcolo mitigazione del rischio'!AB$11*tabelle!$W$5),IF('Rischio netto'!R73=tabelle!$V$6,('calcolo mitigazione del rischio'!AB$11*tabelle!$W$6),IF('Rischio netto'!R73=tabelle!$V$7,('calcolo mitigazione del rischio'!AB$11*tabelle!$W$7),IF('Rischio netto'!R73=tabelle!$V$8,('calcolo mitigazione del rischio'!AB$11*tabelle!$W$8),IF('Rischio netto'!R73=tabelle!$V$9,('calcolo mitigazione del rischio'!AB$11*tabelle!$W$9),IF('Rischio netto'!R73=tabelle!$V$10,('calcolo mitigazione del rischio'!AB$11*tabelle!$W$10),IF('Rischio netto'!R73=tabelle!$V$11,('calcolo mitigazione del rischio'!AB$11*tabelle!$W$11),IF('Rischio netto'!R73=tabelle!$V$12,('calcolo mitigazione del rischio'!AB$11*tabelle!$W$12),"-"))))))))))</f>
        <v>-</v>
      </c>
      <c r="AC66" s="405" t="str">
        <f>IF('Rischio netto'!T73=tabelle!$V$3,('calcolo mitigazione del rischio'!AC$11*tabelle!$W$3),IF('Rischio netto'!T73=tabelle!$V$4,('calcolo mitigazione del rischio'!AC$11*tabelle!$W$4),IF('Rischio netto'!T73=tabelle!$V$5,('calcolo mitigazione del rischio'!AC$11*tabelle!$W$5),IF('Rischio netto'!T73=tabelle!$V$6,('calcolo mitigazione del rischio'!AC$11*tabelle!$W$6),IF('Rischio netto'!T73=tabelle!$V$7,('calcolo mitigazione del rischio'!AC$11*tabelle!$W$7),IF('Rischio netto'!T73=tabelle!$V$8,('calcolo mitigazione del rischio'!AC$11*tabelle!$W$8),IF('Rischio netto'!T73=tabelle!$V$9,('calcolo mitigazione del rischio'!AC$11*tabelle!$W$9),IF('Rischio netto'!T73=tabelle!$V$10,('calcolo mitigazione del rischio'!AC$11*tabelle!$W$10),IF('Rischio netto'!T73=tabelle!$V$11,('calcolo mitigazione del rischio'!AC$11*tabelle!$W$11),IF('Rischio netto'!T73=tabelle!$V$12,('calcolo mitigazione del rischio'!AC$11*tabelle!$W$12),"-"))))))))))</f>
        <v>-</v>
      </c>
      <c r="AD66" s="26" t="str">
        <f>IF('Rischio netto'!T73=tabelle!$V$3,('calcolo mitigazione del rischio'!AD$11*tabelle!$W$3),IF('Rischio netto'!T73=tabelle!$V$4,('calcolo mitigazione del rischio'!AD$11*tabelle!$W$4),IF('Rischio netto'!T73=tabelle!$V$5,('calcolo mitigazione del rischio'!AD$11*tabelle!$W$5),IF('Rischio netto'!T73=tabelle!$V$6,('calcolo mitigazione del rischio'!AD$11*tabelle!$W$6),IF('Rischio netto'!T73=tabelle!$V$7,('calcolo mitigazione del rischio'!AD$11*tabelle!$W$7),IF('Rischio netto'!T73=tabelle!$V$8,('calcolo mitigazione del rischio'!AD$11*tabelle!$W$8),IF('Rischio netto'!T73=tabelle!$V$9,('calcolo mitigazione del rischio'!AD$11*tabelle!$W$9),IF('Rischio netto'!T73=tabelle!$V$10,('calcolo mitigazione del rischio'!AD$11*tabelle!$W$10),IF('Rischio netto'!T73=tabelle!$V$11,('calcolo mitigazione del rischio'!AD$11*tabelle!$W$11),IF('Rischio netto'!T73=tabelle!$V$12,('calcolo mitigazione del rischio'!AD$11*tabelle!$W$12),"-"))))))))))</f>
        <v>-</v>
      </c>
      <c r="AE66" s="26"/>
      <c r="AF66" s="405" t="str">
        <f>IF('Rischio netto'!T73=tabelle!$V$3,('calcolo mitigazione del rischio'!AF$11*tabelle!$W$3),IF('Rischio netto'!T73=tabelle!$V$4,('calcolo mitigazione del rischio'!AF$11*tabelle!$W$4),IF('Rischio netto'!T73=tabelle!$V$5,('calcolo mitigazione del rischio'!AF$11*tabelle!$W$5),IF('Rischio netto'!T73=tabelle!$V$6,('calcolo mitigazione del rischio'!AF$11*tabelle!$W$6),IF('Rischio netto'!T73=tabelle!$V$7,('calcolo mitigazione del rischio'!AF$11*tabelle!$W$7),IF('Rischio netto'!T73=tabelle!$V$8,('calcolo mitigazione del rischio'!AF$11*tabelle!$W$8),IF('Rischio netto'!T73=tabelle!$V$9,('calcolo mitigazione del rischio'!AF$11*tabelle!$W$9),IF('Rischio netto'!T73=tabelle!$V$10,('calcolo mitigazione del rischio'!AF$11*tabelle!$W$10),IF('Rischio netto'!T73=tabelle!$V$11,('calcolo mitigazione del rischio'!AF$11*tabelle!$W$11),IF('Rischio netto'!T73=tabelle!$V$12,('calcolo mitigazione del rischio'!AF$11*tabelle!$W$12),"-"))))))))))</f>
        <v>-</v>
      </c>
      <c r="AG66" s="405" t="str">
        <f>IF('Rischio netto'!U73=tabelle!$V$3,('calcolo mitigazione del rischio'!AG$11*tabelle!$W$3),IF('Rischio netto'!U73=tabelle!$V$4,('calcolo mitigazione del rischio'!AG$11*tabelle!$W$4),IF('Rischio netto'!U73=tabelle!$V$5,('calcolo mitigazione del rischio'!AG$11*tabelle!$W$5),IF('Rischio netto'!U73=tabelle!$V$6,('calcolo mitigazione del rischio'!AG$11*tabelle!$W$6),IF('Rischio netto'!U73=tabelle!$V$7,('calcolo mitigazione del rischio'!AG$11*tabelle!$W$7),IF('Rischio netto'!U73=tabelle!$V$8,('calcolo mitigazione del rischio'!AG$11*tabelle!$W$8),IF('Rischio netto'!U73=tabelle!$V$9,('calcolo mitigazione del rischio'!AG$11*tabelle!$W$9),IF('Rischio netto'!U73=tabelle!$V$10,('calcolo mitigazione del rischio'!AG$11*tabelle!$W$10),IF('Rischio netto'!U73=tabelle!$V$11,('calcolo mitigazione del rischio'!AG$11*tabelle!$W$11),IF('Rischio netto'!U73=tabelle!$V$12,('calcolo mitigazione del rischio'!AG$11*tabelle!$W$12),"-"))))))))))</f>
        <v>-</v>
      </c>
      <c r="AH66" s="26" t="str">
        <f>IF('Rischio netto'!V73=tabelle!$V$3,('calcolo mitigazione del rischio'!AH$11*tabelle!$W$3),IF('Rischio netto'!V73=tabelle!$V$4,('calcolo mitigazione del rischio'!AH$11*tabelle!$W$4),IF('Rischio netto'!V73=tabelle!$V$5,('calcolo mitigazione del rischio'!AH$11*tabelle!$W$5),IF('Rischio netto'!V73=tabelle!$V$6,('calcolo mitigazione del rischio'!AH$11*tabelle!$W$6),IF('Rischio netto'!V73=tabelle!$V$7,('calcolo mitigazione del rischio'!AH$11*tabelle!$W$7),IF('Rischio netto'!V73=tabelle!$V$8,('calcolo mitigazione del rischio'!AH$11*tabelle!$W$8),IF('Rischio netto'!V73=tabelle!$V$9,('calcolo mitigazione del rischio'!AH$11*tabelle!$W$9),IF('Rischio netto'!V73=tabelle!$V$10,('calcolo mitigazione del rischio'!AH$11*tabelle!$W$10),IF('Rischio netto'!V73=tabelle!$V$11,('calcolo mitigazione del rischio'!AH$11*tabelle!$W$11),IF('Rischio netto'!V73=tabelle!$V$12,('calcolo mitigazione del rischio'!AH$11*tabelle!$W$12),"-"))))))))))</f>
        <v>-</v>
      </c>
      <c r="AI66" s="410" t="str">
        <f>IF('Rischio netto'!W73=tabelle!$V$3,('calcolo mitigazione del rischio'!AI$11*tabelle!$W$3),IF('Rischio netto'!W73=tabelle!$V$4,('calcolo mitigazione del rischio'!AI$11*tabelle!$W$4),IF('Rischio netto'!W73=tabelle!$V$5,('calcolo mitigazione del rischio'!AI$11*tabelle!$W$5),IF('Rischio netto'!W73=tabelle!$V$6,('calcolo mitigazione del rischio'!AI$11*tabelle!$W$6),IF('Rischio netto'!W73=tabelle!$V$7,('calcolo mitigazione del rischio'!AI$11*tabelle!$W$7),IF('Rischio netto'!W73=tabelle!$V$8,('calcolo mitigazione del rischio'!AI$11*tabelle!$W$8),IF('Rischio netto'!W73=tabelle!$V$9,('calcolo mitigazione del rischio'!AI$11*tabelle!$W$9),IF('Rischio netto'!W73=tabelle!$V$10,('calcolo mitigazione del rischio'!AI$11*tabelle!$W$10),IF('Rischio netto'!W73=tabelle!$V$11,('calcolo mitigazione del rischio'!AI$11*tabelle!$W$11),IF('Rischio netto'!W73=tabelle!$V$12,('calcolo mitigazione del rischio'!AI$11*tabelle!$W$12),"-"))))))))))</f>
        <v>-</v>
      </c>
      <c r="AJ66" s="428" t="e">
        <f t="shared" si="0"/>
        <v>#REF!</v>
      </c>
      <c r="AK66" s="429" t="e">
        <f t="shared" si="7"/>
        <v>#REF!</v>
      </c>
      <c r="AL66" s="418" t="e">
        <f>IF('calcolo mitigazione del rischio'!$AJ66="-","-",'calcolo mitigazione del rischio'!$AK66)</f>
        <v>#REF!</v>
      </c>
      <c r="AM66" s="412" t="str">
        <f>IF('Rischio netto'!X73="-","-",IF('calcolo mitigazione del rischio'!S66="-","-",IF('calcolo mitigazione del rischio'!AL66="-","-",ROUND(('calcolo mitigazione del rischio'!S66*(1-'calcolo mitigazione del rischio'!AL66)),0))))</f>
        <v>-</v>
      </c>
      <c r="AN66" s="404"/>
      <c r="AO66" s="26">
        <f>IF('Rischio Lordo'!L73="X",tabelle!$I$2,0)</f>
        <v>0</v>
      </c>
      <c r="AP66" s="26">
        <f>IF('Rischio Lordo'!M73="X",tabelle!$I$3,0)</f>
        <v>0</v>
      </c>
      <c r="AQ66" s="26">
        <f>IF('Rischio Lordo'!N73="X",tabelle!$I$4,0)</f>
        <v>0</v>
      </c>
      <c r="AR66" s="26">
        <f>IF('Rischio Lordo'!O73="X",tabelle!$I$5,0)</f>
        <v>0</v>
      </c>
      <c r="AS66" s="26">
        <f>IF('Rischio Lordo'!P73="X",tabelle!$I$6,0)</f>
        <v>0</v>
      </c>
      <c r="AT66" s="26">
        <f>IF('Rischio Lordo'!Q73="X",tabelle!$I$7,0)</f>
        <v>0</v>
      </c>
      <c r="AU66" s="26">
        <f>IF('Rischio Lordo'!R73="X",tabelle!$I$8,0)</f>
        <v>0</v>
      </c>
      <c r="AV66" s="26">
        <f>IF('Rischio Lordo'!S73="X",tabelle!$I$9,0)</f>
        <v>0</v>
      </c>
      <c r="AW66" s="26">
        <f>IF('Rischio Lordo'!T73="X",tabelle!$I$10,0)</f>
        <v>0</v>
      </c>
      <c r="AX66" s="26">
        <f>IF('Rischio Lordo'!U73="X",tabelle!$I$11,0)</f>
        <v>0</v>
      </c>
      <c r="AY66" s="26">
        <f>IF('Rischio Lordo'!V73="X",tabelle!$I$12,0)</f>
        <v>0</v>
      </c>
      <c r="AZ66" s="26">
        <f>IF('Rischio Lordo'!W73="X",tabelle!$I$13,0)</f>
        <v>0</v>
      </c>
      <c r="BA66" s="26">
        <f>IF('Rischio Lordo'!X73="X",tabelle!$I$14,0)</f>
        <v>0</v>
      </c>
      <c r="BB66" s="26">
        <f>IF('Rischio Lordo'!Y73="X",tabelle!$I$15,0)</f>
        <v>0</v>
      </c>
      <c r="BC66" s="26">
        <f>IF('Rischio Lordo'!Z73="X",tabelle!$I$16,0)</f>
        <v>0</v>
      </c>
      <c r="BD66" s="26">
        <f>IF('Rischio Lordo'!AA73="X",tabelle!$I$17,0)</f>
        <v>0</v>
      </c>
      <c r="BE66" s="26">
        <f>IF('Rischio Lordo'!AB73="X",tabelle!$I$18,0)</f>
        <v>0</v>
      </c>
      <c r="BF66" s="26">
        <f>IF('Rischio Lordo'!AC73="X",tabelle!$I$18,0)</f>
        <v>0</v>
      </c>
      <c r="BG66" s="26">
        <f>IF('Rischio Lordo'!AC73="X",tabelle!$I$19,0)</f>
        <v>0</v>
      </c>
      <c r="BH66" s="212">
        <f t="shared" si="8"/>
        <v>0</v>
      </c>
    </row>
    <row r="67" spans="1:60" ht="15.5" thickBot="1" x14ac:dyDescent="0.9">
      <c r="A67" s="648"/>
      <c r="B67" s="750"/>
      <c r="C67" s="1118">
        <f>Schema!C71</f>
        <v>0</v>
      </c>
      <c r="D67" s="266" t="str">
        <f>Schema!D71</f>
        <v>B.2.3. Formalizzazione incarico</v>
      </c>
      <c r="E67" s="292" t="str">
        <f>Schema!E71</f>
        <v>ABS</v>
      </c>
      <c r="F67" s="109" t="str">
        <f>Schema!F71</f>
        <v>B</v>
      </c>
      <c r="G67" s="109" t="str">
        <f>Schema!G71</f>
        <v>06</v>
      </c>
      <c r="H67" s="293" t="str">
        <f>Schema!H71</f>
        <v>03</v>
      </c>
      <c r="I67" s="181" t="str">
        <f>IF('Rischio Lordo'!AF74=tabelle!$M$7,tabelle!$N$7,IF('Rischio Lordo'!AF74=tabelle!$M$6,tabelle!$N$6,IF('Rischio Lordo'!AF74=tabelle!$M$5,tabelle!$N$5,IF('Rischio Lordo'!AF74=tabelle!$M$4,tabelle!$N$4,IF('Rischio Lordo'!AF74=tabelle!$M$3,tabelle!$N$3,"-")))))</f>
        <v>-</v>
      </c>
      <c r="J67" s="34" t="str">
        <f>IF('Rischio Lordo'!AG74=tabelle!$M$7,tabelle!$N$7,IF('Rischio Lordo'!AG74=tabelle!$M$6,tabelle!$N$6,IF('Rischio Lordo'!AG74=tabelle!$M$5,tabelle!$N$5,IF('Rischio Lordo'!AG74=tabelle!$M$4,tabelle!$N$4,IF('Rischio Lordo'!AG74=tabelle!$M$3,tabelle!$N$3,"-")))))</f>
        <v>-</v>
      </c>
      <c r="K67" s="34" t="str">
        <f>IF('Rischio Lordo'!AH74=tabelle!$M$7,tabelle!$N$7,IF('Rischio Lordo'!AH74=tabelle!$M$6,tabelle!$N$6,IF('Rischio Lordo'!AH74=tabelle!$M$5,tabelle!$N$5,IF('Rischio Lordo'!AH74=tabelle!$M$4,tabelle!$N$4,IF('Rischio Lordo'!AH74=tabelle!$M$3,tabelle!$N$3,"-")))))</f>
        <v>-</v>
      </c>
      <c r="L67" s="394" t="str">
        <f t="shared" si="5"/>
        <v>-</v>
      </c>
      <c r="M67" s="34" t="str">
        <f>IF('Rischio Lordo'!AI74=tabelle!$M$7,tabelle!$N$7,IF('Rischio Lordo'!AI74=tabelle!$M$6,tabelle!$N$6,IF('Rischio Lordo'!AI74=tabelle!$M$5,tabelle!$N$5,IF('Rischio Lordo'!AI74=tabelle!$M$4,tabelle!$N$4,IF('Rischio Lordo'!AI74=tabelle!$M$3,tabelle!$N$3,"-")))))</f>
        <v>-</v>
      </c>
      <c r="N67" s="165" t="str">
        <f>IF(M67="-","-",IF('calcolo mitigazione del rischio'!L67="-","-",IF(AND((M67*'calcolo mitigazione del rischio'!L67)&gt;=tabelle!$P$3, (M67*'calcolo mitigazione del rischio'!L67)&lt;tabelle!$Q$3),tabelle!$R$3,IF(AND((M67*'calcolo mitigazione del rischio'!L67)&gt;=tabelle!$P$4, (M67*'calcolo mitigazione del rischio'!L67)&lt;tabelle!$Q$4),tabelle!$R$4,IF(AND((M67*'calcolo mitigazione del rischio'!L67)&gt;=tabelle!$P$5, (M67*'calcolo mitigazione del rischio'!L67)&lt;tabelle!$Q$5),tabelle!$R$5,IF(AND((M67*'calcolo mitigazione del rischio'!L67)&gt;=tabelle!$P$6, (M67*'calcolo mitigazione del rischio'!L67)&lt;tabelle!$Q$6),tabelle!$R$6,IF(AND((M67*'calcolo mitigazione del rischio'!L67)&gt;=tabelle!$P$7, (M67*'calcolo mitigazione del rischio'!L67)&lt;=tabelle!$Q$7),tabelle!$R$7,"-")))))))</f>
        <v>-</v>
      </c>
      <c r="O67" s="35" t="str">
        <f>IF('Rischio Lordo'!AK74=tabelle!$M$7,tabelle!$N$7,IF('Rischio Lordo'!AK74=tabelle!$M$6,tabelle!$N$6,IF('Rischio Lordo'!AK74=tabelle!$M$5,tabelle!$N$5,IF('Rischio Lordo'!AK74=tabelle!$M$4,tabelle!$N$4,IF('Rischio Lordo'!AK74=tabelle!$M$3,tabelle!$N$3,"-")))))</f>
        <v>-</v>
      </c>
      <c r="P67" s="35" t="str">
        <f>IF('Rischio Lordo'!AL74=tabelle!$M$7,tabelle!$N$7,IF('Rischio Lordo'!AL74=tabelle!$M$6,tabelle!$N$6,IF('Rischio Lordo'!AL74=tabelle!$M$5,tabelle!$N$5,IF('Rischio Lordo'!AL74=tabelle!$M$4,tabelle!$N$4,IF('Rischio Lordo'!AL74=tabelle!$M$3,tabelle!$N$3,"-")))))</f>
        <v>-</v>
      </c>
      <c r="Q67" s="35" t="str">
        <f>IF('Rischio Lordo'!AM74=tabelle!$M$7,tabelle!$N$7,IF('Rischio Lordo'!AM74=tabelle!$M$6,tabelle!$N$6,IF('Rischio Lordo'!AM74=tabelle!$M$5,tabelle!$N$5,IF('Rischio Lordo'!AM74=tabelle!$M$4,tabelle!$N$4,IF('Rischio Lordo'!AM74=tabelle!$M$3,tabelle!$N$3,"-")))))</f>
        <v>-</v>
      </c>
      <c r="R67" s="166" t="str">
        <f t="shared" si="6"/>
        <v>-</v>
      </c>
      <c r="S67" s="228" t="str">
        <f>IF(R67="-","-",(R67*'calcolo mitigazione del rischio'!N67))</f>
        <v>-</v>
      </c>
      <c r="T67" s="26" t="str">
        <f>IF('Rischio netto'!I74=tabelle!$V$3,('calcolo mitigazione del rischio'!T$11*tabelle!$W$3),IF('Rischio netto'!I74=tabelle!$V$4,('calcolo mitigazione del rischio'!T$11*tabelle!$W$4),IF('Rischio netto'!I74=tabelle!$V$5,('calcolo mitigazione del rischio'!T$11*tabelle!$W$5),IF('Rischio netto'!I74=tabelle!$V$6,('calcolo mitigazione del rischio'!T$11*tabelle!$W$6),IF('Rischio netto'!I74=tabelle!$V$7,('calcolo mitigazione del rischio'!T$11*tabelle!$W$7),IF('Rischio netto'!I74=tabelle!$V$8,('calcolo mitigazione del rischio'!T$11*tabelle!$W$8),IF('Rischio netto'!I74=tabelle!$V$9,('calcolo mitigazione del rischio'!T$11*tabelle!$W$9),IF('Rischio netto'!I74=tabelle!$V$10,('calcolo mitigazione del rischio'!T$11*tabelle!$W$10),IF('Rischio netto'!I74=tabelle!$V$11,('calcolo mitigazione del rischio'!T$11*tabelle!$W$11),IF('Rischio netto'!I74=tabelle!$V$12,('calcolo mitigazione del rischio'!T$11*tabelle!$W$12),"-"))))))))))</f>
        <v>-</v>
      </c>
      <c r="U67" s="26" t="str">
        <f>IF('Rischio netto'!J74=tabelle!$V$3,('calcolo mitigazione del rischio'!U$11*tabelle!$W$3),IF('Rischio netto'!J74=tabelle!$V$4,('calcolo mitigazione del rischio'!U$11*tabelle!$W$4),IF('Rischio netto'!J74=tabelle!$V$5,('calcolo mitigazione del rischio'!U$11*tabelle!$W$5),IF('Rischio netto'!J74=tabelle!$V$6,('calcolo mitigazione del rischio'!U$11*tabelle!$W$6),IF('Rischio netto'!J74=tabelle!$V$7,('calcolo mitigazione del rischio'!U$11*tabelle!$W$7),IF('Rischio netto'!J74=tabelle!$V$8,('calcolo mitigazione del rischio'!U$11*tabelle!$W$8),IF('Rischio netto'!J74=tabelle!$V$9,('calcolo mitigazione del rischio'!U$11*tabelle!$W$9),IF('Rischio netto'!J74=tabelle!$V$10,('calcolo mitigazione del rischio'!U$11*tabelle!$W$10),IF('Rischio netto'!J74=tabelle!$V$11,('calcolo mitigazione del rischio'!U$11*tabelle!$W$11),IF('Rischio netto'!J74=tabelle!$V$12,('calcolo mitigazione del rischio'!U$11*tabelle!$W$12),"-"))))))))))</f>
        <v>-</v>
      </c>
      <c r="V67" s="26" t="str">
        <f>IF('Rischio netto'!K74=tabelle!$V$3,('calcolo mitigazione del rischio'!V$11*tabelle!$W$3),IF('Rischio netto'!K74=tabelle!$V$4,('calcolo mitigazione del rischio'!V$11*tabelle!$W$4),IF('Rischio netto'!K74=tabelle!$V$5,('calcolo mitigazione del rischio'!V$11*tabelle!$W$5),IF('Rischio netto'!K74=tabelle!$V$6,('calcolo mitigazione del rischio'!V$11*tabelle!$W$6),IF('Rischio netto'!K74=tabelle!$V$7,('calcolo mitigazione del rischio'!V$11*tabelle!$W$7),IF('Rischio netto'!K74=tabelle!$V$8,('calcolo mitigazione del rischio'!V$11*tabelle!$W$8),IF('Rischio netto'!K74=tabelle!$V$9,('calcolo mitigazione del rischio'!V$11*tabelle!$W$9),IF('Rischio netto'!K74=tabelle!$V$10,('calcolo mitigazione del rischio'!V$11*tabelle!$W$10),IF('Rischio netto'!K74=tabelle!$V$11,('calcolo mitigazione del rischio'!V$11*tabelle!$W$11),IF('Rischio netto'!K74=tabelle!$V$12,('calcolo mitigazione del rischio'!V$11*tabelle!$W$12),"-"))))))))))</f>
        <v>-</v>
      </c>
      <c r="W67" s="26" t="str">
        <f>IF('Rischio netto'!L74=tabelle!$V$3,('calcolo mitigazione del rischio'!W$11*tabelle!$W$3),IF('Rischio netto'!L74=tabelle!$V$4,('calcolo mitigazione del rischio'!W$11*tabelle!$W$4),IF('Rischio netto'!L74=tabelle!$V$5,('calcolo mitigazione del rischio'!W$11*tabelle!$W$5),IF('Rischio netto'!L74=tabelle!$V$6,('calcolo mitigazione del rischio'!W$11*tabelle!$W$6),IF('Rischio netto'!L74=tabelle!$V$7,('calcolo mitigazione del rischio'!W$11*tabelle!$W$7),IF('Rischio netto'!L74=tabelle!$V$8,('calcolo mitigazione del rischio'!W$11*tabelle!$W$8),IF('Rischio netto'!L74=tabelle!$V$9,('calcolo mitigazione del rischio'!W$11*tabelle!$W$9),IF('Rischio netto'!L74=tabelle!$V$10,('calcolo mitigazione del rischio'!W$11*tabelle!$W$10),IF('Rischio netto'!L74=tabelle!$V$11,('calcolo mitigazione del rischio'!W$11*tabelle!$W$11),IF('Rischio netto'!L74=tabelle!$V$12,('calcolo mitigazione del rischio'!W$11*tabelle!$W$12),"-"))))))))))</f>
        <v>-</v>
      </c>
      <c r="X67" s="26" t="str">
        <f>IF('Rischio netto'!O74=tabelle!$V$3,('calcolo mitigazione del rischio'!X$11*tabelle!$W$3),IF('Rischio netto'!O74=tabelle!$V$4,('calcolo mitigazione del rischio'!X$11*tabelle!$W$4),IF('Rischio netto'!O74=tabelle!$V$5,('calcolo mitigazione del rischio'!X$11*tabelle!$W$5),IF('Rischio netto'!O74=tabelle!$V$6,('calcolo mitigazione del rischio'!X$11*tabelle!$W$6),IF('Rischio netto'!O74=tabelle!$V$7,('calcolo mitigazione del rischio'!X$11*tabelle!$W$7),IF('Rischio netto'!O74=tabelle!$V$8,('calcolo mitigazione del rischio'!X$11*tabelle!$W$8),IF('Rischio netto'!O74=tabelle!$V$9,('calcolo mitigazione del rischio'!X$11*tabelle!$W$9),IF('Rischio netto'!O74=tabelle!$V$10,('calcolo mitigazione del rischio'!X$11*tabelle!$W$10),IF('Rischio netto'!O74=tabelle!$V$11,('calcolo mitigazione del rischio'!X$11*tabelle!$W$11),IF('Rischio netto'!O74=tabelle!$V$12,('calcolo mitigazione del rischio'!X$11*tabelle!$W$12),"-"))))))))))</f>
        <v>-</v>
      </c>
      <c r="Y67" s="26" t="str">
        <f>IF('Rischio netto'!P74=tabelle!$V$3,('calcolo mitigazione del rischio'!Y$11*tabelle!$W$3),IF('Rischio netto'!P74=tabelle!$V$4,('calcolo mitigazione del rischio'!Y$11*tabelle!$W$4),IF('Rischio netto'!P74=tabelle!$V$5,('calcolo mitigazione del rischio'!Y$11*tabelle!$W$5),IF('Rischio netto'!P74=tabelle!$V$6,('calcolo mitigazione del rischio'!Y$11*tabelle!$W$6),IF('Rischio netto'!P74=tabelle!$V$7,('calcolo mitigazione del rischio'!Y$11*tabelle!$W$7),IF('Rischio netto'!P74=tabelle!$V$8,('calcolo mitigazione del rischio'!Y$11*tabelle!$W$8),IF('Rischio netto'!P74=tabelle!$V$9,('calcolo mitigazione del rischio'!Y$11*tabelle!$W$9),IF('Rischio netto'!P74=tabelle!$V$10,('calcolo mitigazione del rischio'!Y$11*tabelle!$W$10),IF('Rischio netto'!P74=tabelle!$V$11,('calcolo mitigazione del rischio'!Y$11*tabelle!$W$11),IF('Rischio netto'!P74=tabelle!$V$12,('calcolo mitigazione del rischio'!Y$11*tabelle!$W$12),"-"))))))))))</f>
        <v>-</v>
      </c>
      <c r="Z6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7" s="26" t="str">
        <f>IF('Rischio netto'!Q74=tabelle!$V$3,('calcolo mitigazione del rischio'!AA$11*tabelle!$W$3),IF('Rischio netto'!Q74=tabelle!$V$4,('calcolo mitigazione del rischio'!AA$11*tabelle!$W$4),IF('Rischio netto'!Q74=tabelle!$V$5,('calcolo mitigazione del rischio'!AA$11*tabelle!$W$5),IF('Rischio netto'!Q74=tabelle!$V$6,('calcolo mitigazione del rischio'!AA$11*tabelle!$W$6),IF('Rischio netto'!Q74=tabelle!$V$7,('calcolo mitigazione del rischio'!AA$11*tabelle!$W$7),IF('Rischio netto'!Q74=tabelle!$V$8,('calcolo mitigazione del rischio'!AA$11*tabelle!$W$8),IF('Rischio netto'!Q74=tabelle!$V$9,('calcolo mitigazione del rischio'!AA$11*tabelle!$W$9),IF('Rischio netto'!Q74=tabelle!$V$10,('calcolo mitigazione del rischio'!AA$11*tabelle!$W$10),IF('Rischio netto'!Q74=tabelle!$V$11,('calcolo mitigazione del rischio'!AA$11*tabelle!$W$11),IF('Rischio netto'!Q74=tabelle!$V$12,('calcolo mitigazione del rischio'!AA$11*tabelle!$W$12),"-"))))))))))</f>
        <v>-</v>
      </c>
      <c r="AB67" s="26" t="str">
        <f>IF('Rischio netto'!R74=tabelle!$V$3,('calcolo mitigazione del rischio'!AB$11*tabelle!$W$3),IF('Rischio netto'!R74=tabelle!$V$4,('calcolo mitigazione del rischio'!AB$11*tabelle!$W$4),IF('Rischio netto'!R74=tabelle!$V$5,('calcolo mitigazione del rischio'!AB$11*tabelle!$W$5),IF('Rischio netto'!R74=tabelle!$V$6,('calcolo mitigazione del rischio'!AB$11*tabelle!$W$6),IF('Rischio netto'!R74=tabelle!$V$7,('calcolo mitigazione del rischio'!AB$11*tabelle!$W$7),IF('Rischio netto'!R74=tabelle!$V$8,('calcolo mitigazione del rischio'!AB$11*tabelle!$W$8),IF('Rischio netto'!R74=tabelle!$V$9,('calcolo mitigazione del rischio'!AB$11*tabelle!$W$9),IF('Rischio netto'!R74=tabelle!$V$10,('calcolo mitigazione del rischio'!AB$11*tabelle!$W$10),IF('Rischio netto'!R74=tabelle!$V$11,('calcolo mitigazione del rischio'!AB$11*tabelle!$W$11),IF('Rischio netto'!R74=tabelle!$V$12,('calcolo mitigazione del rischio'!AB$11*tabelle!$W$12),"-"))))))))))</f>
        <v>-</v>
      </c>
      <c r="AC67" s="405" t="str">
        <f>IF('Rischio netto'!T74=tabelle!$V$3,('calcolo mitigazione del rischio'!AC$11*tabelle!$W$3),IF('Rischio netto'!T74=tabelle!$V$4,('calcolo mitigazione del rischio'!AC$11*tabelle!$W$4),IF('Rischio netto'!T74=tabelle!$V$5,('calcolo mitigazione del rischio'!AC$11*tabelle!$W$5),IF('Rischio netto'!T74=tabelle!$V$6,('calcolo mitigazione del rischio'!AC$11*tabelle!$W$6),IF('Rischio netto'!T74=tabelle!$V$7,('calcolo mitigazione del rischio'!AC$11*tabelle!$W$7),IF('Rischio netto'!T74=tabelle!$V$8,('calcolo mitigazione del rischio'!AC$11*tabelle!$W$8),IF('Rischio netto'!T74=tabelle!$V$9,('calcolo mitigazione del rischio'!AC$11*tabelle!$W$9),IF('Rischio netto'!T74=tabelle!$V$10,('calcolo mitigazione del rischio'!AC$11*tabelle!$W$10),IF('Rischio netto'!T74=tabelle!$V$11,('calcolo mitigazione del rischio'!AC$11*tabelle!$W$11),IF('Rischio netto'!T74=tabelle!$V$12,('calcolo mitigazione del rischio'!AC$11*tabelle!$W$12),"-"))))))))))</f>
        <v>-</v>
      </c>
      <c r="AD67" s="26" t="str">
        <f>IF('Rischio netto'!T74=tabelle!$V$3,('calcolo mitigazione del rischio'!AD$11*tabelle!$W$3),IF('Rischio netto'!T74=tabelle!$V$4,('calcolo mitigazione del rischio'!AD$11*tabelle!$W$4),IF('Rischio netto'!T74=tabelle!$V$5,('calcolo mitigazione del rischio'!AD$11*tabelle!$W$5),IF('Rischio netto'!T74=tabelle!$V$6,('calcolo mitigazione del rischio'!AD$11*tabelle!$W$6),IF('Rischio netto'!T74=tabelle!$V$7,('calcolo mitigazione del rischio'!AD$11*tabelle!$W$7),IF('Rischio netto'!T74=tabelle!$V$8,('calcolo mitigazione del rischio'!AD$11*tabelle!$W$8),IF('Rischio netto'!T74=tabelle!$V$9,('calcolo mitigazione del rischio'!AD$11*tabelle!$W$9),IF('Rischio netto'!T74=tabelle!$V$10,('calcolo mitigazione del rischio'!AD$11*tabelle!$W$10),IF('Rischio netto'!T74=tabelle!$V$11,('calcolo mitigazione del rischio'!AD$11*tabelle!$W$11),IF('Rischio netto'!T74=tabelle!$V$12,('calcolo mitigazione del rischio'!AD$11*tabelle!$W$12),"-"))))))))))</f>
        <v>-</v>
      </c>
      <c r="AE67" s="26"/>
      <c r="AF67" s="405" t="str">
        <f>IF('Rischio netto'!T74=tabelle!$V$3,('calcolo mitigazione del rischio'!AF$11*tabelle!$W$3),IF('Rischio netto'!T74=tabelle!$V$4,('calcolo mitigazione del rischio'!AF$11*tabelle!$W$4),IF('Rischio netto'!T74=tabelle!$V$5,('calcolo mitigazione del rischio'!AF$11*tabelle!$W$5),IF('Rischio netto'!T74=tabelle!$V$6,('calcolo mitigazione del rischio'!AF$11*tabelle!$W$6),IF('Rischio netto'!T74=tabelle!$V$7,('calcolo mitigazione del rischio'!AF$11*tabelle!$W$7),IF('Rischio netto'!T74=tabelle!$V$8,('calcolo mitigazione del rischio'!AF$11*tabelle!$W$8),IF('Rischio netto'!T74=tabelle!$V$9,('calcolo mitigazione del rischio'!AF$11*tabelle!$W$9),IF('Rischio netto'!T74=tabelle!$V$10,('calcolo mitigazione del rischio'!AF$11*tabelle!$W$10),IF('Rischio netto'!T74=tabelle!$V$11,('calcolo mitigazione del rischio'!AF$11*tabelle!$W$11),IF('Rischio netto'!T74=tabelle!$V$12,('calcolo mitigazione del rischio'!AF$11*tabelle!$W$12),"-"))))))))))</f>
        <v>-</v>
      </c>
      <c r="AG67" s="405" t="str">
        <f>IF('Rischio netto'!U74=tabelle!$V$3,('calcolo mitigazione del rischio'!AG$11*tabelle!$W$3),IF('Rischio netto'!U74=tabelle!$V$4,('calcolo mitigazione del rischio'!AG$11*tabelle!$W$4),IF('Rischio netto'!U74=tabelle!$V$5,('calcolo mitigazione del rischio'!AG$11*tabelle!$W$5),IF('Rischio netto'!U74=tabelle!$V$6,('calcolo mitigazione del rischio'!AG$11*tabelle!$W$6),IF('Rischio netto'!U74=tabelle!$V$7,('calcolo mitigazione del rischio'!AG$11*tabelle!$W$7),IF('Rischio netto'!U74=tabelle!$V$8,('calcolo mitigazione del rischio'!AG$11*tabelle!$W$8),IF('Rischio netto'!U74=tabelle!$V$9,('calcolo mitigazione del rischio'!AG$11*tabelle!$W$9),IF('Rischio netto'!U74=tabelle!$V$10,('calcolo mitigazione del rischio'!AG$11*tabelle!$W$10),IF('Rischio netto'!U74=tabelle!$V$11,('calcolo mitigazione del rischio'!AG$11*tabelle!$W$11),IF('Rischio netto'!U74=tabelle!$V$12,('calcolo mitigazione del rischio'!AG$11*tabelle!$W$12),"-"))))))))))</f>
        <v>-</v>
      </c>
      <c r="AH67" s="26" t="str">
        <f>IF('Rischio netto'!V74=tabelle!$V$3,('calcolo mitigazione del rischio'!AH$11*tabelle!$W$3),IF('Rischio netto'!V74=tabelle!$V$4,('calcolo mitigazione del rischio'!AH$11*tabelle!$W$4),IF('Rischio netto'!V74=tabelle!$V$5,('calcolo mitigazione del rischio'!AH$11*tabelle!$W$5),IF('Rischio netto'!V74=tabelle!$V$6,('calcolo mitigazione del rischio'!AH$11*tabelle!$W$6),IF('Rischio netto'!V74=tabelle!$V$7,('calcolo mitigazione del rischio'!AH$11*tabelle!$W$7),IF('Rischio netto'!V74=tabelle!$V$8,('calcolo mitigazione del rischio'!AH$11*tabelle!$W$8),IF('Rischio netto'!V74=tabelle!$V$9,('calcolo mitigazione del rischio'!AH$11*tabelle!$W$9),IF('Rischio netto'!V74=tabelle!$V$10,('calcolo mitigazione del rischio'!AH$11*tabelle!$W$10),IF('Rischio netto'!V74=tabelle!$V$11,('calcolo mitigazione del rischio'!AH$11*tabelle!$W$11),IF('Rischio netto'!V74=tabelle!$V$12,('calcolo mitigazione del rischio'!AH$11*tabelle!$W$12),"-"))))))))))</f>
        <v>-</v>
      </c>
      <c r="AI67" s="410" t="str">
        <f>IF('Rischio netto'!W74=tabelle!$V$3,('calcolo mitigazione del rischio'!AI$11*tabelle!$W$3),IF('Rischio netto'!W74=tabelle!$V$4,('calcolo mitigazione del rischio'!AI$11*tabelle!$W$4),IF('Rischio netto'!W74=tabelle!$V$5,('calcolo mitigazione del rischio'!AI$11*tabelle!$W$5),IF('Rischio netto'!W74=tabelle!$V$6,('calcolo mitigazione del rischio'!AI$11*tabelle!$W$6),IF('Rischio netto'!W74=tabelle!$V$7,('calcolo mitigazione del rischio'!AI$11*tabelle!$W$7),IF('Rischio netto'!W74=tabelle!$V$8,('calcolo mitigazione del rischio'!AI$11*tabelle!$W$8),IF('Rischio netto'!W74=tabelle!$V$9,('calcolo mitigazione del rischio'!AI$11*tabelle!$W$9),IF('Rischio netto'!W74=tabelle!$V$10,('calcolo mitigazione del rischio'!AI$11*tabelle!$W$10),IF('Rischio netto'!W74=tabelle!$V$11,('calcolo mitigazione del rischio'!AI$11*tabelle!$W$11),IF('Rischio netto'!W74=tabelle!$V$12,('calcolo mitigazione del rischio'!AI$11*tabelle!$W$12),"-"))))))))))</f>
        <v>-</v>
      </c>
      <c r="AJ67" s="428" t="e">
        <f t="shared" si="0"/>
        <v>#REF!</v>
      </c>
      <c r="AK67" s="429" t="e">
        <f t="shared" si="7"/>
        <v>#REF!</v>
      </c>
      <c r="AL67" s="418" t="e">
        <f>IF('calcolo mitigazione del rischio'!$AJ67="-","-",'calcolo mitigazione del rischio'!$AK67)</f>
        <v>#REF!</v>
      </c>
      <c r="AM67" s="412" t="str">
        <f>IF('Rischio netto'!X74="-","-",IF('calcolo mitigazione del rischio'!S67="-","-",IF('calcolo mitigazione del rischio'!AL67="-","-",ROUND(('calcolo mitigazione del rischio'!S67*(1-'calcolo mitigazione del rischio'!AL67)),0))))</f>
        <v>-</v>
      </c>
      <c r="AN67" s="404"/>
      <c r="AO67" s="26">
        <f>IF('Rischio Lordo'!L74="X",tabelle!$I$2,0)</f>
        <v>0</v>
      </c>
      <c r="AP67" s="26">
        <f>IF('Rischio Lordo'!M74="X",tabelle!$I$3,0)</f>
        <v>0</v>
      </c>
      <c r="AQ67" s="26">
        <f>IF('Rischio Lordo'!N74="X",tabelle!$I$4,0)</f>
        <v>0</v>
      </c>
      <c r="AR67" s="26">
        <f>IF('Rischio Lordo'!O74="X",tabelle!$I$5,0)</f>
        <v>0</v>
      </c>
      <c r="AS67" s="26">
        <f>IF('Rischio Lordo'!P74="X",tabelle!$I$6,0)</f>
        <v>0</v>
      </c>
      <c r="AT67" s="26">
        <f>IF('Rischio Lordo'!Q74="X",tabelle!$I$7,0)</f>
        <v>0</v>
      </c>
      <c r="AU67" s="26">
        <f>IF('Rischio Lordo'!R74="X",tabelle!$I$8,0)</f>
        <v>0</v>
      </c>
      <c r="AV67" s="26">
        <f>IF('Rischio Lordo'!S74="X",tabelle!$I$9,0)</f>
        <v>0</v>
      </c>
      <c r="AW67" s="26">
        <f>IF('Rischio Lordo'!T74="X",tabelle!$I$10,0)</f>
        <v>0</v>
      </c>
      <c r="AX67" s="26">
        <f>IF('Rischio Lordo'!U74="X",tabelle!$I$11,0)</f>
        <v>0</v>
      </c>
      <c r="AY67" s="26">
        <f>IF('Rischio Lordo'!V74="X",tabelle!$I$12,0)</f>
        <v>0</v>
      </c>
      <c r="AZ67" s="26">
        <f>IF('Rischio Lordo'!W74="X",tabelle!$I$13,0)</f>
        <v>0</v>
      </c>
      <c r="BA67" s="26">
        <f>IF('Rischio Lordo'!X74="X",tabelle!$I$14,0)</f>
        <v>0</v>
      </c>
      <c r="BB67" s="26">
        <f>IF('Rischio Lordo'!Y74="X",tabelle!$I$15,0)</f>
        <v>0</v>
      </c>
      <c r="BC67" s="26">
        <f>IF('Rischio Lordo'!Z74="X",tabelle!$I$16,0)</f>
        <v>0</v>
      </c>
      <c r="BD67" s="26">
        <f>IF('Rischio Lordo'!AA74="X",tabelle!$I$17,0)</f>
        <v>0</v>
      </c>
      <c r="BE67" s="26">
        <f>IF('Rischio Lordo'!AB74="X",tabelle!$I$18,0)</f>
        <v>0</v>
      </c>
      <c r="BF67" s="26">
        <f>IF('Rischio Lordo'!AC74="X",tabelle!$I$18,0)</f>
        <v>0</v>
      </c>
      <c r="BG67" s="26">
        <f>IF('Rischio Lordo'!AC74="X",tabelle!$I$19,0)</f>
        <v>0</v>
      </c>
      <c r="BH67" s="212">
        <f t="shared" si="8"/>
        <v>0</v>
      </c>
    </row>
    <row r="68" spans="1:60" x14ac:dyDescent="0.75">
      <c r="A68" s="742" t="str">
        <f>Schema!A72</f>
        <v>BUDGET, BILANCIO E FINANZA (BBF)</v>
      </c>
      <c r="B68" s="732" t="str">
        <f>Schema!B72</f>
        <v>A. Budget</v>
      </c>
      <c r="C68" s="1120" t="str">
        <f>Schema!C72</f>
        <v>A.1. Formazione budget funzionamento</v>
      </c>
      <c r="D68" s="267" t="str">
        <f>Schema!D72</f>
        <v>A1.1. Richiesta alle singole strutture di inviare previsioni di budget per il funzionamento</v>
      </c>
      <c r="E68" s="294" t="str">
        <f>Schema!E72</f>
        <v>BBF</v>
      </c>
      <c r="F68" s="89" t="str">
        <f>Schema!F72</f>
        <v>A</v>
      </c>
      <c r="G68" s="89" t="str">
        <f>Schema!G72</f>
        <v>01</v>
      </c>
      <c r="H68" s="295" t="str">
        <f>Schema!H72</f>
        <v>01</v>
      </c>
      <c r="I68" s="181" t="str">
        <f>IF('Rischio Lordo'!AF75=tabelle!$M$7,tabelle!$N$7,IF('Rischio Lordo'!AF75=tabelle!$M$6,tabelle!$N$6,IF('Rischio Lordo'!AF75=tabelle!$M$5,tabelle!$N$5,IF('Rischio Lordo'!AF75=tabelle!$M$4,tabelle!$N$4,IF('Rischio Lordo'!AF75=tabelle!$M$3,tabelle!$N$3,"-")))))</f>
        <v>-</v>
      </c>
      <c r="J68" s="34" t="str">
        <f>IF('Rischio Lordo'!AG75=tabelle!$M$7,tabelle!$N$7,IF('Rischio Lordo'!AG75=tabelle!$M$6,tabelle!$N$6,IF('Rischio Lordo'!AG75=tabelle!$M$5,tabelle!$N$5,IF('Rischio Lordo'!AG75=tabelle!$M$4,tabelle!$N$4,IF('Rischio Lordo'!AG75=tabelle!$M$3,tabelle!$N$3,"-")))))</f>
        <v>-</v>
      </c>
      <c r="K68" s="34" t="str">
        <f>IF('Rischio Lordo'!AH75=tabelle!$M$7,tabelle!$N$7,IF('Rischio Lordo'!AH75=tabelle!$M$6,tabelle!$N$6,IF('Rischio Lordo'!AH75=tabelle!$M$5,tabelle!$N$5,IF('Rischio Lordo'!AH75=tabelle!$M$4,tabelle!$N$4,IF('Rischio Lordo'!AH75=tabelle!$M$3,tabelle!$N$3,"-")))))</f>
        <v>-</v>
      </c>
      <c r="L68" s="394" t="str">
        <f t="shared" si="5"/>
        <v>-</v>
      </c>
      <c r="M68" s="34" t="str">
        <f>IF('Rischio Lordo'!AI75=tabelle!$M$7,tabelle!$N$7,IF('Rischio Lordo'!AI75=tabelle!$M$6,tabelle!$N$6,IF('Rischio Lordo'!AI75=tabelle!$M$5,tabelle!$N$5,IF('Rischio Lordo'!AI75=tabelle!$M$4,tabelle!$N$4,IF('Rischio Lordo'!AI75=tabelle!$M$3,tabelle!$N$3,"-")))))</f>
        <v>-</v>
      </c>
      <c r="N68" s="165" t="str">
        <f>IF(M68="-","-",IF('calcolo mitigazione del rischio'!L68="-","-",IF(AND((M68*'calcolo mitigazione del rischio'!L68)&gt;=tabelle!$P$3, (M68*'calcolo mitigazione del rischio'!L68)&lt;tabelle!$Q$3),tabelle!$R$3,IF(AND((M68*'calcolo mitigazione del rischio'!L68)&gt;=tabelle!$P$4, (M68*'calcolo mitigazione del rischio'!L68)&lt;tabelle!$Q$4),tabelle!$R$4,IF(AND((M68*'calcolo mitigazione del rischio'!L68)&gt;=tabelle!$P$5, (M68*'calcolo mitigazione del rischio'!L68)&lt;tabelle!$Q$5),tabelle!$R$5,IF(AND((M68*'calcolo mitigazione del rischio'!L68)&gt;=tabelle!$P$6, (M68*'calcolo mitigazione del rischio'!L68)&lt;tabelle!$Q$6),tabelle!$R$6,IF(AND((M68*'calcolo mitigazione del rischio'!L68)&gt;=tabelle!$P$7, (M68*'calcolo mitigazione del rischio'!L68)&lt;=tabelle!$Q$7),tabelle!$R$7,"-")))))))</f>
        <v>-</v>
      </c>
      <c r="O68" s="35" t="str">
        <f>IF('Rischio Lordo'!AK75=tabelle!$M$7,tabelle!$N$7,IF('Rischio Lordo'!AK75=tabelle!$M$6,tabelle!$N$6,IF('Rischio Lordo'!AK75=tabelle!$M$5,tabelle!$N$5,IF('Rischio Lordo'!AK75=tabelle!$M$4,tabelle!$N$4,IF('Rischio Lordo'!AK75=tabelle!$M$3,tabelle!$N$3,"-")))))</f>
        <v>-</v>
      </c>
      <c r="P68" s="35" t="str">
        <f>IF('Rischio Lordo'!AL75=tabelle!$M$7,tabelle!$N$7,IF('Rischio Lordo'!AL75=tabelle!$M$6,tabelle!$N$6,IF('Rischio Lordo'!AL75=tabelle!$M$5,tabelle!$N$5,IF('Rischio Lordo'!AL75=tabelle!$M$4,tabelle!$N$4,IF('Rischio Lordo'!AL75=tabelle!$M$3,tabelle!$N$3,"-")))))</f>
        <v>-</v>
      </c>
      <c r="Q68" s="35" t="str">
        <f>IF('Rischio Lordo'!AM75=tabelle!$M$7,tabelle!$N$7,IF('Rischio Lordo'!AM75=tabelle!$M$6,tabelle!$N$6,IF('Rischio Lordo'!AM75=tabelle!$M$5,tabelle!$N$5,IF('Rischio Lordo'!AM75=tabelle!$M$4,tabelle!$N$4,IF('Rischio Lordo'!AM75=tabelle!$M$3,tabelle!$N$3,"-")))))</f>
        <v>-</v>
      </c>
      <c r="R68" s="166" t="str">
        <f t="shared" si="6"/>
        <v>-</v>
      </c>
      <c r="S68" s="228" t="str">
        <f>IF(R68="-","-",(R68*'calcolo mitigazione del rischio'!N68))</f>
        <v>-</v>
      </c>
      <c r="T68" s="26" t="str">
        <f>IF('Rischio netto'!I75=tabelle!$V$3,('calcolo mitigazione del rischio'!T$11*tabelle!$W$3),IF('Rischio netto'!I75=tabelle!$V$4,('calcolo mitigazione del rischio'!T$11*tabelle!$W$4),IF('Rischio netto'!I75=tabelle!$V$5,('calcolo mitigazione del rischio'!T$11*tabelle!$W$5),IF('Rischio netto'!I75=tabelle!$V$6,('calcolo mitigazione del rischio'!T$11*tabelle!$W$6),IF('Rischio netto'!I75=tabelle!$V$7,('calcolo mitigazione del rischio'!T$11*tabelle!$W$7),IF('Rischio netto'!I75=tabelle!$V$8,('calcolo mitigazione del rischio'!T$11*tabelle!$W$8),IF('Rischio netto'!I75=tabelle!$V$9,('calcolo mitigazione del rischio'!T$11*tabelle!$W$9),IF('Rischio netto'!I75=tabelle!$V$10,('calcolo mitigazione del rischio'!T$11*tabelle!$W$10),IF('Rischio netto'!I75=tabelle!$V$11,('calcolo mitigazione del rischio'!T$11*tabelle!$W$11),IF('Rischio netto'!I75=tabelle!$V$12,('calcolo mitigazione del rischio'!T$11*tabelle!$W$12),"-"))))))))))</f>
        <v>-</v>
      </c>
      <c r="U68" s="26" t="str">
        <f>IF('Rischio netto'!J75=tabelle!$V$3,('calcolo mitigazione del rischio'!U$11*tabelle!$W$3),IF('Rischio netto'!J75=tabelle!$V$4,('calcolo mitigazione del rischio'!U$11*tabelle!$W$4),IF('Rischio netto'!J75=tabelle!$V$5,('calcolo mitigazione del rischio'!U$11*tabelle!$W$5),IF('Rischio netto'!J75=tabelle!$V$6,('calcolo mitigazione del rischio'!U$11*tabelle!$W$6),IF('Rischio netto'!J75=tabelle!$V$7,('calcolo mitigazione del rischio'!U$11*tabelle!$W$7),IF('Rischio netto'!J75=tabelle!$V$8,('calcolo mitigazione del rischio'!U$11*tabelle!$W$8),IF('Rischio netto'!J75=tabelle!$V$9,('calcolo mitigazione del rischio'!U$11*tabelle!$W$9),IF('Rischio netto'!J75=tabelle!$V$10,('calcolo mitigazione del rischio'!U$11*tabelle!$W$10),IF('Rischio netto'!J75=tabelle!$V$11,('calcolo mitigazione del rischio'!U$11*tabelle!$W$11),IF('Rischio netto'!J75=tabelle!$V$12,('calcolo mitigazione del rischio'!U$11*tabelle!$W$12),"-"))))))))))</f>
        <v>-</v>
      </c>
      <c r="V68" s="26" t="str">
        <f>IF('Rischio netto'!K75=tabelle!$V$3,('calcolo mitigazione del rischio'!V$11*tabelle!$W$3),IF('Rischio netto'!K75=tabelle!$V$4,('calcolo mitigazione del rischio'!V$11*tabelle!$W$4),IF('Rischio netto'!K75=tabelle!$V$5,('calcolo mitigazione del rischio'!V$11*tabelle!$W$5),IF('Rischio netto'!K75=tabelle!$V$6,('calcolo mitigazione del rischio'!V$11*tabelle!$W$6),IF('Rischio netto'!K75=tabelle!$V$7,('calcolo mitigazione del rischio'!V$11*tabelle!$W$7),IF('Rischio netto'!K75=tabelle!$V$8,('calcolo mitigazione del rischio'!V$11*tabelle!$W$8),IF('Rischio netto'!K75=tabelle!$V$9,('calcolo mitigazione del rischio'!V$11*tabelle!$W$9),IF('Rischio netto'!K75=tabelle!$V$10,('calcolo mitigazione del rischio'!V$11*tabelle!$W$10),IF('Rischio netto'!K75=tabelle!$V$11,('calcolo mitigazione del rischio'!V$11*tabelle!$W$11),IF('Rischio netto'!K75=tabelle!$V$12,('calcolo mitigazione del rischio'!V$11*tabelle!$W$12),"-"))))))))))</f>
        <v>-</v>
      </c>
      <c r="W68" s="26" t="str">
        <f>IF('Rischio netto'!L75=tabelle!$V$3,('calcolo mitigazione del rischio'!W$11*tabelle!$W$3),IF('Rischio netto'!L75=tabelle!$V$4,('calcolo mitigazione del rischio'!W$11*tabelle!$W$4),IF('Rischio netto'!L75=tabelle!$V$5,('calcolo mitigazione del rischio'!W$11*tabelle!$W$5),IF('Rischio netto'!L75=tabelle!$V$6,('calcolo mitigazione del rischio'!W$11*tabelle!$W$6),IF('Rischio netto'!L75=tabelle!$V$7,('calcolo mitigazione del rischio'!W$11*tabelle!$W$7),IF('Rischio netto'!L75=tabelle!$V$8,('calcolo mitigazione del rischio'!W$11*tabelle!$W$8),IF('Rischio netto'!L75=tabelle!$V$9,('calcolo mitigazione del rischio'!W$11*tabelle!$W$9),IF('Rischio netto'!L75=tabelle!$V$10,('calcolo mitigazione del rischio'!W$11*tabelle!$W$10),IF('Rischio netto'!L75=tabelle!$V$11,('calcolo mitigazione del rischio'!W$11*tabelle!$W$11),IF('Rischio netto'!L75=tabelle!$V$12,('calcolo mitigazione del rischio'!W$11*tabelle!$W$12),"-"))))))))))</f>
        <v>-</v>
      </c>
      <c r="X68" s="26" t="str">
        <f>IF('Rischio netto'!O75=tabelle!$V$3,('calcolo mitigazione del rischio'!X$11*tabelle!$W$3),IF('Rischio netto'!O75=tabelle!$V$4,('calcolo mitigazione del rischio'!X$11*tabelle!$W$4),IF('Rischio netto'!O75=tabelle!$V$5,('calcolo mitigazione del rischio'!X$11*tabelle!$W$5),IF('Rischio netto'!O75=tabelle!$V$6,('calcolo mitigazione del rischio'!X$11*tabelle!$W$6),IF('Rischio netto'!O75=tabelle!$V$7,('calcolo mitigazione del rischio'!X$11*tabelle!$W$7),IF('Rischio netto'!O75=tabelle!$V$8,('calcolo mitigazione del rischio'!X$11*tabelle!$W$8),IF('Rischio netto'!O75=tabelle!$V$9,('calcolo mitigazione del rischio'!X$11*tabelle!$W$9),IF('Rischio netto'!O75=tabelle!$V$10,('calcolo mitigazione del rischio'!X$11*tabelle!$W$10),IF('Rischio netto'!O75=tabelle!$V$11,('calcolo mitigazione del rischio'!X$11*tabelle!$W$11),IF('Rischio netto'!O75=tabelle!$V$12,('calcolo mitigazione del rischio'!X$11*tabelle!$W$12),"-"))))))))))</f>
        <v>-</v>
      </c>
      <c r="Y68" s="26" t="str">
        <f>IF('Rischio netto'!P75=tabelle!$V$3,('calcolo mitigazione del rischio'!Y$11*tabelle!$W$3),IF('Rischio netto'!P75=tabelle!$V$4,('calcolo mitigazione del rischio'!Y$11*tabelle!$W$4),IF('Rischio netto'!P75=tabelle!$V$5,('calcolo mitigazione del rischio'!Y$11*tabelle!$W$5),IF('Rischio netto'!P75=tabelle!$V$6,('calcolo mitigazione del rischio'!Y$11*tabelle!$W$6),IF('Rischio netto'!P75=tabelle!$V$7,('calcolo mitigazione del rischio'!Y$11*tabelle!$W$7),IF('Rischio netto'!P75=tabelle!$V$8,('calcolo mitigazione del rischio'!Y$11*tabelle!$W$8),IF('Rischio netto'!P75=tabelle!$V$9,('calcolo mitigazione del rischio'!Y$11*tabelle!$W$9),IF('Rischio netto'!P75=tabelle!$V$10,('calcolo mitigazione del rischio'!Y$11*tabelle!$W$10),IF('Rischio netto'!P75=tabelle!$V$11,('calcolo mitigazione del rischio'!Y$11*tabelle!$W$11),IF('Rischio netto'!P75=tabelle!$V$12,('calcolo mitigazione del rischio'!Y$11*tabelle!$W$12),"-"))))))))))</f>
        <v>-</v>
      </c>
      <c r="Z6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8" s="26" t="str">
        <f>IF('Rischio netto'!Q75=tabelle!$V$3,('calcolo mitigazione del rischio'!AA$11*tabelle!$W$3),IF('Rischio netto'!Q75=tabelle!$V$4,('calcolo mitigazione del rischio'!AA$11*tabelle!$W$4),IF('Rischio netto'!Q75=tabelle!$V$5,('calcolo mitigazione del rischio'!AA$11*tabelle!$W$5),IF('Rischio netto'!Q75=tabelle!$V$6,('calcolo mitigazione del rischio'!AA$11*tabelle!$W$6),IF('Rischio netto'!Q75=tabelle!$V$7,('calcolo mitigazione del rischio'!AA$11*tabelle!$W$7),IF('Rischio netto'!Q75=tabelle!$V$8,('calcolo mitigazione del rischio'!AA$11*tabelle!$W$8),IF('Rischio netto'!Q75=tabelle!$V$9,('calcolo mitigazione del rischio'!AA$11*tabelle!$W$9),IF('Rischio netto'!Q75=tabelle!$V$10,('calcolo mitigazione del rischio'!AA$11*tabelle!$W$10),IF('Rischio netto'!Q75=tabelle!$V$11,('calcolo mitigazione del rischio'!AA$11*tabelle!$W$11),IF('Rischio netto'!Q75=tabelle!$V$12,('calcolo mitigazione del rischio'!AA$11*tabelle!$W$12),"-"))))))))))</f>
        <v>-</v>
      </c>
      <c r="AB68" s="26" t="str">
        <f>IF('Rischio netto'!R75=tabelle!$V$3,('calcolo mitigazione del rischio'!AB$11*tabelle!$W$3),IF('Rischio netto'!R75=tabelle!$V$4,('calcolo mitigazione del rischio'!AB$11*tabelle!$W$4),IF('Rischio netto'!R75=tabelle!$V$5,('calcolo mitigazione del rischio'!AB$11*tabelle!$W$5),IF('Rischio netto'!R75=tabelle!$V$6,('calcolo mitigazione del rischio'!AB$11*tabelle!$W$6),IF('Rischio netto'!R75=tabelle!$V$7,('calcolo mitigazione del rischio'!AB$11*tabelle!$W$7),IF('Rischio netto'!R75=tabelle!$V$8,('calcolo mitigazione del rischio'!AB$11*tabelle!$W$8),IF('Rischio netto'!R75=tabelle!$V$9,('calcolo mitigazione del rischio'!AB$11*tabelle!$W$9),IF('Rischio netto'!R75=tabelle!$V$10,('calcolo mitigazione del rischio'!AB$11*tabelle!$W$10),IF('Rischio netto'!R75=tabelle!$V$11,('calcolo mitigazione del rischio'!AB$11*tabelle!$W$11),IF('Rischio netto'!R75=tabelle!$V$12,('calcolo mitigazione del rischio'!AB$11*tabelle!$W$12),"-"))))))))))</f>
        <v>-</v>
      </c>
      <c r="AC68" s="405" t="str">
        <f>IF('Rischio netto'!T75=tabelle!$V$3,('calcolo mitigazione del rischio'!AC$11*tabelle!$W$3),IF('Rischio netto'!T75=tabelle!$V$4,('calcolo mitigazione del rischio'!AC$11*tabelle!$W$4),IF('Rischio netto'!T75=tabelle!$V$5,('calcolo mitigazione del rischio'!AC$11*tabelle!$W$5),IF('Rischio netto'!T75=tabelle!$V$6,('calcolo mitigazione del rischio'!AC$11*tabelle!$W$6),IF('Rischio netto'!T75=tabelle!$V$7,('calcolo mitigazione del rischio'!AC$11*tabelle!$W$7),IF('Rischio netto'!T75=tabelle!$V$8,('calcolo mitigazione del rischio'!AC$11*tabelle!$W$8),IF('Rischio netto'!T75=tabelle!$V$9,('calcolo mitigazione del rischio'!AC$11*tabelle!$W$9),IF('Rischio netto'!T75=tabelle!$V$10,('calcolo mitigazione del rischio'!AC$11*tabelle!$W$10),IF('Rischio netto'!T75=tabelle!$V$11,('calcolo mitigazione del rischio'!AC$11*tabelle!$W$11),IF('Rischio netto'!T75=tabelle!$V$12,('calcolo mitigazione del rischio'!AC$11*tabelle!$W$12),"-"))))))))))</f>
        <v>-</v>
      </c>
      <c r="AD68" s="26" t="str">
        <f>IF('Rischio netto'!T75=tabelle!$V$3,('calcolo mitigazione del rischio'!AD$11*tabelle!$W$3),IF('Rischio netto'!T75=tabelle!$V$4,('calcolo mitigazione del rischio'!AD$11*tabelle!$W$4),IF('Rischio netto'!T75=tabelle!$V$5,('calcolo mitigazione del rischio'!AD$11*tabelle!$W$5),IF('Rischio netto'!T75=tabelle!$V$6,('calcolo mitigazione del rischio'!AD$11*tabelle!$W$6),IF('Rischio netto'!T75=tabelle!$V$7,('calcolo mitigazione del rischio'!AD$11*tabelle!$W$7),IF('Rischio netto'!T75=tabelle!$V$8,('calcolo mitigazione del rischio'!AD$11*tabelle!$W$8),IF('Rischio netto'!T75=tabelle!$V$9,('calcolo mitigazione del rischio'!AD$11*tabelle!$W$9),IF('Rischio netto'!T75=tabelle!$V$10,('calcolo mitigazione del rischio'!AD$11*tabelle!$W$10),IF('Rischio netto'!T75=tabelle!$V$11,('calcolo mitigazione del rischio'!AD$11*tabelle!$W$11),IF('Rischio netto'!T75=tabelle!$V$12,('calcolo mitigazione del rischio'!AD$11*tabelle!$W$12),"-"))))))))))</f>
        <v>-</v>
      </c>
      <c r="AE68" s="26"/>
      <c r="AF68" s="405" t="str">
        <f>IF('Rischio netto'!T75=tabelle!$V$3,('calcolo mitigazione del rischio'!AF$11*tabelle!$W$3),IF('Rischio netto'!T75=tabelle!$V$4,('calcolo mitigazione del rischio'!AF$11*tabelle!$W$4),IF('Rischio netto'!T75=tabelle!$V$5,('calcolo mitigazione del rischio'!AF$11*tabelle!$W$5),IF('Rischio netto'!T75=tabelle!$V$6,('calcolo mitigazione del rischio'!AF$11*tabelle!$W$6),IF('Rischio netto'!T75=tabelle!$V$7,('calcolo mitigazione del rischio'!AF$11*tabelle!$W$7),IF('Rischio netto'!T75=tabelle!$V$8,('calcolo mitigazione del rischio'!AF$11*tabelle!$W$8),IF('Rischio netto'!T75=tabelle!$V$9,('calcolo mitigazione del rischio'!AF$11*tabelle!$W$9),IF('Rischio netto'!T75=tabelle!$V$10,('calcolo mitigazione del rischio'!AF$11*tabelle!$W$10),IF('Rischio netto'!T75=tabelle!$V$11,('calcolo mitigazione del rischio'!AF$11*tabelle!$W$11),IF('Rischio netto'!T75=tabelle!$V$12,('calcolo mitigazione del rischio'!AF$11*tabelle!$W$12),"-"))))))))))</f>
        <v>-</v>
      </c>
      <c r="AG68" s="405" t="str">
        <f>IF('Rischio netto'!U75=tabelle!$V$3,('calcolo mitigazione del rischio'!AG$11*tabelle!$W$3),IF('Rischio netto'!U75=tabelle!$V$4,('calcolo mitigazione del rischio'!AG$11*tabelle!$W$4),IF('Rischio netto'!U75=tabelle!$V$5,('calcolo mitigazione del rischio'!AG$11*tabelle!$W$5),IF('Rischio netto'!U75=tabelle!$V$6,('calcolo mitigazione del rischio'!AG$11*tabelle!$W$6),IF('Rischio netto'!U75=tabelle!$V$7,('calcolo mitigazione del rischio'!AG$11*tabelle!$W$7),IF('Rischio netto'!U75=tabelle!$V$8,('calcolo mitigazione del rischio'!AG$11*tabelle!$W$8),IF('Rischio netto'!U75=tabelle!$V$9,('calcolo mitigazione del rischio'!AG$11*tabelle!$W$9),IF('Rischio netto'!U75=tabelle!$V$10,('calcolo mitigazione del rischio'!AG$11*tabelle!$W$10),IF('Rischio netto'!U75=tabelle!$V$11,('calcolo mitigazione del rischio'!AG$11*tabelle!$W$11),IF('Rischio netto'!U75=tabelle!$V$12,('calcolo mitigazione del rischio'!AG$11*tabelle!$W$12),"-"))))))))))</f>
        <v>-</v>
      </c>
      <c r="AH68" s="26" t="str">
        <f>IF('Rischio netto'!V75=tabelle!$V$3,('calcolo mitigazione del rischio'!AH$11*tabelle!$W$3),IF('Rischio netto'!V75=tabelle!$V$4,('calcolo mitigazione del rischio'!AH$11*tabelle!$W$4),IF('Rischio netto'!V75=tabelle!$V$5,('calcolo mitigazione del rischio'!AH$11*tabelle!$W$5),IF('Rischio netto'!V75=tabelle!$V$6,('calcolo mitigazione del rischio'!AH$11*tabelle!$W$6),IF('Rischio netto'!V75=tabelle!$V$7,('calcolo mitigazione del rischio'!AH$11*tabelle!$W$7),IF('Rischio netto'!V75=tabelle!$V$8,('calcolo mitigazione del rischio'!AH$11*tabelle!$W$8),IF('Rischio netto'!V75=tabelle!$V$9,('calcolo mitigazione del rischio'!AH$11*tabelle!$W$9),IF('Rischio netto'!V75=tabelle!$V$10,('calcolo mitigazione del rischio'!AH$11*tabelle!$W$10),IF('Rischio netto'!V75=tabelle!$V$11,('calcolo mitigazione del rischio'!AH$11*tabelle!$W$11),IF('Rischio netto'!V75=tabelle!$V$12,('calcolo mitigazione del rischio'!AH$11*tabelle!$W$12),"-"))))))))))</f>
        <v>-</v>
      </c>
      <c r="AI68" s="410" t="str">
        <f>IF('Rischio netto'!W75=tabelle!$V$3,('calcolo mitigazione del rischio'!AI$11*tabelle!$W$3),IF('Rischio netto'!W75=tabelle!$V$4,('calcolo mitigazione del rischio'!AI$11*tabelle!$W$4),IF('Rischio netto'!W75=tabelle!$V$5,('calcolo mitigazione del rischio'!AI$11*tabelle!$W$5),IF('Rischio netto'!W75=tabelle!$V$6,('calcolo mitigazione del rischio'!AI$11*tabelle!$W$6),IF('Rischio netto'!W75=tabelle!$V$7,('calcolo mitigazione del rischio'!AI$11*tabelle!$W$7),IF('Rischio netto'!W75=tabelle!$V$8,('calcolo mitigazione del rischio'!AI$11*tabelle!$W$8),IF('Rischio netto'!W75=tabelle!$V$9,('calcolo mitigazione del rischio'!AI$11*tabelle!$W$9),IF('Rischio netto'!W75=tabelle!$V$10,('calcolo mitigazione del rischio'!AI$11*tabelle!$W$10),IF('Rischio netto'!W75=tabelle!$V$11,('calcolo mitigazione del rischio'!AI$11*tabelle!$W$11),IF('Rischio netto'!W75=tabelle!$V$12,('calcolo mitigazione del rischio'!AI$11*tabelle!$W$12),"-"))))))))))</f>
        <v>-</v>
      </c>
      <c r="AJ68" s="428" t="e">
        <f t="shared" si="0"/>
        <v>#REF!</v>
      </c>
      <c r="AK68" s="429" t="e">
        <f t="shared" si="7"/>
        <v>#REF!</v>
      </c>
      <c r="AL68" s="418" t="e">
        <f>IF('calcolo mitigazione del rischio'!$AJ68="-","-",'calcolo mitigazione del rischio'!$AK68)</f>
        <v>#REF!</v>
      </c>
      <c r="AM68" s="412" t="str">
        <f>IF('Rischio netto'!X75="-","-",IF('calcolo mitigazione del rischio'!S68="-","-",IF('calcolo mitigazione del rischio'!AL68="-","-",ROUND(('calcolo mitigazione del rischio'!S68*(1-'calcolo mitigazione del rischio'!AL68)),0))))</f>
        <v>-</v>
      </c>
      <c r="AN68" s="404"/>
      <c r="AO68" s="26">
        <f>IF('Rischio Lordo'!L75="X",tabelle!$I$2,0)</f>
        <v>0</v>
      </c>
      <c r="AP68" s="26">
        <f>IF('Rischio Lordo'!M75="X",tabelle!$I$3,0)</f>
        <v>0</v>
      </c>
      <c r="AQ68" s="26">
        <f>IF('Rischio Lordo'!N75="X",tabelle!$I$4,0)</f>
        <v>0</v>
      </c>
      <c r="AR68" s="26">
        <f>IF('Rischio Lordo'!O75="X",tabelle!$I$5,0)</f>
        <v>0</v>
      </c>
      <c r="AS68" s="26">
        <f>IF('Rischio Lordo'!P75="X",tabelle!$I$6,0)</f>
        <v>0</v>
      </c>
      <c r="AT68" s="26">
        <f>IF('Rischio Lordo'!Q75="X",tabelle!$I$7,0)</f>
        <v>0</v>
      </c>
      <c r="AU68" s="26">
        <f>IF('Rischio Lordo'!R75="X",tabelle!$I$8,0)</f>
        <v>0</v>
      </c>
      <c r="AV68" s="26">
        <f>IF('Rischio Lordo'!S75="X",tabelle!$I$9,0)</f>
        <v>0</v>
      </c>
      <c r="AW68" s="26">
        <f>IF('Rischio Lordo'!T75="X",tabelle!$I$10,0)</f>
        <v>0</v>
      </c>
      <c r="AX68" s="26">
        <f>IF('Rischio Lordo'!U75="X",tabelle!$I$11,0)</f>
        <v>0</v>
      </c>
      <c r="AY68" s="26">
        <f>IF('Rischio Lordo'!V75="X",tabelle!$I$12,0)</f>
        <v>0</v>
      </c>
      <c r="AZ68" s="26">
        <f>IF('Rischio Lordo'!W75="X",tabelle!$I$13,0)</f>
        <v>0</v>
      </c>
      <c r="BA68" s="26">
        <f>IF('Rischio Lordo'!X75="X",tabelle!$I$14,0)</f>
        <v>0</v>
      </c>
      <c r="BB68" s="26">
        <f>IF('Rischio Lordo'!Y75="X",tabelle!$I$15,0)</f>
        <v>0</v>
      </c>
      <c r="BC68" s="26">
        <f>IF('Rischio Lordo'!Z75="X",tabelle!$I$16,0)</f>
        <v>0</v>
      </c>
      <c r="BD68" s="26">
        <f>IF('Rischio Lordo'!AA75="X",tabelle!$I$17,0)</f>
        <v>0</v>
      </c>
      <c r="BE68" s="26">
        <f>IF('Rischio Lordo'!AB75="X",tabelle!$I$18,0)</f>
        <v>0</v>
      </c>
      <c r="BF68" s="26">
        <f>IF('Rischio Lordo'!AC75="X",tabelle!$I$18,0)</f>
        <v>0</v>
      </c>
      <c r="BG68" s="26">
        <f>IF('Rischio Lordo'!AC75="X",tabelle!$I$19,0)</f>
        <v>0</v>
      </c>
      <c r="BH68" s="212">
        <f t="shared" si="8"/>
        <v>0</v>
      </c>
    </row>
    <row r="69" spans="1:60" x14ac:dyDescent="0.75">
      <c r="A69" s="743">
        <f>Schema!A73</f>
        <v>0</v>
      </c>
      <c r="B69" s="724">
        <f>Schema!B73</f>
        <v>0</v>
      </c>
      <c r="C69" s="1119">
        <f>Schema!C73</f>
        <v>0</v>
      </c>
      <c r="D69" s="268" t="str">
        <f>Schema!D73</f>
        <v>A.1.2. Verifica dei dati ricevuti</v>
      </c>
      <c r="E69" s="296" t="str">
        <f>Schema!E73</f>
        <v>BBF</v>
      </c>
      <c r="F69" s="90" t="str">
        <f>Schema!F73</f>
        <v>A</v>
      </c>
      <c r="G69" s="90" t="str">
        <f>Schema!G73</f>
        <v>01</v>
      </c>
      <c r="H69" s="297" t="str">
        <f>Schema!H73</f>
        <v>02</v>
      </c>
      <c r="I69" s="181" t="str">
        <f>IF('Rischio Lordo'!AF76=tabelle!$M$7,tabelle!$N$7,IF('Rischio Lordo'!AF76=tabelle!$M$6,tabelle!$N$6,IF('Rischio Lordo'!AF76=tabelle!$M$5,tabelle!$N$5,IF('Rischio Lordo'!AF76=tabelle!$M$4,tabelle!$N$4,IF('Rischio Lordo'!AF76=tabelle!$M$3,tabelle!$N$3,"-")))))</f>
        <v>-</v>
      </c>
      <c r="J69" s="34" t="str">
        <f>IF('Rischio Lordo'!AG76=tabelle!$M$7,tabelle!$N$7,IF('Rischio Lordo'!AG76=tabelle!$M$6,tabelle!$N$6,IF('Rischio Lordo'!AG76=tabelle!$M$5,tabelle!$N$5,IF('Rischio Lordo'!AG76=tabelle!$M$4,tabelle!$N$4,IF('Rischio Lordo'!AG76=tabelle!$M$3,tabelle!$N$3,"-")))))</f>
        <v>-</v>
      </c>
      <c r="K69" s="34" t="str">
        <f>IF('Rischio Lordo'!AH76=tabelle!$M$7,tabelle!$N$7,IF('Rischio Lordo'!AH76=tabelle!$M$6,tabelle!$N$6,IF('Rischio Lordo'!AH76=tabelle!$M$5,tabelle!$N$5,IF('Rischio Lordo'!AH76=tabelle!$M$4,tabelle!$N$4,IF('Rischio Lordo'!AH76=tabelle!$M$3,tabelle!$N$3,"-")))))</f>
        <v>-</v>
      </c>
      <c r="L69" s="394" t="str">
        <f t="shared" si="5"/>
        <v>-</v>
      </c>
      <c r="M69" s="34" t="str">
        <f>IF('Rischio Lordo'!AI76=tabelle!$M$7,tabelle!$N$7,IF('Rischio Lordo'!AI76=tabelle!$M$6,tabelle!$N$6,IF('Rischio Lordo'!AI76=tabelle!$M$5,tabelle!$N$5,IF('Rischio Lordo'!AI76=tabelle!$M$4,tabelle!$N$4,IF('Rischio Lordo'!AI76=tabelle!$M$3,tabelle!$N$3,"-")))))</f>
        <v>-</v>
      </c>
      <c r="N69" s="165" t="str">
        <f>IF(M69="-","-",IF('calcolo mitigazione del rischio'!L69="-","-",IF(AND((M69*'calcolo mitigazione del rischio'!L69)&gt;=tabelle!$P$3, (M69*'calcolo mitigazione del rischio'!L69)&lt;tabelle!$Q$3),tabelle!$R$3,IF(AND((M69*'calcolo mitigazione del rischio'!L69)&gt;=tabelle!$P$4, (M69*'calcolo mitigazione del rischio'!L69)&lt;tabelle!$Q$4),tabelle!$R$4,IF(AND((M69*'calcolo mitigazione del rischio'!L69)&gt;=tabelle!$P$5, (M69*'calcolo mitigazione del rischio'!L69)&lt;tabelle!$Q$5),tabelle!$R$5,IF(AND((M69*'calcolo mitigazione del rischio'!L69)&gt;=tabelle!$P$6, (M69*'calcolo mitigazione del rischio'!L69)&lt;tabelle!$Q$6),tabelle!$R$6,IF(AND((M69*'calcolo mitigazione del rischio'!L69)&gt;=tabelle!$P$7, (M69*'calcolo mitigazione del rischio'!L69)&lt;=tabelle!$Q$7),tabelle!$R$7,"-")))))))</f>
        <v>-</v>
      </c>
      <c r="O69" s="35" t="str">
        <f>IF('Rischio Lordo'!AK76=tabelle!$M$7,tabelle!$N$7,IF('Rischio Lordo'!AK76=tabelle!$M$6,tabelle!$N$6,IF('Rischio Lordo'!AK76=tabelle!$M$5,tabelle!$N$5,IF('Rischio Lordo'!AK76=tabelle!$M$4,tabelle!$N$4,IF('Rischio Lordo'!AK76=tabelle!$M$3,tabelle!$N$3,"-")))))</f>
        <v>-</v>
      </c>
      <c r="P69" s="35" t="str">
        <f>IF('Rischio Lordo'!AL76=tabelle!$M$7,tabelle!$N$7,IF('Rischio Lordo'!AL76=tabelle!$M$6,tabelle!$N$6,IF('Rischio Lordo'!AL76=tabelle!$M$5,tabelle!$N$5,IF('Rischio Lordo'!AL76=tabelle!$M$4,tabelle!$N$4,IF('Rischio Lordo'!AL76=tabelle!$M$3,tabelle!$N$3,"-")))))</f>
        <v>-</v>
      </c>
      <c r="Q69" s="35" t="str">
        <f>IF('Rischio Lordo'!AM76=tabelle!$M$7,tabelle!$N$7,IF('Rischio Lordo'!AM76=tabelle!$M$6,tabelle!$N$6,IF('Rischio Lordo'!AM76=tabelle!$M$5,tabelle!$N$5,IF('Rischio Lordo'!AM76=tabelle!$M$4,tabelle!$N$4,IF('Rischio Lordo'!AM76=tabelle!$M$3,tabelle!$N$3,"-")))))</f>
        <v>-</v>
      </c>
      <c r="R69" s="166" t="str">
        <f t="shared" si="6"/>
        <v>-</v>
      </c>
      <c r="S69" s="228" t="str">
        <f>IF(R69="-","-",(R69*'calcolo mitigazione del rischio'!N69))</f>
        <v>-</v>
      </c>
      <c r="T69" s="26" t="str">
        <f>IF('Rischio netto'!I76=tabelle!$V$3,('calcolo mitigazione del rischio'!T$11*tabelle!$W$3),IF('Rischio netto'!I76=tabelle!$V$4,('calcolo mitigazione del rischio'!T$11*tabelle!$W$4),IF('Rischio netto'!I76=tabelle!$V$5,('calcolo mitigazione del rischio'!T$11*tabelle!$W$5),IF('Rischio netto'!I76=tabelle!$V$6,('calcolo mitigazione del rischio'!T$11*tabelle!$W$6),IF('Rischio netto'!I76=tabelle!$V$7,('calcolo mitigazione del rischio'!T$11*tabelle!$W$7),IF('Rischio netto'!I76=tabelle!$V$8,('calcolo mitigazione del rischio'!T$11*tabelle!$W$8),IF('Rischio netto'!I76=tabelle!$V$9,('calcolo mitigazione del rischio'!T$11*tabelle!$W$9),IF('Rischio netto'!I76=tabelle!$V$10,('calcolo mitigazione del rischio'!T$11*tabelle!$W$10),IF('Rischio netto'!I76=tabelle!$V$11,('calcolo mitigazione del rischio'!T$11*tabelle!$W$11),IF('Rischio netto'!I76=tabelle!$V$12,('calcolo mitigazione del rischio'!T$11*tabelle!$W$12),"-"))))))))))</f>
        <v>-</v>
      </c>
      <c r="U69" s="26" t="str">
        <f>IF('Rischio netto'!J76=tabelle!$V$3,('calcolo mitigazione del rischio'!U$11*tabelle!$W$3),IF('Rischio netto'!J76=tabelle!$V$4,('calcolo mitigazione del rischio'!U$11*tabelle!$W$4),IF('Rischio netto'!J76=tabelle!$V$5,('calcolo mitigazione del rischio'!U$11*tabelle!$W$5),IF('Rischio netto'!J76=tabelle!$V$6,('calcolo mitigazione del rischio'!U$11*tabelle!$W$6),IF('Rischio netto'!J76=tabelle!$V$7,('calcolo mitigazione del rischio'!U$11*tabelle!$W$7),IF('Rischio netto'!J76=tabelle!$V$8,('calcolo mitigazione del rischio'!U$11*tabelle!$W$8),IF('Rischio netto'!J76=tabelle!$V$9,('calcolo mitigazione del rischio'!U$11*tabelle!$W$9),IF('Rischio netto'!J76=tabelle!$V$10,('calcolo mitigazione del rischio'!U$11*tabelle!$W$10),IF('Rischio netto'!J76=tabelle!$V$11,('calcolo mitigazione del rischio'!U$11*tabelle!$W$11),IF('Rischio netto'!J76=tabelle!$V$12,('calcolo mitigazione del rischio'!U$11*tabelle!$W$12),"-"))))))))))</f>
        <v>-</v>
      </c>
      <c r="V69" s="26" t="str">
        <f>IF('Rischio netto'!K76=tabelle!$V$3,('calcolo mitigazione del rischio'!V$11*tabelle!$W$3),IF('Rischio netto'!K76=tabelle!$V$4,('calcolo mitigazione del rischio'!V$11*tabelle!$W$4),IF('Rischio netto'!K76=tabelle!$V$5,('calcolo mitigazione del rischio'!V$11*tabelle!$W$5),IF('Rischio netto'!K76=tabelle!$V$6,('calcolo mitigazione del rischio'!V$11*tabelle!$W$6),IF('Rischio netto'!K76=tabelle!$V$7,('calcolo mitigazione del rischio'!V$11*tabelle!$W$7),IF('Rischio netto'!K76=tabelle!$V$8,('calcolo mitigazione del rischio'!V$11*tabelle!$W$8),IF('Rischio netto'!K76=tabelle!$V$9,('calcolo mitigazione del rischio'!V$11*tabelle!$W$9),IF('Rischio netto'!K76=tabelle!$V$10,('calcolo mitigazione del rischio'!V$11*tabelle!$W$10),IF('Rischio netto'!K76=tabelle!$V$11,('calcolo mitigazione del rischio'!V$11*tabelle!$W$11),IF('Rischio netto'!K76=tabelle!$V$12,('calcolo mitigazione del rischio'!V$11*tabelle!$W$12),"-"))))))))))</f>
        <v>-</v>
      </c>
      <c r="W69" s="26" t="str">
        <f>IF('Rischio netto'!L76=tabelle!$V$3,('calcolo mitigazione del rischio'!W$11*tabelle!$W$3),IF('Rischio netto'!L76=tabelle!$V$4,('calcolo mitigazione del rischio'!W$11*tabelle!$W$4),IF('Rischio netto'!L76=tabelle!$V$5,('calcolo mitigazione del rischio'!W$11*tabelle!$W$5),IF('Rischio netto'!L76=tabelle!$V$6,('calcolo mitigazione del rischio'!W$11*tabelle!$W$6),IF('Rischio netto'!L76=tabelle!$V$7,('calcolo mitigazione del rischio'!W$11*tabelle!$W$7),IF('Rischio netto'!L76=tabelle!$V$8,('calcolo mitigazione del rischio'!W$11*tabelle!$W$8),IF('Rischio netto'!L76=tabelle!$V$9,('calcolo mitigazione del rischio'!W$11*tabelle!$W$9),IF('Rischio netto'!L76=tabelle!$V$10,('calcolo mitigazione del rischio'!W$11*tabelle!$W$10),IF('Rischio netto'!L76=tabelle!$V$11,('calcolo mitigazione del rischio'!W$11*tabelle!$W$11),IF('Rischio netto'!L76=tabelle!$V$12,('calcolo mitigazione del rischio'!W$11*tabelle!$W$12),"-"))))))))))</f>
        <v>-</v>
      </c>
      <c r="X69" s="26" t="str">
        <f>IF('Rischio netto'!O76=tabelle!$V$3,('calcolo mitigazione del rischio'!X$11*tabelle!$W$3),IF('Rischio netto'!O76=tabelle!$V$4,('calcolo mitigazione del rischio'!X$11*tabelle!$W$4),IF('Rischio netto'!O76=tabelle!$V$5,('calcolo mitigazione del rischio'!X$11*tabelle!$W$5),IF('Rischio netto'!O76=tabelle!$V$6,('calcolo mitigazione del rischio'!X$11*tabelle!$W$6),IF('Rischio netto'!O76=tabelle!$V$7,('calcolo mitigazione del rischio'!X$11*tabelle!$W$7),IF('Rischio netto'!O76=tabelle!$V$8,('calcolo mitigazione del rischio'!X$11*tabelle!$W$8),IF('Rischio netto'!O76=tabelle!$V$9,('calcolo mitigazione del rischio'!X$11*tabelle!$W$9),IF('Rischio netto'!O76=tabelle!$V$10,('calcolo mitigazione del rischio'!X$11*tabelle!$W$10),IF('Rischio netto'!O76=tabelle!$V$11,('calcolo mitigazione del rischio'!X$11*tabelle!$W$11),IF('Rischio netto'!O76=tabelle!$V$12,('calcolo mitigazione del rischio'!X$11*tabelle!$W$12),"-"))))))))))</f>
        <v>-</v>
      </c>
      <c r="Y69" s="26" t="str">
        <f>IF('Rischio netto'!P76=tabelle!$V$3,('calcolo mitigazione del rischio'!Y$11*tabelle!$W$3),IF('Rischio netto'!P76=tabelle!$V$4,('calcolo mitigazione del rischio'!Y$11*tabelle!$W$4),IF('Rischio netto'!P76=tabelle!$V$5,('calcolo mitigazione del rischio'!Y$11*tabelle!$W$5),IF('Rischio netto'!P76=tabelle!$V$6,('calcolo mitigazione del rischio'!Y$11*tabelle!$W$6),IF('Rischio netto'!P76=tabelle!$V$7,('calcolo mitigazione del rischio'!Y$11*tabelle!$W$7),IF('Rischio netto'!P76=tabelle!$V$8,('calcolo mitigazione del rischio'!Y$11*tabelle!$W$8),IF('Rischio netto'!P76=tabelle!$V$9,('calcolo mitigazione del rischio'!Y$11*tabelle!$W$9),IF('Rischio netto'!P76=tabelle!$V$10,('calcolo mitigazione del rischio'!Y$11*tabelle!$W$10),IF('Rischio netto'!P76=tabelle!$V$11,('calcolo mitigazione del rischio'!Y$11*tabelle!$W$11),IF('Rischio netto'!P76=tabelle!$V$12,('calcolo mitigazione del rischio'!Y$11*tabelle!$W$12),"-"))))))))))</f>
        <v>-</v>
      </c>
      <c r="Z6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69" s="26" t="str">
        <f>IF('Rischio netto'!Q76=tabelle!$V$3,('calcolo mitigazione del rischio'!AA$11*tabelle!$W$3),IF('Rischio netto'!Q76=tabelle!$V$4,('calcolo mitigazione del rischio'!AA$11*tabelle!$W$4),IF('Rischio netto'!Q76=tabelle!$V$5,('calcolo mitigazione del rischio'!AA$11*tabelle!$W$5),IF('Rischio netto'!Q76=tabelle!$V$6,('calcolo mitigazione del rischio'!AA$11*tabelle!$W$6),IF('Rischio netto'!Q76=tabelle!$V$7,('calcolo mitigazione del rischio'!AA$11*tabelle!$W$7),IF('Rischio netto'!Q76=tabelle!$V$8,('calcolo mitigazione del rischio'!AA$11*tabelle!$W$8),IF('Rischio netto'!Q76=tabelle!$V$9,('calcolo mitigazione del rischio'!AA$11*tabelle!$W$9),IF('Rischio netto'!Q76=tabelle!$V$10,('calcolo mitigazione del rischio'!AA$11*tabelle!$W$10),IF('Rischio netto'!Q76=tabelle!$V$11,('calcolo mitigazione del rischio'!AA$11*tabelle!$W$11),IF('Rischio netto'!Q76=tabelle!$V$12,('calcolo mitigazione del rischio'!AA$11*tabelle!$W$12),"-"))))))))))</f>
        <v>-</v>
      </c>
      <c r="AB69" s="26" t="str">
        <f>IF('Rischio netto'!R76=tabelle!$V$3,('calcolo mitigazione del rischio'!AB$11*tabelle!$W$3),IF('Rischio netto'!R76=tabelle!$V$4,('calcolo mitigazione del rischio'!AB$11*tabelle!$W$4),IF('Rischio netto'!R76=tabelle!$V$5,('calcolo mitigazione del rischio'!AB$11*tabelle!$W$5),IF('Rischio netto'!R76=tabelle!$V$6,('calcolo mitigazione del rischio'!AB$11*tabelle!$W$6),IF('Rischio netto'!R76=tabelle!$V$7,('calcolo mitigazione del rischio'!AB$11*tabelle!$W$7),IF('Rischio netto'!R76=tabelle!$V$8,('calcolo mitigazione del rischio'!AB$11*tabelle!$W$8),IF('Rischio netto'!R76=tabelle!$V$9,('calcolo mitigazione del rischio'!AB$11*tabelle!$W$9),IF('Rischio netto'!R76=tabelle!$V$10,('calcolo mitigazione del rischio'!AB$11*tabelle!$W$10),IF('Rischio netto'!R76=tabelle!$V$11,('calcolo mitigazione del rischio'!AB$11*tabelle!$W$11),IF('Rischio netto'!R76=tabelle!$V$12,('calcolo mitigazione del rischio'!AB$11*tabelle!$W$12),"-"))))))))))</f>
        <v>-</v>
      </c>
      <c r="AC69" s="405" t="str">
        <f>IF('Rischio netto'!T76=tabelle!$V$3,('calcolo mitigazione del rischio'!AC$11*tabelle!$W$3),IF('Rischio netto'!T76=tabelle!$V$4,('calcolo mitigazione del rischio'!AC$11*tabelle!$W$4),IF('Rischio netto'!T76=tabelle!$V$5,('calcolo mitigazione del rischio'!AC$11*tabelle!$W$5),IF('Rischio netto'!T76=tabelle!$V$6,('calcolo mitigazione del rischio'!AC$11*tabelle!$W$6),IF('Rischio netto'!T76=tabelle!$V$7,('calcolo mitigazione del rischio'!AC$11*tabelle!$W$7),IF('Rischio netto'!T76=tabelle!$V$8,('calcolo mitigazione del rischio'!AC$11*tabelle!$W$8),IF('Rischio netto'!T76=tabelle!$V$9,('calcolo mitigazione del rischio'!AC$11*tabelle!$W$9),IF('Rischio netto'!T76=tabelle!$V$10,('calcolo mitigazione del rischio'!AC$11*tabelle!$W$10),IF('Rischio netto'!T76=tabelle!$V$11,('calcolo mitigazione del rischio'!AC$11*tabelle!$W$11),IF('Rischio netto'!T76=tabelle!$V$12,('calcolo mitigazione del rischio'!AC$11*tabelle!$W$12),"-"))))))))))</f>
        <v>-</v>
      </c>
      <c r="AD69" s="26" t="str">
        <f>IF('Rischio netto'!T76=tabelle!$V$3,('calcolo mitigazione del rischio'!AD$11*tabelle!$W$3),IF('Rischio netto'!T76=tabelle!$V$4,('calcolo mitigazione del rischio'!AD$11*tabelle!$W$4),IF('Rischio netto'!T76=tabelle!$V$5,('calcolo mitigazione del rischio'!AD$11*tabelle!$W$5),IF('Rischio netto'!T76=tabelle!$V$6,('calcolo mitigazione del rischio'!AD$11*tabelle!$W$6),IF('Rischio netto'!T76=tabelle!$V$7,('calcolo mitigazione del rischio'!AD$11*tabelle!$W$7),IF('Rischio netto'!T76=tabelle!$V$8,('calcolo mitigazione del rischio'!AD$11*tabelle!$W$8),IF('Rischio netto'!T76=tabelle!$V$9,('calcolo mitigazione del rischio'!AD$11*tabelle!$W$9),IF('Rischio netto'!T76=tabelle!$V$10,('calcolo mitigazione del rischio'!AD$11*tabelle!$W$10),IF('Rischio netto'!T76=tabelle!$V$11,('calcolo mitigazione del rischio'!AD$11*tabelle!$W$11),IF('Rischio netto'!T76=tabelle!$V$12,('calcolo mitigazione del rischio'!AD$11*tabelle!$W$12),"-"))))))))))</f>
        <v>-</v>
      </c>
      <c r="AE69" s="26"/>
      <c r="AF69" s="405" t="str">
        <f>IF('Rischio netto'!T76=tabelle!$V$3,('calcolo mitigazione del rischio'!AF$11*tabelle!$W$3),IF('Rischio netto'!T76=tabelle!$V$4,('calcolo mitigazione del rischio'!AF$11*tabelle!$W$4),IF('Rischio netto'!T76=tabelle!$V$5,('calcolo mitigazione del rischio'!AF$11*tabelle!$W$5),IF('Rischio netto'!T76=tabelle!$V$6,('calcolo mitigazione del rischio'!AF$11*tabelle!$W$6),IF('Rischio netto'!T76=tabelle!$V$7,('calcolo mitigazione del rischio'!AF$11*tabelle!$W$7),IF('Rischio netto'!T76=tabelle!$V$8,('calcolo mitigazione del rischio'!AF$11*tabelle!$W$8),IF('Rischio netto'!T76=tabelle!$V$9,('calcolo mitigazione del rischio'!AF$11*tabelle!$W$9),IF('Rischio netto'!T76=tabelle!$V$10,('calcolo mitigazione del rischio'!AF$11*tabelle!$W$10),IF('Rischio netto'!T76=tabelle!$V$11,('calcolo mitigazione del rischio'!AF$11*tabelle!$W$11),IF('Rischio netto'!T76=tabelle!$V$12,('calcolo mitigazione del rischio'!AF$11*tabelle!$W$12),"-"))))))))))</f>
        <v>-</v>
      </c>
      <c r="AG69" s="405" t="str">
        <f>IF('Rischio netto'!U76=tabelle!$V$3,('calcolo mitigazione del rischio'!AG$11*tabelle!$W$3),IF('Rischio netto'!U76=tabelle!$V$4,('calcolo mitigazione del rischio'!AG$11*tabelle!$W$4),IF('Rischio netto'!U76=tabelle!$V$5,('calcolo mitigazione del rischio'!AG$11*tabelle!$W$5),IF('Rischio netto'!U76=tabelle!$V$6,('calcolo mitigazione del rischio'!AG$11*tabelle!$W$6),IF('Rischio netto'!U76=tabelle!$V$7,('calcolo mitigazione del rischio'!AG$11*tabelle!$W$7),IF('Rischio netto'!U76=tabelle!$V$8,('calcolo mitigazione del rischio'!AG$11*tabelle!$W$8),IF('Rischio netto'!U76=tabelle!$V$9,('calcolo mitigazione del rischio'!AG$11*tabelle!$W$9),IF('Rischio netto'!U76=tabelle!$V$10,('calcolo mitigazione del rischio'!AG$11*tabelle!$W$10),IF('Rischio netto'!U76=tabelle!$V$11,('calcolo mitigazione del rischio'!AG$11*tabelle!$W$11),IF('Rischio netto'!U76=tabelle!$V$12,('calcolo mitigazione del rischio'!AG$11*tabelle!$W$12),"-"))))))))))</f>
        <v>-</v>
      </c>
      <c r="AH69" s="26" t="str">
        <f>IF('Rischio netto'!V76=tabelle!$V$3,('calcolo mitigazione del rischio'!AH$11*tabelle!$W$3),IF('Rischio netto'!V76=tabelle!$V$4,('calcolo mitigazione del rischio'!AH$11*tabelle!$W$4),IF('Rischio netto'!V76=tabelle!$V$5,('calcolo mitigazione del rischio'!AH$11*tabelle!$W$5),IF('Rischio netto'!V76=tabelle!$V$6,('calcolo mitigazione del rischio'!AH$11*tabelle!$W$6),IF('Rischio netto'!V76=tabelle!$V$7,('calcolo mitigazione del rischio'!AH$11*tabelle!$W$7),IF('Rischio netto'!V76=tabelle!$V$8,('calcolo mitigazione del rischio'!AH$11*tabelle!$W$8),IF('Rischio netto'!V76=tabelle!$V$9,('calcolo mitigazione del rischio'!AH$11*tabelle!$W$9),IF('Rischio netto'!V76=tabelle!$V$10,('calcolo mitigazione del rischio'!AH$11*tabelle!$W$10),IF('Rischio netto'!V76=tabelle!$V$11,('calcolo mitigazione del rischio'!AH$11*tabelle!$W$11),IF('Rischio netto'!V76=tabelle!$V$12,('calcolo mitigazione del rischio'!AH$11*tabelle!$W$12),"-"))))))))))</f>
        <v>-</v>
      </c>
      <c r="AI69" s="410" t="str">
        <f>IF('Rischio netto'!W76=tabelle!$V$3,('calcolo mitigazione del rischio'!AI$11*tabelle!$W$3),IF('Rischio netto'!W76=tabelle!$V$4,('calcolo mitigazione del rischio'!AI$11*tabelle!$W$4),IF('Rischio netto'!W76=tabelle!$V$5,('calcolo mitigazione del rischio'!AI$11*tabelle!$W$5),IF('Rischio netto'!W76=tabelle!$V$6,('calcolo mitigazione del rischio'!AI$11*tabelle!$W$6),IF('Rischio netto'!W76=tabelle!$V$7,('calcolo mitigazione del rischio'!AI$11*tabelle!$W$7),IF('Rischio netto'!W76=tabelle!$V$8,('calcolo mitigazione del rischio'!AI$11*tabelle!$W$8),IF('Rischio netto'!W76=tabelle!$V$9,('calcolo mitigazione del rischio'!AI$11*tabelle!$W$9),IF('Rischio netto'!W76=tabelle!$V$10,('calcolo mitigazione del rischio'!AI$11*tabelle!$W$10),IF('Rischio netto'!W76=tabelle!$V$11,('calcolo mitigazione del rischio'!AI$11*tabelle!$W$11),IF('Rischio netto'!W76=tabelle!$V$12,('calcolo mitigazione del rischio'!AI$11*tabelle!$W$12),"-"))))))))))</f>
        <v>-</v>
      </c>
      <c r="AJ69" s="428" t="e">
        <f t="shared" si="0"/>
        <v>#REF!</v>
      </c>
      <c r="AK69" s="429" t="e">
        <f t="shared" si="7"/>
        <v>#REF!</v>
      </c>
      <c r="AL69" s="418" t="e">
        <f>IF('calcolo mitigazione del rischio'!$AJ69="-","-",'calcolo mitigazione del rischio'!$AK69)</f>
        <v>#REF!</v>
      </c>
      <c r="AM69" s="412" t="str">
        <f>IF('Rischio netto'!X76="-","-",IF('calcolo mitigazione del rischio'!S69="-","-",IF('calcolo mitigazione del rischio'!AL69="-","-",ROUND(('calcolo mitigazione del rischio'!S69*(1-'calcolo mitigazione del rischio'!AL69)),0))))</f>
        <v>-</v>
      </c>
      <c r="AN69" s="404"/>
      <c r="AO69" s="26">
        <f>IF('Rischio Lordo'!L76="X",tabelle!$I$2,0)</f>
        <v>0</v>
      </c>
      <c r="AP69" s="26">
        <f>IF('Rischio Lordo'!M76="X",tabelle!$I$3,0)</f>
        <v>0</v>
      </c>
      <c r="AQ69" s="26">
        <f>IF('Rischio Lordo'!N76="X",tabelle!$I$4,0)</f>
        <v>0</v>
      </c>
      <c r="AR69" s="26">
        <f>IF('Rischio Lordo'!O76="X",tabelle!$I$5,0)</f>
        <v>0</v>
      </c>
      <c r="AS69" s="26">
        <f>IF('Rischio Lordo'!P76="X",tabelle!$I$6,0)</f>
        <v>0</v>
      </c>
      <c r="AT69" s="26">
        <f>IF('Rischio Lordo'!Q76="X",tabelle!$I$7,0)</f>
        <v>0</v>
      </c>
      <c r="AU69" s="26">
        <f>IF('Rischio Lordo'!R76="X",tabelle!$I$8,0)</f>
        <v>0</v>
      </c>
      <c r="AV69" s="26">
        <f>IF('Rischio Lordo'!S76="X",tabelle!$I$9,0)</f>
        <v>0</v>
      </c>
      <c r="AW69" s="26">
        <f>IF('Rischio Lordo'!T76="X",tabelle!$I$10,0)</f>
        <v>0</v>
      </c>
      <c r="AX69" s="26">
        <f>IF('Rischio Lordo'!U76="X",tabelle!$I$11,0)</f>
        <v>0</v>
      </c>
      <c r="AY69" s="26">
        <f>IF('Rischio Lordo'!V76="X",tabelle!$I$12,0)</f>
        <v>0</v>
      </c>
      <c r="AZ69" s="26">
        <f>IF('Rischio Lordo'!W76="X",tabelle!$I$13,0)</f>
        <v>0</v>
      </c>
      <c r="BA69" s="26">
        <f>IF('Rischio Lordo'!X76="X",tabelle!$I$14,0)</f>
        <v>0</v>
      </c>
      <c r="BB69" s="26">
        <f>IF('Rischio Lordo'!Y76="X",tabelle!$I$15,0)</f>
        <v>0</v>
      </c>
      <c r="BC69" s="26">
        <f>IF('Rischio Lordo'!Z76="X",tabelle!$I$16,0)</f>
        <v>0</v>
      </c>
      <c r="BD69" s="26">
        <f>IF('Rischio Lordo'!AA76="X",tabelle!$I$17,0)</f>
        <v>0</v>
      </c>
      <c r="BE69" s="26">
        <f>IF('Rischio Lordo'!AB76="X",tabelle!$I$18,0)</f>
        <v>0</v>
      </c>
      <c r="BF69" s="26">
        <f>IF('Rischio Lordo'!AC76="X",tabelle!$I$18,0)</f>
        <v>0</v>
      </c>
      <c r="BG69" s="26">
        <f>IF('Rischio Lordo'!AC76="X",tabelle!$I$19,0)</f>
        <v>0</v>
      </c>
      <c r="BH69" s="212">
        <f t="shared" si="8"/>
        <v>0</v>
      </c>
    </row>
    <row r="70" spans="1:60" x14ac:dyDescent="0.75">
      <c r="A70" s="743">
        <f>Schema!A74</f>
        <v>0</v>
      </c>
      <c r="B70" s="724">
        <f>Schema!B74</f>
        <v>0</v>
      </c>
      <c r="C70" s="1119">
        <f>Schema!C74</f>
        <v>0</v>
      </c>
      <c r="D70" s="268" t="str">
        <f>Schema!D74</f>
        <v>A.1.3, Stesura schede di budget per le singole strutture al fine di condividerle con il vertice aziendale</v>
      </c>
      <c r="E70" s="296" t="str">
        <f>Schema!E74</f>
        <v>BBF</v>
      </c>
      <c r="F70" s="90" t="str">
        <f>Schema!F74</f>
        <v>A</v>
      </c>
      <c r="G70" s="90" t="str">
        <f>Schema!G74</f>
        <v>01</v>
      </c>
      <c r="H70" s="297" t="str">
        <f>Schema!H74</f>
        <v>03</v>
      </c>
      <c r="I70" s="181" t="str">
        <f>IF('Rischio Lordo'!AF77=tabelle!$M$7,tabelle!$N$7,IF('Rischio Lordo'!AF77=tabelle!$M$6,tabelle!$N$6,IF('Rischio Lordo'!AF77=tabelle!$M$5,tabelle!$N$5,IF('Rischio Lordo'!AF77=tabelle!$M$4,tabelle!$N$4,IF('Rischio Lordo'!AF77=tabelle!$M$3,tabelle!$N$3,"-")))))</f>
        <v>-</v>
      </c>
      <c r="J70" s="34" t="str">
        <f>IF('Rischio Lordo'!AG77=tabelle!$M$7,tabelle!$N$7,IF('Rischio Lordo'!AG77=tabelle!$M$6,tabelle!$N$6,IF('Rischio Lordo'!AG77=tabelle!$M$5,tabelle!$N$5,IF('Rischio Lordo'!AG77=tabelle!$M$4,tabelle!$N$4,IF('Rischio Lordo'!AG77=tabelle!$M$3,tabelle!$N$3,"-")))))</f>
        <v>-</v>
      </c>
      <c r="K70" s="34" t="str">
        <f>IF('Rischio Lordo'!AH77=tabelle!$M$7,tabelle!$N$7,IF('Rischio Lordo'!AH77=tabelle!$M$6,tabelle!$N$6,IF('Rischio Lordo'!AH77=tabelle!$M$5,tabelle!$N$5,IF('Rischio Lordo'!AH77=tabelle!$M$4,tabelle!$N$4,IF('Rischio Lordo'!AH77=tabelle!$M$3,tabelle!$N$3,"-")))))</f>
        <v>-</v>
      </c>
      <c r="L70" s="394" t="str">
        <f t="shared" si="5"/>
        <v>-</v>
      </c>
      <c r="M70" s="34" t="str">
        <f>IF('Rischio Lordo'!AI77=tabelle!$M$7,tabelle!$N$7,IF('Rischio Lordo'!AI77=tabelle!$M$6,tabelle!$N$6,IF('Rischio Lordo'!AI77=tabelle!$M$5,tabelle!$N$5,IF('Rischio Lordo'!AI77=tabelle!$M$4,tabelle!$N$4,IF('Rischio Lordo'!AI77=tabelle!$M$3,tabelle!$N$3,"-")))))</f>
        <v>-</v>
      </c>
      <c r="N70" s="165" t="str">
        <f>IF(M70="-","-",IF('calcolo mitigazione del rischio'!L70="-","-",IF(AND((M70*'calcolo mitigazione del rischio'!L70)&gt;=tabelle!$P$3, (M70*'calcolo mitigazione del rischio'!L70)&lt;tabelle!$Q$3),tabelle!$R$3,IF(AND((M70*'calcolo mitigazione del rischio'!L70)&gt;=tabelle!$P$4, (M70*'calcolo mitigazione del rischio'!L70)&lt;tabelle!$Q$4),tabelle!$R$4,IF(AND((M70*'calcolo mitigazione del rischio'!L70)&gt;=tabelle!$P$5, (M70*'calcolo mitigazione del rischio'!L70)&lt;tabelle!$Q$5),tabelle!$R$5,IF(AND((M70*'calcolo mitigazione del rischio'!L70)&gt;=tabelle!$P$6, (M70*'calcolo mitigazione del rischio'!L70)&lt;tabelle!$Q$6),tabelle!$R$6,IF(AND((M70*'calcolo mitigazione del rischio'!L70)&gt;=tabelle!$P$7, (M70*'calcolo mitigazione del rischio'!L70)&lt;=tabelle!$Q$7),tabelle!$R$7,"-")))))))</f>
        <v>-</v>
      </c>
      <c r="O70" s="35" t="str">
        <f>IF('Rischio Lordo'!AK77=tabelle!$M$7,tabelle!$N$7,IF('Rischio Lordo'!AK77=tabelle!$M$6,tabelle!$N$6,IF('Rischio Lordo'!AK77=tabelle!$M$5,tabelle!$N$5,IF('Rischio Lordo'!AK77=tabelle!$M$4,tabelle!$N$4,IF('Rischio Lordo'!AK77=tabelle!$M$3,tabelle!$N$3,"-")))))</f>
        <v>-</v>
      </c>
      <c r="P70" s="35" t="str">
        <f>IF('Rischio Lordo'!AL77=tabelle!$M$7,tabelle!$N$7,IF('Rischio Lordo'!AL77=tabelle!$M$6,tabelle!$N$6,IF('Rischio Lordo'!AL77=tabelle!$M$5,tabelle!$N$5,IF('Rischio Lordo'!AL77=tabelle!$M$4,tabelle!$N$4,IF('Rischio Lordo'!AL77=tabelle!$M$3,tabelle!$N$3,"-")))))</f>
        <v>-</v>
      </c>
      <c r="Q70" s="35" t="str">
        <f>IF('Rischio Lordo'!AM77=tabelle!$M$7,tabelle!$N$7,IF('Rischio Lordo'!AM77=tabelle!$M$6,tabelle!$N$6,IF('Rischio Lordo'!AM77=tabelle!$M$5,tabelle!$N$5,IF('Rischio Lordo'!AM77=tabelle!$M$4,tabelle!$N$4,IF('Rischio Lordo'!AM77=tabelle!$M$3,tabelle!$N$3,"-")))))</f>
        <v>-</v>
      </c>
      <c r="R70" s="166" t="str">
        <f t="shared" si="6"/>
        <v>-</v>
      </c>
      <c r="S70" s="228" t="str">
        <f>IF(R70="-","-",(R70*'calcolo mitigazione del rischio'!N70))</f>
        <v>-</v>
      </c>
      <c r="T70" s="26" t="str">
        <f>IF('Rischio netto'!I77=tabelle!$V$3,('calcolo mitigazione del rischio'!T$11*tabelle!$W$3),IF('Rischio netto'!I77=tabelle!$V$4,('calcolo mitigazione del rischio'!T$11*tabelle!$W$4),IF('Rischio netto'!I77=tabelle!$V$5,('calcolo mitigazione del rischio'!T$11*tabelle!$W$5),IF('Rischio netto'!I77=tabelle!$V$6,('calcolo mitigazione del rischio'!T$11*tabelle!$W$6),IF('Rischio netto'!I77=tabelle!$V$7,('calcolo mitigazione del rischio'!T$11*tabelle!$W$7),IF('Rischio netto'!I77=tabelle!$V$8,('calcolo mitigazione del rischio'!T$11*tabelle!$W$8),IF('Rischio netto'!I77=tabelle!$V$9,('calcolo mitigazione del rischio'!T$11*tabelle!$W$9),IF('Rischio netto'!I77=tabelle!$V$10,('calcolo mitigazione del rischio'!T$11*tabelle!$W$10),IF('Rischio netto'!I77=tabelle!$V$11,('calcolo mitigazione del rischio'!T$11*tabelle!$W$11),IF('Rischio netto'!I77=tabelle!$V$12,('calcolo mitigazione del rischio'!T$11*tabelle!$W$12),"-"))))))))))</f>
        <v>-</v>
      </c>
      <c r="U70" s="26" t="str">
        <f>IF('Rischio netto'!J77=tabelle!$V$3,('calcolo mitigazione del rischio'!U$11*tabelle!$W$3),IF('Rischio netto'!J77=tabelle!$V$4,('calcolo mitigazione del rischio'!U$11*tabelle!$W$4),IF('Rischio netto'!J77=tabelle!$V$5,('calcolo mitigazione del rischio'!U$11*tabelle!$W$5),IF('Rischio netto'!J77=tabelle!$V$6,('calcolo mitigazione del rischio'!U$11*tabelle!$W$6),IF('Rischio netto'!J77=tabelle!$V$7,('calcolo mitigazione del rischio'!U$11*tabelle!$W$7),IF('Rischio netto'!J77=tabelle!$V$8,('calcolo mitigazione del rischio'!U$11*tabelle!$W$8),IF('Rischio netto'!J77=tabelle!$V$9,('calcolo mitigazione del rischio'!U$11*tabelle!$W$9),IF('Rischio netto'!J77=tabelle!$V$10,('calcolo mitigazione del rischio'!U$11*tabelle!$W$10),IF('Rischio netto'!J77=tabelle!$V$11,('calcolo mitigazione del rischio'!U$11*tabelle!$W$11),IF('Rischio netto'!J77=tabelle!$V$12,('calcolo mitigazione del rischio'!U$11*tabelle!$W$12),"-"))))))))))</f>
        <v>-</v>
      </c>
      <c r="V70" s="26" t="str">
        <f>IF('Rischio netto'!K77=tabelle!$V$3,('calcolo mitigazione del rischio'!V$11*tabelle!$W$3),IF('Rischio netto'!K77=tabelle!$V$4,('calcolo mitigazione del rischio'!V$11*tabelle!$W$4),IF('Rischio netto'!K77=tabelle!$V$5,('calcolo mitigazione del rischio'!V$11*tabelle!$W$5),IF('Rischio netto'!K77=tabelle!$V$6,('calcolo mitigazione del rischio'!V$11*tabelle!$W$6),IF('Rischio netto'!K77=tabelle!$V$7,('calcolo mitigazione del rischio'!V$11*tabelle!$W$7),IF('Rischio netto'!K77=tabelle!$V$8,('calcolo mitigazione del rischio'!V$11*tabelle!$W$8),IF('Rischio netto'!K77=tabelle!$V$9,('calcolo mitigazione del rischio'!V$11*tabelle!$W$9),IF('Rischio netto'!K77=tabelle!$V$10,('calcolo mitigazione del rischio'!V$11*tabelle!$W$10),IF('Rischio netto'!K77=tabelle!$V$11,('calcolo mitigazione del rischio'!V$11*tabelle!$W$11),IF('Rischio netto'!K77=tabelle!$V$12,('calcolo mitigazione del rischio'!V$11*tabelle!$W$12),"-"))))))))))</f>
        <v>-</v>
      </c>
      <c r="W70" s="26" t="str">
        <f>IF('Rischio netto'!L77=tabelle!$V$3,('calcolo mitigazione del rischio'!W$11*tabelle!$W$3),IF('Rischio netto'!L77=tabelle!$V$4,('calcolo mitigazione del rischio'!W$11*tabelle!$W$4),IF('Rischio netto'!L77=tabelle!$V$5,('calcolo mitigazione del rischio'!W$11*tabelle!$W$5),IF('Rischio netto'!L77=tabelle!$V$6,('calcolo mitigazione del rischio'!W$11*tabelle!$W$6),IF('Rischio netto'!L77=tabelle!$V$7,('calcolo mitigazione del rischio'!W$11*tabelle!$W$7),IF('Rischio netto'!L77=tabelle!$V$8,('calcolo mitigazione del rischio'!W$11*tabelle!$W$8),IF('Rischio netto'!L77=tabelle!$V$9,('calcolo mitigazione del rischio'!W$11*tabelle!$W$9),IF('Rischio netto'!L77=tabelle!$V$10,('calcolo mitigazione del rischio'!W$11*tabelle!$W$10),IF('Rischio netto'!L77=tabelle!$V$11,('calcolo mitigazione del rischio'!W$11*tabelle!$W$11),IF('Rischio netto'!L77=tabelle!$V$12,('calcolo mitigazione del rischio'!W$11*tabelle!$W$12),"-"))))))))))</f>
        <v>-</v>
      </c>
      <c r="X70" s="26" t="str">
        <f>IF('Rischio netto'!O77=tabelle!$V$3,('calcolo mitigazione del rischio'!X$11*tabelle!$W$3),IF('Rischio netto'!O77=tabelle!$V$4,('calcolo mitigazione del rischio'!X$11*tabelle!$W$4),IF('Rischio netto'!O77=tabelle!$V$5,('calcolo mitigazione del rischio'!X$11*tabelle!$W$5),IF('Rischio netto'!O77=tabelle!$V$6,('calcolo mitigazione del rischio'!X$11*tabelle!$W$6),IF('Rischio netto'!O77=tabelle!$V$7,('calcolo mitigazione del rischio'!X$11*tabelle!$W$7),IF('Rischio netto'!O77=tabelle!$V$8,('calcolo mitigazione del rischio'!X$11*tabelle!$W$8),IF('Rischio netto'!O77=tabelle!$V$9,('calcolo mitigazione del rischio'!X$11*tabelle!$W$9),IF('Rischio netto'!O77=tabelle!$V$10,('calcolo mitigazione del rischio'!X$11*tabelle!$W$10),IF('Rischio netto'!O77=tabelle!$V$11,('calcolo mitigazione del rischio'!X$11*tabelle!$W$11),IF('Rischio netto'!O77=tabelle!$V$12,('calcolo mitigazione del rischio'!X$11*tabelle!$W$12),"-"))))))))))</f>
        <v>-</v>
      </c>
      <c r="Y70" s="26" t="str">
        <f>IF('Rischio netto'!P77=tabelle!$V$3,('calcolo mitigazione del rischio'!Y$11*tabelle!$W$3),IF('Rischio netto'!P77=tabelle!$V$4,('calcolo mitigazione del rischio'!Y$11*tabelle!$W$4),IF('Rischio netto'!P77=tabelle!$V$5,('calcolo mitigazione del rischio'!Y$11*tabelle!$W$5),IF('Rischio netto'!P77=tabelle!$V$6,('calcolo mitigazione del rischio'!Y$11*tabelle!$W$6),IF('Rischio netto'!P77=tabelle!$V$7,('calcolo mitigazione del rischio'!Y$11*tabelle!$W$7),IF('Rischio netto'!P77=tabelle!$V$8,('calcolo mitigazione del rischio'!Y$11*tabelle!$W$8),IF('Rischio netto'!P77=tabelle!$V$9,('calcolo mitigazione del rischio'!Y$11*tabelle!$W$9),IF('Rischio netto'!P77=tabelle!$V$10,('calcolo mitigazione del rischio'!Y$11*tabelle!$W$10),IF('Rischio netto'!P77=tabelle!$V$11,('calcolo mitigazione del rischio'!Y$11*tabelle!$W$11),IF('Rischio netto'!P77=tabelle!$V$12,('calcolo mitigazione del rischio'!Y$11*tabelle!$W$12),"-"))))))))))</f>
        <v>-</v>
      </c>
      <c r="Z7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0" s="26" t="str">
        <f>IF('Rischio netto'!Q77=tabelle!$V$3,('calcolo mitigazione del rischio'!AA$11*tabelle!$W$3),IF('Rischio netto'!Q77=tabelle!$V$4,('calcolo mitigazione del rischio'!AA$11*tabelle!$W$4),IF('Rischio netto'!Q77=tabelle!$V$5,('calcolo mitigazione del rischio'!AA$11*tabelle!$W$5),IF('Rischio netto'!Q77=tabelle!$V$6,('calcolo mitigazione del rischio'!AA$11*tabelle!$W$6),IF('Rischio netto'!Q77=tabelle!$V$7,('calcolo mitigazione del rischio'!AA$11*tabelle!$W$7),IF('Rischio netto'!Q77=tabelle!$V$8,('calcolo mitigazione del rischio'!AA$11*tabelle!$W$8),IF('Rischio netto'!Q77=tabelle!$V$9,('calcolo mitigazione del rischio'!AA$11*tabelle!$W$9),IF('Rischio netto'!Q77=tabelle!$V$10,('calcolo mitigazione del rischio'!AA$11*tabelle!$W$10),IF('Rischio netto'!Q77=tabelle!$V$11,('calcolo mitigazione del rischio'!AA$11*tabelle!$W$11),IF('Rischio netto'!Q77=tabelle!$V$12,('calcolo mitigazione del rischio'!AA$11*tabelle!$W$12),"-"))))))))))</f>
        <v>-</v>
      </c>
      <c r="AB70" s="26" t="str">
        <f>IF('Rischio netto'!R77=tabelle!$V$3,('calcolo mitigazione del rischio'!AB$11*tabelle!$W$3),IF('Rischio netto'!R77=tabelle!$V$4,('calcolo mitigazione del rischio'!AB$11*tabelle!$W$4),IF('Rischio netto'!R77=tabelle!$V$5,('calcolo mitigazione del rischio'!AB$11*tabelle!$W$5),IF('Rischio netto'!R77=tabelle!$V$6,('calcolo mitigazione del rischio'!AB$11*tabelle!$W$6),IF('Rischio netto'!R77=tabelle!$V$7,('calcolo mitigazione del rischio'!AB$11*tabelle!$W$7),IF('Rischio netto'!R77=tabelle!$V$8,('calcolo mitigazione del rischio'!AB$11*tabelle!$W$8),IF('Rischio netto'!R77=tabelle!$V$9,('calcolo mitigazione del rischio'!AB$11*tabelle!$W$9),IF('Rischio netto'!R77=tabelle!$V$10,('calcolo mitigazione del rischio'!AB$11*tabelle!$W$10),IF('Rischio netto'!R77=tabelle!$V$11,('calcolo mitigazione del rischio'!AB$11*tabelle!$W$11),IF('Rischio netto'!R77=tabelle!$V$12,('calcolo mitigazione del rischio'!AB$11*tabelle!$W$12),"-"))))))))))</f>
        <v>-</v>
      </c>
      <c r="AC70" s="405" t="str">
        <f>IF('Rischio netto'!T77=tabelle!$V$3,('calcolo mitigazione del rischio'!AC$11*tabelle!$W$3),IF('Rischio netto'!T77=tabelle!$V$4,('calcolo mitigazione del rischio'!AC$11*tabelle!$W$4),IF('Rischio netto'!T77=tabelle!$V$5,('calcolo mitigazione del rischio'!AC$11*tabelle!$W$5),IF('Rischio netto'!T77=tabelle!$V$6,('calcolo mitigazione del rischio'!AC$11*tabelle!$W$6),IF('Rischio netto'!T77=tabelle!$V$7,('calcolo mitigazione del rischio'!AC$11*tabelle!$W$7),IF('Rischio netto'!T77=tabelle!$V$8,('calcolo mitigazione del rischio'!AC$11*tabelle!$W$8),IF('Rischio netto'!T77=tabelle!$V$9,('calcolo mitigazione del rischio'!AC$11*tabelle!$W$9),IF('Rischio netto'!T77=tabelle!$V$10,('calcolo mitigazione del rischio'!AC$11*tabelle!$W$10),IF('Rischio netto'!T77=tabelle!$V$11,('calcolo mitigazione del rischio'!AC$11*tabelle!$W$11),IF('Rischio netto'!T77=tabelle!$V$12,('calcolo mitigazione del rischio'!AC$11*tabelle!$W$12),"-"))))))))))</f>
        <v>-</v>
      </c>
      <c r="AD70" s="26" t="str">
        <f>IF('Rischio netto'!T77=tabelle!$V$3,('calcolo mitigazione del rischio'!AD$11*tabelle!$W$3),IF('Rischio netto'!T77=tabelle!$V$4,('calcolo mitigazione del rischio'!AD$11*tabelle!$W$4),IF('Rischio netto'!T77=tabelle!$V$5,('calcolo mitigazione del rischio'!AD$11*tabelle!$W$5),IF('Rischio netto'!T77=tabelle!$V$6,('calcolo mitigazione del rischio'!AD$11*tabelle!$W$6),IF('Rischio netto'!T77=tabelle!$V$7,('calcolo mitigazione del rischio'!AD$11*tabelle!$W$7),IF('Rischio netto'!T77=tabelle!$V$8,('calcolo mitigazione del rischio'!AD$11*tabelle!$W$8),IF('Rischio netto'!T77=tabelle!$V$9,('calcolo mitigazione del rischio'!AD$11*tabelle!$W$9),IF('Rischio netto'!T77=tabelle!$V$10,('calcolo mitigazione del rischio'!AD$11*tabelle!$W$10),IF('Rischio netto'!T77=tabelle!$V$11,('calcolo mitigazione del rischio'!AD$11*tabelle!$W$11),IF('Rischio netto'!T77=tabelle!$V$12,('calcolo mitigazione del rischio'!AD$11*tabelle!$W$12),"-"))))))))))</f>
        <v>-</v>
      </c>
      <c r="AE70" s="26"/>
      <c r="AF70" s="405" t="str">
        <f>IF('Rischio netto'!T77=tabelle!$V$3,('calcolo mitigazione del rischio'!AF$11*tabelle!$W$3),IF('Rischio netto'!T77=tabelle!$V$4,('calcolo mitigazione del rischio'!AF$11*tabelle!$W$4),IF('Rischio netto'!T77=tabelle!$V$5,('calcolo mitigazione del rischio'!AF$11*tabelle!$W$5),IF('Rischio netto'!T77=tabelle!$V$6,('calcolo mitigazione del rischio'!AF$11*tabelle!$W$6),IF('Rischio netto'!T77=tabelle!$V$7,('calcolo mitigazione del rischio'!AF$11*tabelle!$W$7),IF('Rischio netto'!T77=tabelle!$V$8,('calcolo mitigazione del rischio'!AF$11*tabelle!$W$8),IF('Rischio netto'!T77=tabelle!$V$9,('calcolo mitigazione del rischio'!AF$11*tabelle!$W$9),IF('Rischio netto'!T77=tabelle!$V$10,('calcolo mitigazione del rischio'!AF$11*tabelle!$W$10),IF('Rischio netto'!T77=tabelle!$V$11,('calcolo mitigazione del rischio'!AF$11*tabelle!$W$11),IF('Rischio netto'!T77=tabelle!$V$12,('calcolo mitigazione del rischio'!AF$11*tabelle!$W$12),"-"))))))))))</f>
        <v>-</v>
      </c>
      <c r="AG70" s="405" t="str">
        <f>IF('Rischio netto'!U77=tabelle!$V$3,('calcolo mitigazione del rischio'!AG$11*tabelle!$W$3),IF('Rischio netto'!U77=tabelle!$V$4,('calcolo mitigazione del rischio'!AG$11*tabelle!$W$4),IF('Rischio netto'!U77=tabelle!$V$5,('calcolo mitigazione del rischio'!AG$11*tabelle!$W$5),IF('Rischio netto'!U77=tabelle!$V$6,('calcolo mitigazione del rischio'!AG$11*tabelle!$W$6),IF('Rischio netto'!U77=tabelle!$V$7,('calcolo mitigazione del rischio'!AG$11*tabelle!$W$7),IF('Rischio netto'!U77=tabelle!$V$8,('calcolo mitigazione del rischio'!AG$11*tabelle!$W$8),IF('Rischio netto'!U77=tabelle!$V$9,('calcolo mitigazione del rischio'!AG$11*tabelle!$W$9),IF('Rischio netto'!U77=tabelle!$V$10,('calcolo mitigazione del rischio'!AG$11*tabelle!$W$10),IF('Rischio netto'!U77=tabelle!$V$11,('calcolo mitigazione del rischio'!AG$11*tabelle!$W$11),IF('Rischio netto'!U77=tabelle!$V$12,('calcolo mitigazione del rischio'!AG$11*tabelle!$W$12),"-"))))))))))</f>
        <v>-</v>
      </c>
      <c r="AH70" s="26" t="str">
        <f>IF('Rischio netto'!V77=tabelle!$V$3,('calcolo mitigazione del rischio'!AH$11*tabelle!$W$3),IF('Rischio netto'!V77=tabelle!$V$4,('calcolo mitigazione del rischio'!AH$11*tabelle!$W$4),IF('Rischio netto'!V77=tabelle!$V$5,('calcolo mitigazione del rischio'!AH$11*tabelle!$W$5),IF('Rischio netto'!V77=tabelle!$V$6,('calcolo mitigazione del rischio'!AH$11*tabelle!$W$6),IF('Rischio netto'!V77=tabelle!$V$7,('calcolo mitigazione del rischio'!AH$11*tabelle!$W$7),IF('Rischio netto'!V77=tabelle!$V$8,('calcolo mitigazione del rischio'!AH$11*tabelle!$W$8),IF('Rischio netto'!V77=tabelle!$V$9,('calcolo mitigazione del rischio'!AH$11*tabelle!$W$9),IF('Rischio netto'!V77=tabelle!$V$10,('calcolo mitigazione del rischio'!AH$11*tabelle!$W$10),IF('Rischio netto'!V77=tabelle!$V$11,('calcolo mitigazione del rischio'!AH$11*tabelle!$W$11),IF('Rischio netto'!V77=tabelle!$V$12,('calcolo mitigazione del rischio'!AH$11*tabelle!$W$12),"-"))))))))))</f>
        <v>-</v>
      </c>
      <c r="AI70" s="410" t="str">
        <f>IF('Rischio netto'!W77=tabelle!$V$3,('calcolo mitigazione del rischio'!AI$11*tabelle!$W$3),IF('Rischio netto'!W77=tabelle!$V$4,('calcolo mitigazione del rischio'!AI$11*tabelle!$W$4),IF('Rischio netto'!W77=tabelle!$V$5,('calcolo mitigazione del rischio'!AI$11*tabelle!$W$5),IF('Rischio netto'!W77=tabelle!$V$6,('calcolo mitigazione del rischio'!AI$11*tabelle!$W$6),IF('Rischio netto'!W77=tabelle!$V$7,('calcolo mitigazione del rischio'!AI$11*tabelle!$W$7),IF('Rischio netto'!W77=tabelle!$V$8,('calcolo mitigazione del rischio'!AI$11*tabelle!$W$8),IF('Rischio netto'!W77=tabelle!$V$9,('calcolo mitigazione del rischio'!AI$11*tabelle!$W$9),IF('Rischio netto'!W77=tabelle!$V$10,('calcolo mitigazione del rischio'!AI$11*tabelle!$W$10),IF('Rischio netto'!W77=tabelle!$V$11,('calcolo mitigazione del rischio'!AI$11*tabelle!$W$11),IF('Rischio netto'!W77=tabelle!$V$12,('calcolo mitigazione del rischio'!AI$11*tabelle!$W$12),"-"))))))))))</f>
        <v>-</v>
      </c>
      <c r="AJ70" s="428" t="e">
        <f t="shared" si="0"/>
        <v>#REF!</v>
      </c>
      <c r="AK70" s="429" t="e">
        <f t="shared" si="7"/>
        <v>#REF!</v>
      </c>
      <c r="AL70" s="418" t="e">
        <f>IF('calcolo mitigazione del rischio'!$AJ70="-","-",'calcolo mitigazione del rischio'!$AK70)</f>
        <v>#REF!</v>
      </c>
      <c r="AM70" s="412" t="str">
        <f>IF('Rischio netto'!X77="-","-",IF('calcolo mitigazione del rischio'!S70="-","-",IF('calcolo mitigazione del rischio'!AL70="-","-",ROUND(('calcolo mitigazione del rischio'!S70*(1-'calcolo mitigazione del rischio'!AL70)),0))))</f>
        <v>-</v>
      </c>
      <c r="AN70" s="404"/>
      <c r="AO70" s="26">
        <f>IF('Rischio Lordo'!L77="X",tabelle!$I$2,0)</f>
        <v>0</v>
      </c>
      <c r="AP70" s="26">
        <f>IF('Rischio Lordo'!M77="X",tabelle!$I$3,0)</f>
        <v>0</v>
      </c>
      <c r="AQ70" s="26">
        <f>IF('Rischio Lordo'!N77="X",tabelle!$I$4,0)</f>
        <v>0</v>
      </c>
      <c r="AR70" s="26">
        <f>IF('Rischio Lordo'!O77="X",tabelle!$I$5,0)</f>
        <v>0</v>
      </c>
      <c r="AS70" s="26">
        <f>IF('Rischio Lordo'!P77="X",tabelle!$I$6,0)</f>
        <v>0</v>
      </c>
      <c r="AT70" s="26">
        <f>IF('Rischio Lordo'!Q77="X",tabelle!$I$7,0)</f>
        <v>0</v>
      </c>
      <c r="AU70" s="26">
        <f>IF('Rischio Lordo'!R77="X",tabelle!$I$8,0)</f>
        <v>0</v>
      </c>
      <c r="AV70" s="26">
        <f>IF('Rischio Lordo'!S77="X",tabelle!$I$9,0)</f>
        <v>0</v>
      </c>
      <c r="AW70" s="26">
        <f>IF('Rischio Lordo'!T77="X",tabelle!$I$10,0)</f>
        <v>0</v>
      </c>
      <c r="AX70" s="26">
        <f>IF('Rischio Lordo'!U77="X",tabelle!$I$11,0)</f>
        <v>0</v>
      </c>
      <c r="AY70" s="26">
        <f>IF('Rischio Lordo'!V77="X",tabelle!$I$12,0)</f>
        <v>0</v>
      </c>
      <c r="AZ70" s="26">
        <f>IF('Rischio Lordo'!W77="X",tabelle!$I$13,0)</f>
        <v>0</v>
      </c>
      <c r="BA70" s="26">
        <f>IF('Rischio Lordo'!X77="X",tabelle!$I$14,0)</f>
        <v>0</v>
      </c>
      <c r="BB70" s="26">
        <f>IF('Rischio Lordo'!Y77="X",tabelle!$I$15,0)</f>
        <v>0</v>
      </c>
      <c r="BC70" s="26">
        <f>IF('Rischio Lordo'!Z77="X",tabelle!$I$16,0)</f>
        <v>0</v>
      </c>
      <c r="BD70" s="26">
        <f>IF('Rischio Lordo'!AA77="X",tabelle!$I$17,0)</f>
        <v>0</v>
      </c>
      <c r="BE70" s="26">
        <f>IF('Rischio Lordo'!AB77="X",tabelle!$I$18,0)</f>
        <v>0</v>
      </c>
      <c r="BF70" s="26">
        <f>IF('Rischio Lordo'!AC77="X",tabelle!$I$18,0)</f>
        <v>0</v>
      </c>
      <c r="BG70" s="26">
        <f>IF('Rischio Lordo'!AC77="X",tabelle!$I$19,0)</f>
        <v>0</v>
      </c>
      <c r="BH70" s="212">
        <f t="shared" si="8"/>
        <v>0</v>
      </c>
    </row>
    <row r="71" spans="1:60" x14ac:dyDescent="0.75">
      <c r="A71" s="743">
        <f>Schema!A75</f>
        <v>0</v>
      </c>
      <c r="B71" s="724">
        <f>Schema!B75</f>
        <v>0</v>
      </c>
      <c r="C71" s="1119">
        <f>Schema!C75</f>
        <v>0</v>
      </c>
      <c r="D71" s="268" t="str">
        <f>Schema!D75</f>
        <v>A.1.4. Stesura budget funzionamento complessivo</v>
      </c>
      <c r="E71" s="296" t="str">
        <f>Schema!E75</f>
        <v>BBF</v>
      </c>
      <c r="F71" s="90" t="str">
        <f>Schema!F75</f>
        <v>A</v>
      </c>
      <c r="G71" s="90" t="str">
        <f>Schema!G75</f>
        <v>01</v>
      </c>
      <c r="H71" s="297" t="str">
        <f>Schema!H75</f>
        <v>04</v>
      </c>
      <c r="I71" s="181" t="str">
        <f>IF('Rischio Lordo'!AF78=tabelle!$M$7,tabelle!$N$7,IF('Rischio Lordo'!AF78=tabelle!$M$6,tabelle!$N$6,IF('Rischio Lordo'!AF78=tabelle!$M$5,tabelle!$N$5,IF('Rischio Lordo'!AF78=tabelle!$M$4,tabelle!$N$4,IF('Rischio Lordo'!AF78=tabelle!$M$3,tabelle!$N$3,"-")))))</f>
        <v>-</v>
      </c>
      <c r="J71" s="34" t="str">
        <f>IF('Rischio Lordo'!AG78=tabelle!$M$7,tabelle!$N$7,IF('Rischio Lordo'!AG78=tabelle!$M$6,tabelle!$N$6,IF('Rischio Lordo'!AG78=tabelle!$M$5,tabelle!$N$5,IF('Rischio Lordo'!AG78=tabelle!$M$4,tabelle!$N$4,IF('Rischio Lordo'!AG78=tabelle!$M$3,tabelle!$N$3,"-")))))</f>
        <v>-</v>
      </c>
      <c r="K71" s="34" t="str">
        <f>IF('Rischio Lordo'!AH78=tabelle!$M$7,tabelle!$N$7,IF('Rischio Lordo'!AH78=tabelle!$M$6,tabelle!$N$6,IF('Rischio Lordo'!AH78=tabelle!$M$5,tabelle!$N$5,IF('Rischio Lordo'!AH78=tabelle!$M$4,tabelle!$N$4,IF('Rischio Lordo'!AH78=tabelle!$M$3,tabelle!$N$3,"-")))))</f>
        <v>-</v>
      </c>
      <c r="L71" s="394" t="str">
        <f t="shared" si="5"/>
        <v>-</v>
      </c>
      <c r="M71" s="34" t="str">
        <f>IF('Rischio Lordo'!AI78=tabelle!$M$7,tabelle!$N$7,IF('Rischio Lordo'!AI78=tabelle!$M$6,tabelle!$N$6,IF('Rischio Lordo'!AI78=tabelle!$M$5,tabelle!$N$5,IF('Rischio Lordo'!AI78=tabelle!$M$4,tabelle!$N$4,IF('Rischio Lordo'!AI78=tabelle!$M$3,tabelle!$N$3,"-")))))</f>
        <v>-</v>
      </c>
      <c r="N71" s="165" t="str">
        <f>IF(M71="-","-",IF('calcolo mitigazione del rischio'!L71="-","-",IF(AND((M71*'calcolo mitigazione del rischio'!L71)&gt;=tabelle!$P$3, (M71*'calcolo mitigazione del rischio'!L71)&lt;tabelle!$Q$3),tabelle!$R$3,IF(AND((M71*'calcolo mitigazione del rischio'!L71)&gt;=tabelle!$P$4, (M71*'calcolo mitigazione del rischio'!L71)&lt;tabelle!$Q$4),tabelle!$R$4,IF(AND((M71*'calcolo mitigazione del rischio'!L71)&gt;=tabelle!$P$5, (M71*'calcolo mitigazione del rischio'!L71)&lt;tabelle!$Q$5),tabelle!$R$5,IF(AND((M71*'calcolo mitigazione del rischio'!L71)&gt;=tabelle!$P$6, (M71*'calcolo mitigazione del rischio'!L71)&lt;tabelle!$Q$6),tabelle!$R$6,IF(AND((M71*'calcolo mitigazione del rischio'!L71)&gt;=tabelle!$P$7, (M71*'calcolo mitigazione del rischio'!L71)&lt;=tabelle!$Q$7),tabelle!$R$7,"-")))))))</f>
        <v>-</v>
      </c>
      <c r="O71" s="35" t="str">
        <f>IF('Rischio Lordo'!AK78=tabelle!$M$7,tabelle!$N$7,IF('Rischio Lordo'!AK78=tabelle!$M$6,tabelle!$N$6,IF('Rischio Lordo'!AK78=tabelle!$M$5,tabelle!$N$5,IF('Rischio Lordo'!AK78=tabelle!$M$4,tabelle!$N$4,IF('Rischio Lordo'!AK78=tabelle!$M$3,tabelle!$N$3,"-")))))</f>
        <v>-</v>
      </c>
      <c r="P71" s="35" t="str">
        <f>IF('Rischio Lordo'!AL78=tabelle!$M$7,tabelle!$N$7,IF('Rischio Lordo'!AL78=tabelle!$M$6,tabelle!$N$6,IF('Rischio Lordo'!AL78=tabelle!$M$5,tabelle!$N$5,IF('Rischio Lordo'!AL78=tabelle!$M$4,tabelle!$N$4,IF('Rischio Lordo'!AL78=tabelle!$M$3,tabelle!$N$3,"-")))))</f>
        <v>-</v>
      </c>
      <c r="Q71" s="35" t="str">
        <f>IF('Rischio Lordo'!AM78=tabelle!$M$7,tabelle!$N$7,IF('Rischio Lordo'!AM78=tabelle!$M$6,tabelle!$N$6,IF('Rischio Lordo'!AM78=tabelle!$M$5,tabelle!$N$5,IF('Rischio Lordo'!AM78=tabelle!$M$4,tabelle!$N$4,IF('Rischio Lordo'!AM78=tabelle!$M$3,tabelle!$N$3,"-")))))</f>
        <v>-</v>
      </c>
      <c r="R71" s="166" t="str">
        <f t="shared" si="6"/>
        <v>-</v>
      </c>
      <c r="S71" s="228" t="str">
        <f>IF(R71="-","-",(R71*'calcolo mitigazione del rischio'!N71))</f>
        <v>-</v>
      </c>
      <c r="T71" s="26" t="str">
        <f>IF('Rischio netto'!I78=tabelle!$V$3,('calcolo mitigazione del rischio'!T$11*tabelle!$W$3),IF('Rischio netto'!I78=tabelle!$V$4,('calcolo mitigazione del rischio'!T$11*tabelle!$W$4),IF('Rischio netto'!I78=tabelle!$V$5,('calcolo mitigazione del rischio'!T$11*tabelle!$W$5),IF('Rischio netto'!I78=tabelle!$V$6,('calcolo mitigazione del rischio'!T$11*tabelle!$W$6),IF('Rischio netto'!I78=tabelle!$V$7,('calcolo mitigazione del rischio'!T$11*tabelle!$W$7),IF('Rischio netto'!I78=tabelle!$V$8,('calcolo mitigazione del rischio'!T$11*tabelle!$W$8),IF('Rischio netto'!I78=tabelle!$V$9,('calcolo mitigazione del rischio'!T$11*tabelle!$W$9),IF('Rischio netto'!I78=tabelle!$V$10,('calcolo mitigazione del rischio'!T$11*tabelle!$W$10),IF('Rischio netto'!I78=tabelle!$V$11,('calcolo mitigazione del rischio'!T$11*tabelle!$W$11),IF('Rischio netto'!I78=tabelle!$V$12,('calcolo mitigazione del rischio'!T$11*tabelle!$W$12),"-"))))))))))</f>
        <v>-</v>
      </c>
      <c r="U71" s="26" t="str">
        <f>IF('Rischio netto'!J78=tabelle!$V$3,('calcolo mitigazione del rischio'!U$11*tabelle!$W$3),IF('Rischio netto'!J78=tabelle!$V$4,('calcolo mitigazione del rischio'!U$11*tabelle!$W$4),IF('Rischio netto'!J78=tabelle!$V$5,('calcolo mitigazione del rischio'!U$11*tabelle!$W$5),IF('Rischio netto'!J78=tabelle!$V$6,('calcolo mitigazione del rischio'!U$11*tabelle!$W$6),IF('Rischio netto'!J78=tabelle!$V$7,('calcolo mitigazione del rischio'!U$11*tabelle!$W$7),IF('Rischio netto'!J78=tabelle!$V$8,('calcolo mitigazione del rischio'!U$11*tabelle!$W$8),IF('Rischio netto'!J78=tabelle!$V$9,('calcolo mitigazione del rischio'!U$11*tabelle!$W$9),IF('Rischio netto'!J78=tabelle!$V$10,('calcolo mitigazione del rischio'!U$11*tabelle!$W$10),IF('Rischio netto'!J78=tabelle!$V$11,('calcolo mitigazione del rischio'!U$11*tabelle!$W$11),IF('Rischio netto'!J78=tabelle!$V$12,('calcolo mitigazione del rischio'!U$11*tabelle!$W$12),"-"))))))))))</f>
        <v>-</v>
      </c>
      <c r="V71" s="26" t="str">
        <f>IF('Rischio netto'!K78=tabelle!$V$3,('calcolo mitigazione del rischio'!V$11*tabelle!$W$3),IF('Rischio netto'!K78=tabelle!$V$4,('calcolo mitigazione del rischio'!V$11*tabelle!$W$4),IF('Rischio netto'!K78=tabelle!$V$5,('calcolo mitigazione del rischio'!V$11*tabelle!$W$5),IF('Rischio netto'!K78=tabelle!$V$6,('calcolo mitigazione del rischio'!V$11*tabelle!$W$6),IF('Rischio netto'!K78=tabelle!$V$7,('calcolo mitigazione del rischio'!V$11*tabelle!$W$7),IF('Rischio netto'!K78=tabelle!$V$8,('calcolo mitigazione del rischio'!V$11*tabelle!$W$8),IF('Rischio netto'!K78=tabelle!$V$9,('calcolo mitigazione del rischio'!V$11*tabelle!$W$9),IF('Rischio netto'!K78=tabelle!$V$10,('calcolo mitigazione del rischio'!V$11*tabelle!$W$10),IF('Rischio netto'!K78=tabelle!$V$11,('calcolo mitigazione del rischio'!V$11*tabelle!$W$11),IF('Rischio netto'!K78=tabelle!$V$12,('calcolo mitigazione del rischio'!V$11*tabelle!$W$12),"-"))))))))))</f>
        <v>-</v>
      </c>
      <c r="W71" s="26" t="str">
        <f>IF('Rischio netto'!L78=tabelle!$V$3,('calcolo mitigazione del rischio'!W$11*tabelle!$W$3),IF('Rischio netto'!L78=tabelle!$V$4,('calcolo mitigazione del rischio'!W$11*tabelle!$W$4),IF('Rischio netto'!L78=tabelle!$V$5,('calcolo mitigazione del rischio'!W$11*tabelle!$W$5),IF('Rischio netto'!L78=tabelle!$V$6,('calcolo mitigazione del rischio'!W$11*tabelle!$W$6),IF('Rischio netto'!L78=tabelle!$V$7,('calcolo mitigazione del rischio'!W$11*tabelle!$W$7),IF('Rischio netto'!L78=tabelle!$V$8,('calcolo mitigazione del rischio'!W$11*tabelle!$W$8),IF('Rischio netto'!L78=tabelle!$V$9,('calcolo mitigazione del rischio'!W$11*tabelle!$W$9),IF('Rischio netto'!L78=tabelle!$V$10,('calcolo mitigazione del rischio'!W$11*tabelle!$W$10),IF('Rischio netto'!L78=tabelle!$V$11,('calcolo mitigazione del rischio'!W$11*tabelle!$W$11),IF('Rischio netto'!L78=tabelle!$V$12,('calcolo mitigazione del rischio'!W$11*tabelle!$W$12),"-"))))))))))</f>
        <v>-</v>
      </c>
      <c r="X71" s="26" t="str">
        <f>IF('Rischio netto'!O78=tabelle!$V$3,('calcolo mitigazione del rischio'!X$11*tabelle!$W$3),IF('Rischio netto'!O78=tabelle!$V$4,('calcolo mitigazione del rischio'!X$11*tabelle!$W$4),IF('Rischio netto'!O78=tabelle!$V$5,('calcolo mitigazione del rischio'!X$11*tabelle!$W$5),IF('Rischio netto'!O78=tabelle!$V$6,('calcolo mitigazione del rischio'!X$11*tabelle!$W$6),IF('Rischio netto'!O78=tabelle!$V$7,('calcolo mitigazione del rischio'!X$11*tabelle!$W$7),IF('Rischio netto'!O78=tabelle!$V$8,('calcolo mitigazione del rischio'!X$11*tabelle!$W$8),IF('Rischio netto'!O78=tabelle!$V$9,('calcolo mitigazione del rischio'!X$11*tabelle!$W$9),IF('Rischio netto'!O78=tabelle!$V$10,('calcolo mitigazione del rischio'!X$11*tabelle!$W$10),IF('Rischio netto'!O78=tabelle!$V$11,('calcolo mitigazione del rischio'!X$11*tabelle!$W$11),IF('Rischio netto'!O78=tabelle!$V$12,('calcolo mitigazione del rischio'!X$11*tabelle!$W$12),"-"))))))))))</f>
        <v>-</v>
      </c>
      <c r="Y71" s="26" t="str">
        <f>IF('Rischio netto'!P78=tabelle!$V$3,('calcolo mitigazione del rischio'!Y$11*tabelle!$W$3),IF('Rischio netto'!P78=tabelle!$V$4,('calcolo mitigazione del rischio'!Y$11*tabelle!$W$4),IF('Rischio netto'!P78=tabelle!$V$5,('calcolo mitigazione del rischio'!Y$11*tabelle!$W$5),IF('Rischio netto'!P78=tabelle!$V$6,('calcolo mitigazione del rischio'!Y$11*tabelle!$W$6),IF('Rischio netto'!P78=tabelle!$V$7,('calcolo mitigazione del rischio'!Y$11*tabelle!$W$7),IF('Rischio netto'!P78=tabelle!$V$8,('calcolo mitigazione del rischio'!Y$11*tabelle!$W$8),IF('Rischio netto'!P78=tabelle!$V$9,('calcolo mitigazione del rischio'!Y$11*tabelle!$W$9),IF('Rischio netto'!P78=tabelle!$V$10,('calcolo mitigazione del rischio'!Y$11*tabelle!$W$10),IF('Rischio netto'!P78=tabelle!$V$11,('calcolo mitigazione del rischio'!Y$11*tabelle!$W$11),IF('Rischio netto'!P78=tabelle!$V$12,('calcolo mitigazione del rischio'!Y$11*tabelle!$W$12),"-"))))))))))</f>
        <v>-</v>
      </c>
      <c r="Z7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1" s="26" t="str">
        <f>IF('Rischio netto'!Q78=tabelle!$V$3,('calcolo mitigazione del rischio'!AA$11*tabelle!$W$3),IF('Rischio netto'!Q78=tabelle!$V$4,('calcolo mitigazione del rischio'!AA$11*tabelle!$W$4),IF('Rischio netto'!Q78=tabelle!$V$5,('calcolo mitigazione del rischio'!AA$11*tabelle!$W$5),IF('Rischio netto'!Q78=tabelle!$V$6,('calcolo mitigazione del rischio'!AA$11*tabelle!$W$6),IF('Rischio netto'!Q78=tabelle!$V$7,('calcolo mitigazione del rischio'!AA$11*tabelle!$W$7),IF('Rischio netto'!Q78=tabelle!$V$8,('calcolo mitigazione del rischio'!AA$11*tabelle!$W$8),IF('Rischio netto'!Q78=tabelle!$V$9,('calcolo mitigazione del rischio'!AA$11*tabelle!$W$9),IF('Rischio netto'!Q78=tabelle!$V$10,('calcolo mitigazione del rischio'!AA$11*tabelle!$W$10),IF('Rischio netto'!Q78=tabelle!$V$11,('calcolo mitigazione del rischio'!AA$11*tabelle!$W$11),IF('Rischio netto'!Q78=tabelle!$V$12,('calcolo mitigazione del rischio'!AA$11*tabelle!$W$12),"-"))))))))))</f>
        <v>-</v>
      </c>
      <c r="AB71" s="26" t="str">
        <f>IF('Rischio netto'!R78=tabelle!$V$3,('calcolo mitigazione del rischio'!AB$11*tabelle!$W$3),IF('Rischio netto'!R78=tabelle!$V$4,('calcolo mitigazione del rischio'!AB$11*tabelle!$W$4),IF('Rischio netto'!R78=tabelle!$V$5,('calcolo mitigazione del rischio'!AB$11*tabelle!$W$5),IF('Rischio netto'!R78=tabelle!$V$6,('calcolo mitigazione del rischio'!AB$11*tabelle!$W$6),IF('Rischio netto'!R78=tabelle!$V$7,('calcolo mitigazione del rischio'!AB$11*tabelle!$W$7),IF('Rischio netto'!R78=tabelle!$V$8,('calcolo mitigazione del rischio'!AB$11*tabelle!$W$8),IF('Rischio netto'!R78=tabelle!$V$9,('calcolo mitigazione del rischio'!AB$11*tabelle!$W$9),IF('Rischio netto'!R78=tabelle!$V$10,('calcolo mitigazione del rischio'!AB$11*tabelle!$W$10),IF('Rischio netto'!R78=tabelle!$V$11,('calcolo mitigazione del rischio'!AB$11*tabelle!$W$11),IF('Rischio netto'!R78=tabelle!$V$12,('calcolo mitigazione del rischio'!AB$11*tabelle!$W$12),"-"))))))))))</f>
        <v>-</v>
      </c>
      <c r="AC71" s="405" t="str">
        <f>IF('Rischio netto'!T78=tabelle!$V$3,('calcolo mitigazione del rischio'!AC$11*tabelle!$W$3),IF('Rischio netto'!T78=tabelle!$V$4,('calcolo mitigazione del rischio'!AC$11*tabelle!$W$4),IF('Rischio netto'!T78=tabelle!$V$5,('calcolo mitigazione del rischio'!AC$11*tabelle!$W$5),IF('Rischio netto'!T78=tabelle!$V$6,('calcolo mitigazione del rischio'!AC$11*tabelle!$W$6),IF('Rischio netto'!T78=tabelle!$V$7,('calcolo mitigazione del rischio'!AC$11*tabelle!$W$7),IF('Rischio netto'!T78=tabelle!$V$8,('calcolo mitigazione del rischio'!AC$11*tabelle!$W$8),IF('Rischio netto'!T78=tabelle!$V$9,('calcolo mitigazione del rischio'!AC$11*tabelle!$W$9),IF('Rischio netto'!T78=tabelle!$V$10,('calcolo mitigazione del rischio'!AC$11*tabelle!$W$10),IF('Rischio netto'!T78=tabelle!$V$11,('calcolo mitigazione del rischio'!AC$11*tabelle!$W$11),IF('Rischio netto'!T78=tabelle!$V$12,('calcolo mitigazione del rischio'!AC$11*tabelle!$W$12),"-"))))))))))</f>
        <v>-</v>
      </c>
      <c r="AD71" s="26" t="str">
        <f>IF('Rischio netto'!T78=tabelle!$V$3,('calcolo mitigazione del rischio'!AD$11*tabelle!$W$3),IF('Rischio netto'!T78=tabelle!$V$4,('calcolo mitigazione del rischio'!AD$11*tabelle!$W$4),IF('Rischio netto'!T78=tabelle!$V$5,('calcolo mitigazione del rischio'!AD$11*tabelle!$W$5),IF('Rischio netto'!T78=tabelle!$V$6,('calcolo mitigazione del rischio'!AD$11*tabelle!$W$6),IF('Rischio netto'!T78=tabelle!$V$7,('calcolo mitigazione del rischio'!AD$11*tabelle!$W$7),IF('Rischio netto'!T78=tabelle!$V$8,('calcolo mitigazione del rischio'!AD$11*tabelle!$W$8),IF('Rischio netto'!T78=tabelle!$V$9,('calcolo mitigazione del rischio'!AD$11*tabelle!$W$9),IF('Rischio netto'!T78=tabelle!$V$10,('calcolo mitigazione del rischio'!AD$11*tabelle!$W$10),IF('Rischio netto'!T78=tabelle!$V$11,('calcolo mitigazione del rischio'!AD$11*tabelle!$W$11),IF('Rischio netto'!T78=tabelle!$V$12,('calcolo mitigazione del rischio'!AD$11*tabelle!$W$12),"-"))))))))))</f>
        <v>-</v>
      </c>
      <c r="AE71" s="26"/>
      <c r="AF71" s="405" t="str">
        <f>IF('Rischio netto'!T78=tabelle!$V$3,('calcolo mitigazione del rischio'!AF$11*tabelle!$W$3),IF('Rischio netto'!T78=tabelle!$V$4,('calcolo mitigazione del rischio'!AF$11*tabelle!$W$4),IF('Rischio netto'!T78=tabelle!$V$5,('calcolo mitigazione del rischio'!AF$11*tabelle!$W$5),IF('Rischio netto'!T78=tabelle!$V$6,('calcolo mitigazione del rischio'!AF$11*tabelle!$W$6),IF('Rischio netto'!T78=tabelle!$V$7,('calcolo mitigazione del rischio'!AF$11*tabelle!$W$7),IF('Rischio netto'!T78=tabelle!$V$8,('calcolo mitigazione del rischio'!AF$11*tabelle!$W$8),IF('Rischio netto'!T78=tabelle!$V$9,('calcolo mitigazione del rischio'!AF$11*tabelle!$W$9),IF('Rischio netto'!T78=tabelle!$V$10,('calcolo mitigazione del rischio'!AF$11*tabelle!$W$10),IF('Rischio netto'!T78=tabelle!$V$11,('calcolo mitigazione del rischio'!AF$11*tabelle!$W$11),IF('Rischio netto'!T78=tabelle!$V$12,('calcolo mitigazione del rischio'!AF$11*tabelle!$W$12),"-"))))))))))</f>
        <v>-</v>
      </c>
      <c r="AG71" s="405" t="str">
        <f>IF('Rischio netto'!U78=tabelle!$V$3,('calcolo mitigazione del rischio'!AG$11*tabelle!$W$3),IF('Rischio netto'!U78=tabelle!$V$4,('calcolo mitigazione del rischio'!AG$11*tabelle!$W$4),IF('Rischio netto'!U78=tabelle!$V$5,('calcolo mitigazione del rischio'!AG$11*tabelle!$W$5),IF('Rischio netto'!U78=tabelle!$V$6,('calcolo mitigazione del rischio'!AG$11*tabelle!$W$6),IF('Rischio netto'!U78=tabelle!$V$7,('calcolo mitigazione del rischio'!AG$11*tabelle!$W$7),IF('Rischio netto'!U78=tabelle!$V$8,('calcolo mitigazione del rischio'!AG$11*tabelle!$W$8),IF('Rischio netto'!U78=tabelle!$V$9,('calcolo mitigazione del rischio'!AG$11*tabelle!$W$9),IF('Rischio netto'!U78=tabelle!$V$10,('calcolo mitigazione del rischio'!AG$11*tabelle!$W$10),IF('Rischio netto'!U78=tabelle!$V$11,('calcolo mitigazione del rischio'!AG$11*tabelle!$W$11),IF('Rischio netto'!U78=tabelle!$V$12,('calcolo mitigazione del rischio'!AG$11*tabelle!$W$12),"-"))))))))))</f>
        <v>-</v>
      </c>
      <c r="AH71" s="26" t="str">
        <f>IF('Rischio netto'!V78=tabelle!$V$3,('calcolo mitigazione del rischio'!AH$11*tabelle!$W$3),IF('Rischio netto'!V78=tabelle!$V$4,('calcolo mitigazione del rischio'!AH$11*tabelle!$W$4),IF('Rischio netto'!V78=tabelle!$V$5,('calcolo mitigazione del rischio'!AH$11*tabelle!$W$5),IF('Rischio netto'!V78=tabelle!$V$6,('calcolo mitigazione del rischio'!AH$11*tabelle!$W$6),IF('Rischio netto'!V78=tabelle!$V$7,('calcolo mitigazione del rischio'!AH$11*tabelle!$W$7),IF('Rischio netto'!V78=tabelle!$V$8,('calcolo mitigazione del rischio'!AH$11*tabelle!$W$8),IF('Rischio netto'!V78=tabelle!$V$9,('calcolo mitigazione del rischio'!AH$11*tabelle!$W$9),IF('Rischio netto'!V78=tabelle!$V$10,('calcolo mitigazione del rischio'!AH$11*tabelle!$W$10),IF('Rischio netto'!V78=tabelle!$V$11,('calcolo mitigazione del rischio'!AH$11*tabelle!$W$11),IF('Rischio netto'!V78=tabelle!$V$12,('calcolo mitigazione del rischio'!AH$11*tabelle!$W$12),"-"))))))))))</f>
        <v>-</v>
      </c>
      <c r="AI71" s="410" t="str">
        <f>IF('Rischio netto'!W78=tabelle!$V$3,('calcolo mitigazione del rischio'!AI$11*tabelle!$W$3),IF('Rischio netto'!W78=tabelle!$V$4,('calcolo mitigazione del rischio'!AI$11*tabelle!$W$4),IF('Rischio netto'!W78=tabelle!$V$5,('calcolo mitigazione del rischio'!AI$11*tabelle!$W$5),IF('Rischio netto'!W78=tabelle!$V$6,('calcolo mitigazione del rischio'!AI$11*tabelle!$W$6),IF('Rischio netto'!W78=tabelle!$V$7,('calcolo mitigazione del rischio'!AI$11*tabelle!$W$7),IF('Rischio netto'!W78=tabelle!$V$8,('calcolo mitigazione del rischio'!AI$11*tabelle!$W$8),IF('Rischio netto'!W78=tabelle!$V$9,('calcolo mitigazione del rischio'!AI$11*tabelle!$W$9),IF('Rischio netto'!W78=tabelle!$V$10,('calcolo mitigazione del rischio'!AI$11*tabelle!$W$10),IF('Rischio netto'!W78=tabelle!$V$11,('calcolo mitigazione del rischio'!AI$11*tabelle!$W$11),IF('Rischio netto'!W78=tabelle!$V$12,('calcolo mitigazione del rischio'!AI$11*tabelle!$W$12),"-"))))))))))</f>
        <v>-</v>
      </c>
      <c r="AJ71" s="428" t="e">
        <f t="shared" si="0"/>
        <v>#REF!</v>
      </c>
      <c r="AK71" s="429" t="e">
        <f t="shared" si="7"/>
        <v>#REF!</v>
      </c>
      <c r="AL71" s="418" t="e">
        <f>IF('calcolo mitigazione del rischio'!$AJ71="-","-",'calcolo mitigazione del rischio'!$AK71)</f>
        <v>#REF!</v>
      </c>
      <c r="AM71" s="412" t="str">
        <f>IF('Rischio netto'!X78="-","-",IF('calcolo mitigazione del rischio'!S71="-","-",IF('calcolo mitigazione del rischio'!AL71="-","-",ROUND(('calcolo mitigazione del rischio'!S71*(1-'calcolo mitigazione del rischio'!AL71)),0))))</f>
        <v>-</v>
      </c>
      <c r="AN71" s="404"/>
      <c r="AO71" s="26">
        <f>IF('Rischio Lordo'!L78="X",tabelle!$I$2,0)</f>
        <v>0</v>
      </c>
      <c r="AP71" s="26">
        <f>IF('Rischio Lordo'!M78="X",tabelle!$I$3,0)</f>
        <v>0</v>
      </c>
      <c r="AQ71" s="26">
        <f>IF('Rischio Lordo'!N78="X",tabelle!$I$4,0)</f>
        <v>0</v>
      </c>
      <c r="AR71" s="26">
        <f>IF('Rischio Lordo'!O78="X",tabelle!$I$5,0)</f>
        <v>0</v>
      </c>
      <c r="AS71" s="26">
        <f>IF('Rischio Lordo'!P78="X",tabelle!$I$6,0)</f>
        <v>0</v>
      </c>
      <c r="AT71" s="26">
        <f>IF('Rischio Lordo'!Q78="X",tabelle!$I$7,0)</f>
        <v>0</v>
      </c>
      <c r="AU71" s="26">
        <f>IF('Rischio Lordo'!R78="X",tabelle!$I$8,0)</f>
        <v>0</v>
      </c>
      <c r="AV71" s="26">
        <f>IF('Rischio Lordo'!S78="X",tabelle!$I$9,0)</f>
        <v>0</v>
      </c>
      <c r="AW71" s="26">
        <f>IF('Rischio Lordo'!T78="X",tabelle!$I$10,0)</f>
        <v>0</v>
      </c>
      <c r="AX71" s="26">
        <f>IF('Rischio Lordo'!U78="X",tabelle!$I$11,0)</f>
        <v>0</v>
      </c>
      <c r="AY71" s="26">
        <f>IF('Rischio Lordo'!V78="X",tabelle!$I$12,0)</f>
        <v>0</v>
      </c>
      <c r="AZ71" s="26">
        <f>IF('Rischio Lordo'!W78="X",tabelle!$I$13,0)</f>
        <v>0</v>
      </c>
      <c r="BA71" s="26">
        <f>IF('Rischio Lordo'!X78="X",tabelle!$I$14,0)</f>
        <v>0</v>
      </c>
      <c r="BB71" s="26">
        <f>IF('Rischio Lordo'!Y78="X",tabelle!$I$15,0)</f>
        <v>0</v>
      </c>
      <c r="BC71" s="26">
        <f>IF('Rischio Lordo'!Z78="X",tabelle!$I$16,0)</f>
        <v>0</v>
      </c>
      <c r="BD71" s="26">
        <f>IF('Rischio Lordo'!AA78="X",tabelle!$I$17,0)</f>
        <v>0</v>
      </c>
      <c r="BE71" s="26">
        <f>IF('Rischio Lordo'!AB78="X",tabelle!$I$18,0)</f>
        <v>0</v>
      </c>
      <c r="BF71" s="26">
        <f>IF('Rischio Lordo'!AC78="X",tabelle!$I$18,0)</f>
        <v>0</v>
      </c>
      <c r="BG71" s="26">
        <f>IF('Rischio Lordo'!AC78="X",tabelle!$I$19,0)</f>
        <v>0</v>
      </c>
      <c r="BH71" s="212">
        <f t="shared" si="8"/>
        <v>0</v>
      </c>
    </row>
    <row r="72" spans="1:60" x14ac:dyDescent="0.75">
      <c r="A72" s="743">
        <f>Schema!A76</f>
        <v>0</v>
      </c>
      <c r="B72" s="724">
        <f>Schema!B76</f>
        <v>0</v>
      </c>
      <c r="C72" s="1119">
        <f>Schema!C76</f>
        <v>0</v>
      </c>
      <c r="D72" s="268" t="str">
        <f>Schema!D76</f>
        <v>A.1.5. Approvazione CdA del budget di funzionamento</v>
      </c>
      <c r="E72" s="296" t="str">
        <f>Schema!E76</f>
        <v>BBF</v>
      </c>
      <c r="F72" s="90" t="str">
        <f>Schema!F76</f>
        <v>A</v>
      </c>
      <c r="G72" s="90" t="str">
        <f>Schema!G76</f>
        <v>01</v>
      </c>
      <c r="H72" s="297" t="str">
        <f>Schema!H76</f>
        <v>05</v>
      </c>
      <c r="I72" s="181" t="str">
        <f>IF('Rischio Lordo'!AF79=tabelle!$M$7,tabelle!$N$7,IF('Rischio Lordo'!AF79=tabelle!$M$6,tabelle!$N$6,IF('Rischio Lordo'!AF79=tabelle!$M$5,tabelle!$N$5,IF('Rischio Lordo'!AF79=tabelle!$M$4,tabelle!$N$4,IF('Rischio Lordo'!AF79=tabelle!$M$3,tabelle!$N$3,"-")))))</f>
        <v>-</v>
      </c>
      <c r="J72" s="34" t="str">
        <f>IF('Rischio Lordo'!AG79=tabelle!$M$7,tabelle!$N$7,IF('Rischio Lordo'!AG79=tabelle!$M$6,tabelle!$N$6,IF('Rischio Lordo'!AG79=tabelle!$M$5,tabelle!$N$5,IF('Rischio Lordo'!AG79=tabelle!$M$4,tabelle!$N$4,IF('Rischio Lordo'!AG79=tabelle!$M$3,tabelle!$N$3,"-")))))</f>
        <v>-</v>
      </c>
      <c r="K72" s="34" t="str">
        <f>IF('Rischio Lordo'!AH79=tabelle!$M$7,tabelle!$N$7,IF('Rischio Lordo'!AH79=tabelle!$M$6,tabelle!$N$6,IF('Rischio Lordo'!AH79=tabelle!$M$5,tabelle!$N$5,IF('Rischio Lordo'!AH79=tabelle!$M$4,tabelle!$N$4,IF('Rischio Lordo'!AH79=tabelle!$M$3,tabelle!$N$3,"-")))))</f>
        <v>-</v>
      </c>
      <c r="L72" s="394" t="str">
        <f t="shared" si="5"/>
        <v>-</v>
      </c>
      <c r="M72" s="34" t="str">
        <f>IF('Rischio Lordo'!AI79=tabelle!$M$7,tabelle!$N$7,IF('Rischio Lordo'!AI79=tabelle!$M$6,tabelle!$N$6,IF('Rischio Lordo'!AI79=tabelle!$M$5,tabelle!$N$5,IF('Rischio Lordo'!AI79=tabelle!$M$4,tabelle!$N$4,IF('Rischio Lordo'!AI79=tabelle!$M$3,tabelle!$N$3,"-")))))</f>
        <v>-</v>
      </c>
      <c r="N72" s="165" t="str">
        <f>IF(M72="-","-",IF('calcolo mitigazione del rischio'!L72="-","-",IF(AND((M72*'calcolo mitigazione del rischio'!L72)&gt;=tabelle!$P$3, (M72*'calcolo mitigazione del rischio'!L72)&lt;tabelle!$Q$3),tabelle!$R$3,IF(AND((M72*'calcolo mitigazione del rischio'!L72)&gt;=tabelle!$P$4, (M72*'calcolo mitigazione del rischio'!L72)&lt;tabelle!$Q$4),tabelle!$R$4,IF(AND((M72*'calcolo mitigazione del rischio'!L72)&gt;=tabelle!$P$5, (M72*'calcolo mitigazione del rischio'!L72)&lt;tabelle!$Q$5),tabelle!$R$5,IF(AND((M72*'calcolo mitigazione del rischio'!L72)&gt;=tabelle!$P$6, (M72*'calcolo mitigazione del rischio'!L72)&lt;tabelle!$Q$6),tabelle!$R$6,IF(AND((M72*'calcolo mitigazione del rischio'!L72)&gt;=tabelle!$P$7, (M72*'calcolo mitigazione del rischio'!L72)&lt;=tabelle!$Q$7),tabelle!$R$7,"-")))))))</f>
        <v>-</v>
      </c>
      <c r="O72" s="35" t="str">
        <f>IF('Rischio Lordo'!AK79=tabelle!$M$7,tabelle!$N$7,IF('Rischio Lordo'!AK79=tabelle!$M$6,tabelle!$N$6,IF('Rischio Lordo'!AK79=tabelle!$M$5,tabelle!$N$5,IF('Rischio Lordo'!AK79=tabelle!$M$4,tabelle!$N$4,IF('Rischio Lordo'!AK79=tabelle!$M$3,tabelle!$N$3,"-")))))</f>
        <v>-</v>
      </c>
      <c r="P72" s="35" t="str">
        <f>IF('Rischio Lordo'!AL79=tabelle!$M$7,tabelle!$N$7,IF('Rischio Lordo'!AL79=tabelle!$M$6,tabelle!$N$6,IF('Rischio Lordo'!AL79=tabelle!$M$5,tabelle!$N$5,IF('Rischio Lordo'!AL79=tabelle!$M$4,tabelle!$N$4,IF('Rischio Lordo'!AL79=tabelle!$M$3,tabelle!$N$3,"-")))))</f>
        <v>-</v>
      </c>
      <c r="Q72" s="35" t="str">
        <f>IF('Rischio Lordo'!AM79=tabelle!$M$7,tabelle!$N$7,IF('Rischio Lordo'!AM79=tabelle!$M$6,tabelle!$N$6,IF('Rischio Lordo'!AM79=tabelle!$M$5,tabelle!$N$5,IF('Rischio Lordo'!AM79=tabelle!$M$4,tabelle!$N$4,IF('Rischio Lordo'!AM79=tabelle!$M$3,tabelle!$N$3,"-")))))</f>
        <v>-</v>
      </c>
      <c r="R72" s="166" t="str">
        <f t="shared" si="6"/>
        <v>-</v>
      </c>
      <c r="S72" s="228" t="str">
        <f>IF(R72="-","-",(R72*'calcolo mitigazione del rischio'!N72))</f>
        <v>-</v>
      </c>
      <c r="T72" s="26" t="str">
        <f>IF('Rischio netto'!I79=tabelle!$V$3,('calcolo mitigazione del rischio'!T$11*tabelle!$W$3),IF('Rischio netto'!I79=tabelle!$V$4,('calcolo mitigazione del rischio'!T$11*tabelle!$W$4),IF('Rischio netto'!I79=tabelle!$V$5,('calcolo mitigazione del rischio'!T$11*tabelle!$W$5),IF('Rischio netto'!I79=tabelle!$V$6,('calcolo mitigazione del rischio'!T$11*tabelle!$W$6),IF('Rischio netto'!I79=tabelle!$V$7,('calcolo mitigazione del rischio'!T$11*tabelle!$W$7),IF('Rischio netto'!I79=tabelle!$V$8,('calcolo mitigazione del rischio'!T$11*tabelle!$W$8),IF('Rischio netto'!I79=tabelle!$V$9,('calcolo mitigazione del rischio'!T$11*tabelle!$W$9),IF('Rischio netto'!I79=tabelle!$V$10,('calcolo mitigazione del rischio'!T$11*tabelle!$W$10),IF('Rischio netto'!I79=tabelle!$V$11,('calcolo mitigazione del rischio'!T$11*tabelle!$W$11),IF('Rischio netto'!I79=tabelle!$V$12,('calcolo mitigazione del rischio'!T$11*tabelle!$W$12),"-"))))))))))</f>
        <v>-</v>
      </c>
      <c r="U72" s="26" t="str">
        <f>IF('Rischio netto'!J79=tabelle!$V$3,('calcolo mitigazione del rischio'!U$11*tabelle!$W$3),IF('Rischio netto'!J79=tabelle!$V$4,('calcolo mitigazione del rischio'!U$11*tabelle!$W$4),IF('Rischio netto'!J79=tabelle!$V$5,('calcolo mitigazione del rischio'!U$11*tabelle!$W$5),IF('Rischio netto'!J79=tabelle!$V$6,('calcolo mitigazione del rischio'!U$11*tabelle!$W$6),IF('Rischio netto'!J79=tabelle!$V$7,('calcolo mitigazione del rischio'!U$11*tabelle!$W$7),IF('Rischio netto'!J79=tabelle!$V$8,('calcolo mitigazione del rischio'!U$11*tabelle!$W$8),IF('Rischio netto'!J79=tabelle!$V$9,('calcolo mitigazione del rischio'!U$11*tabelle!$W$9),IF('Rischio netto'!J79=tabelle!$V$10,('calcolo mitigazione del rischio'!U$11*tabelle!$W$10),IF('Rischio netto'!J79=tabelle!$V$11,('calcolo mitigazione del rischio'!U$11*tabelle!$W$11),IF('Rischio netto'!J79=tabelle!$V$12,('calcolo mitigazione del rischio'!U$11*tabelle!$W$12),"-"))))))))))</f>
        <v>-</v>
      </c>
      <c r="V72" s="26" t="str">
        <f>IF('Rischio netto'!K79=tabelle!$V$3,('calcolo mitigazione del rischio'!V$11*tabelle!$W$3),IF('Rischio netto'!K79=tabelle!$V$4,('calcolo mitigazione del rischio'!V$11*tabelle!$W$4),IF('Rischio netto'!K79=tabelle!$V$5,('calcolo mitigazione del rischio'!V$11*tabelle!$W$5),IF('Rischio netto'!K79=tabelle!$V$6,('calcolo mitigazione del rischio'!V$11*tabelle!$W$6),IF('Rischio netto'!K79=tabelle!$V$7,('calcolo mitigazione del rischio'!V$11*tabelle!$W$7),IF('Rischio netto'!K79=tabelle!$V$8,('calcolo mitigazione del rischio'!V$11*tabelle!$W$8),IF('Rischio netto'!K79=tabelle!$V$9,('calcolo mitigazione del rischio'!V$11*tabelle!$W$9),IF('Rischio netto'!K79=tabelle!$V$10,('calcolo mitigazione del rischio'!V$11*tabelle!$W$10),IF('Rischio netto'!K79=tabelle!$V$11,('calcolo mitigazione del rischio'!V$11*tabelle!$W$11),IF('Rischio netto'!K79=tabelle!$V$12,('calcolo mitigazione del rischio'!V$11*tabelle!$W$12),"-"))))))))))</f>
        <v>-</v>
      </c>
      <c r="W72" s="26" t="str">
        <f>IF('Rischio netto'!L79=tabelle!$V$3,('calcolo mitigazione del rischio'!W$11*tabelle!$W$3),IF('Rischio netto'!L79=tabelle!$V$4,('calcolo mitigazione del rischio'!W$11*tabelle!$W$4),IF('Rischio netto'!L79=tabelle!$V$5,('calcolo mitigazione del rischio'!W$11*tabelle!$W$5),IF('Rischio netto'!L79=tabelle!$V$6,('calcolo mitigazione del rischio'!W$11*tabelle!$W$6),IF('Rischio netto'!L79=tabelle!$V$7,('calcolo mitigazione del rischio'!W$11*tabelle!$W$7),IF('Rischio netto'!L79=tabelle!$V$8,('calcolo mitigazione del rischio'!W$11*tabelle!$W$8),IF('Rischio netto'!L79=tabelle!$V$9,('calcolo mitigazione del rischio'!W$11*tabelle!$W$9),IF('Rischio netto'!L79=tabelle!$V$10,('calcolo mitigazione del rischio'!W$11*tabelle!$W$10),IF('Rischio netto'!L79=tabelle!$V$11,('calcolo mitigazione del rischio'!W$11*tabelle!$W$11),IF('Rischio netto'!L79=tabelle!$V$12,('calcolo mitigazione del rischio'!W$11*tabelle!$W$12),"-"))))))))))</f>
        <v>-</v>
      </c>
      <c r="X72" s="26" t="str">
        <f>IF('Rischio netto'!O79=tabelle!$V$3,('calcolo mitigazione del rischio'!X$11*tabelle!$W$3),IF('Rischio netto'!O79=tabelle!$V$4,('calcolo mitigazione del rischio'!X$11*tabelle!$W$4),IF('Rischio netto'!O79=tabelle!$V$5,('calcolo mitigazione del rischio'!X$11*tabelle!$W$5),IF('Rischio netto'!O79=tabelle!$V$6,('calcolo mitigazione del rischio'!X$11*tabelle!$W$6),IF('Rischio netto'!O79=tabelle!$V$7,('calcolo mitigazione del rischio'!X$11*tabelle!$W$7),IF('Rischio netto'!O79=tabelle!$V$8,('calcolo mitigazione del rischio'!X$11*tabelle!$W$8),IF('Rischio netto'!O79=tabelle!$V$9,('calcolo mitigazione del rischio'!X$11*tabelle!$W$9),IF('Rischio netto'!O79=tabelle!$V$10,('calcolo mitigazione del rischio'!X$11*tabelle!$W$10),IF('Rischio netto'!O79=tabelle!$V$11,('calcolo mitigazione del rischio'!X$11*tabelle!$W$11),IF('Rischio netto'!O79=tabelle!$V$12,('calcolo mitigazione del rischio'!X$11*tabelle!$W$12),"-"))))))))))</f>
        <v>-</v>
      </c>
      <c r="Y72" s="26" t="str">
        <f>IF('Rischio netto'!P79=tabelle!$V$3,('calcolo mitigazione del rischio'!Y$11*tabelle!$W$3),IF('Rischio netto'!P79=tabelle!$V$4,('calcolo mitigazione del rischio'!Y$11*tabelle!$W$4),IF('Rischio netto'!P79=tabelle!$V$5,('calcolo mitigazione del rischio'!Y$11*tabelle!$W$5),IF('Rischio netto'!P79=tabelle!$V$6,('calcolo mitigazione del rischio'!Y$11*tabelle!$W$6),IF('Rischio netto'!P79=tabelle!$V$7,('calcolo mitigazione del rischio'!Y$11*tabelle!$W$7),IF('Rischio netto'!P79=tabelle!$V$8,('calcolo mitigazione del rischio'!Y$11*tabelle!$W$8),IF('Rischio netto'!P79=tabelle!$V$9,('calcolo mitigazione del rischio'!Y$11*tabelle!$W$9),IF('Rischio netto'!P79=tabelle!$V$10,('calcolo mitigazione del rischio'!Y$11*tabelle!$W$10),IF('Rischio netto'!P79=tabelle!$V$11,('calcolo mitigazione del rischio'!Y$11*tabelle!$W$11),IF('Rischio netto'!P79=tabelle!$V$12,('calcolo mitigazione del rischio'!Y$11*tabelle!$W$12),"-"))))))))))</f>
        <v>-</v>
      </c>
      <c r="Z7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2" s="26" t="str">
        <f>IF('Rischio netto'!Q79=tabelle!$V$3,('calcolo mitigazione del rischio'!AA$11*tabelle!$W$3),IF('Rischio netto'!Q79=tabelle!$V$4,('calcolo mitigazione del rischio'!AA$11*tabelle!$W$4),IF('Rischio netto'!Q79=tabelle!$V$5,('calcolo mitigazione del rischio'!AA$11*tabelle!$W$5),IF('Rischio netto'!Q79=tabelle!$V$6,('calcolo mitigazione del rischio'!AA$11*tabelle!$W$6),IF('Rischio netto'!Q79=tabelle!$V$7,('calcolo mitigazione del rischio'!AA$11*tabelle!$W$7),IF('Rischio netto'!Q79=tabelle!$V$8,('calcolo mitigazione del rischio'!AA$11*tabelle!$W$8),IF('Rischio netto'!Q79=tabelle!$V$9,('calcolo mitigazione del rischio'!AA$11*tabelle!$W$9),IF('Rischio netto'!Q79=tabelle!$V$10,('calcolo mitigazione del rischio'!AA$11*tabelle!$W$10),IF('Rischio netto'!Q79=tabelle!$V$11,('calcolo mitigazione del rischio'!AA$11*tabelle!$W$11),IF('Rischio netto'!Q79=tabelle!$V$12,('calcolo mitigazione del rischio'!AA$11*tabelle!$W$12),"-"))))))))))</f>
        <v>-</v>
      </c>
      <c r="AB72" s="26" t="str">
        <f>IF('Rischio netto'!R79=tabelle!$V$3,('calcolo mitigazione del rischio'!AB$11*tabelle!$W$3),IF('Rischio netto'!R79=tabelle!$V$4,('calcolo mitigazione del rischio'!AB$11*tabelle!$W$4),IF('Rischio netto'!R79=tabelle!$V$5,('calcolo mitigazione del rischio'!AB$11*tabelle!$W$5),IF('Rischio netto'!R79=tabelle!$V$6,('calcolo mitigazione del rischio'!AB$11*tabelle!$W$6),IF('Rischio netto'!R79=tabelle!$V$7,('calcolo mitigazione del rischio'!AB$11*tabelle!$W$7),IF('Rischio netto'!R79=tabelle!$V$8,('calcolo mitigazione del rischio'!AB$11*tabelle!$W$8),IF('Rischio netto'!R79=tabelle!$V$9,('calcolo mitigazione del rischio'!AB$11*tabelle!$W$9),IF('Rischio netto'!R79=tabelle!$V$10,('calcolo mitigazione del rischio'!AB$11*tabelle!$W$10),IF('Rischio netto'!R79=tabelle!$V$11,('calcolo mitigazione del rischio'!AB$11*tabelle!$W$11),IF('Rischio netto'!R79=tabelle!$V$12,('calcolo mitigazione del rischio'!AB$11*tabelle!$W$12),"-"))))))))))</f>
        <v>-</v>
      </c>
      <c r="AC72" s="405" t="str">
        <f>IF('Rischio netto'!T79=tabelle!$V$3,('calcolo mitigazione del rischio'!AC$11*tabelle!$W$3),IF('Rischio netto'!T79=tabelle!$V$4,('calcolo mitigazione del rischio'!AC$11*tabelle!$W$4),IF('Rischio netto'!T79=tabelle!$V$5,('calcolo mitigazione del rischio'!AC$11*tabelle!$W$5),IF('Rischio netto'!T79=tabelle!$V$6,('calcolo mitigazione del rischio'!AC$11*tabelle!$W$6),IF('Rischio netto'!T79=tabelle!$V$7,('calcolo mitigazione del rischio'!AC$11*tabelle!$W$7),IF('Rischio netto'!T79=tabelle!$V$8,('calcolo mitigazione del rischio'!AC$11*tabelle!$W$8),IF('Rischio netto'!T79=tabelle!$V$9,('calcolo mitigazione del rischio'!AC$11*tabelle!$W$9),IF('Rischio netto'!T79=tabelle!$V$10,('calcolo mitigazione del rischio'!AC$11*tabelle!$W$10),IF('Rischio netto'!T79=tabelle!$V$11,('calcolo mitigazione del rischio'!AC$11*tabelle!$W$11),IF('Rischio netto'!T79=tabelle!$V$12,('calcolo mitigazione del rischio'!AC$11*tabelle!$W$12),"-"))))))))))</f>
        <v>-</v>
      </c>
      <c r="AD72" s="26" t="str">
        <f>IF('Rischio netto'!T79=tabelle!$V$3,('calcolo mitigazione del rischio'!AD$11*tabelle!$W$3),IF('Rischio netto'!T79=tabelle!$V$4,('calcolo mitigazione del rischio'!AD$11*tabelle!$W$4),IF('Rischio netto'!T79=tabelle!$V$5,('calcolo mitigazione del rischio'!AD$11*tabelle!$W$5),IF('Rischio netto'!T79=tabelle!$V$6,('calcolo mitigazione del rischio'!AD$11*tabelle!$W$6),IF('Rischio netto'!T79=tabelle!$V$7,('calcolo mitigazione del rischio'!AD$11*tabelle!$W$7),IF('Rischio netto'!T79=tabelle!$V$8,('calcolo mitigazione del rischio'!AD$11*tabelle!$W$8),IF('Rischio netto'!T79=tabelle!$V$9,('calcolo mitigazione del rischio'!AD$11*tabelle!$W$9),IF('Rischio netto'!T79=tabelle!$V$10,('calcolo mitigazione del rischio'!AD$11*tabelle!$W$10),IF('Rischio netto'!T79=tabelle!$V$11,('calcolo mitigazione del rischio'!AD$11*tabelle!$W$11),IF('Rischio netto'!T79=tabelle!$V$12,('calcolo mitigazione del rischio'!AD$11*tabelle!$W$12),"-"))))))))))</f>
        <v>-</v>
      </c>
      <c r="AE72" s="26"/>
      <c r="AF72" s="405" t="str">
        <f>IF('Rischio netto'!T79=tabelle!$V$3,('calcolo mitigazione del rischio'!AF$11*tabelle!$W$3),IF('Rischio netto'!T79=tabelle!$V$4,('calcolo mitigazione del rischio'!AF$11*tabelle!$W$4),IF('Rischio netto'!T79=tabelle!$V$5,('calcolo mitigazione del rischio'!AF$11*tabelle!$W$5),IF('Rischio netto'!T79=tabelle!$V$6,('calcolo mitigazione del rischio'!AF$11*tabelle!$W$6),IF('Rischio netto'!T79=tabelle!$V$7,('calcolo mitigazione del rischio'!AF$11*tabelle!$W$7),IF('Rischio netto'!T79=tabelle!$V$8,('calcolo mitigazione del rischio'!AF$11*tabelle!$W$8),IF('Rischio netto'!T79=tabelle!$V$9,('calcolo mitigazione del rischio'!AF$11*tabelle!$W$9),IF('Rischio netto'!T79=tabelle!$V$10,('calcolo mitigazione del rischio'!AF$11*tabelle!$W$10),IF('Rischio netto'!T79=tabelle!$V$11,('calcolo mitigazione del rischio'!AF$11*tabelle!$W$11),IF('Rischio netto'!T79=tabelle!$V$12,('calcolo mitigazione del rischio'!AF$11*tabelle!$W$12),"-"))))))))))</f>
        <v>-</v>
      </c>
      <c r="AG72" s="405" t="str">
        <f>IF('Rischio netto'!U79=tabelle!$V$3,('calcolo mitigazione del rischio'!AG$11*tabelle!$W$3),IF('Rischio netto'!U79=tabelle!$V$4,('calcolo mitigazione del rischio'!AG$11*tabelle!$W$4),IF('Rischio netto'!U79=tabelle!$V$5,('calcolo mitigazione del rischio'!AG$11*tabelle!$W$5),IF('Rischio netto'!U79=tabelle!$V$6,('calcolo mitigazione del rischio'!AG$11*tabelle!$W$6),IF('Rischio netto'!U79=tabelle!$V$7,('calcolo mitigazione del rischio'!AG$11*tabelle!$W$7),IF('Rischio netto'!U79=tabelle!$V$8,('calcolo mitigazione del rischio'!AG$11*tabelle!$W$8),IF('Rischio netto'!U79=tabelle!$V$9,('calcolo mitigazione del rischio'!AG$11*tabelle!$W$9),IF('Rischio netto'!U79=tabelle!$V$10,('calcolo mitigazione del rischio'!AG$11*tabelle!$W$10),IF('Rischio netto'!U79=tabelle!$V$11,('calcolo mitigazione del rischio'!AG$11*tabelle!$W$11),IF('Rischio netto'!U79=tabelle!$V$12,('calcolo mitigazione del rischio'!AG$11*tabelle!$W$12),"-"))))))))))</f>
        <v>-</v>
      </c>
      <c r="AH72" s="26" t="str">
        <f>IF('Rischio netto'!V79=tabelle!$V$3,('calcolo mitigazione del rischio'!AH$11*tabelle!$W$3),IF('Rischio netto'!V79=tabelle!$V$4,('calcolo mitigazione del rischio'!AH$11*tabelle!$W$4),IF('Rischio netto'!V79=tabelle!$V$5,('calcolo mitigazione del rischio'!AH$11*tabelle!$W$5),IF('Rischio netto'!V79=tabelle!$V$6,('calcolo mitigazione del rischio'!AH$11*tabelle!$W$6),IF('Rischio netto'!V79=tabelle!$V$7,('calcolo mitigazione del rischio'!AH$11*tabelle!$W$7),IF('Rischio netto'!V79=tabelle!$V$8,('calcolo mitigazione del rischio'!AH$11*tabelle!$W$8),IF('Rischio netto'!V79=tabelle!$V$9,('calcolo mitigazione del rischio'!AH$11*tabelle!$W$9),IF('Rischio netto'!V79=tabelle!$V$10,('calcolo mitigazione del rischio'!AH$11*tabelle!$W$10),IF('Rischio netto'!V79=tabelle!$V$11,('calcolo mitigazione del rischio'!AH$11*tabelle!$W$11),IF('Rischio netto'!V79=tabelle!$V$12,('calcolo mitigazione del rischio'!AH$11*tabelle!$W$12),"-"))))))))))</f>
        <v>-</v>
      </c>
      <c r="AI72" s="410" t="str">
        <f>IF('Rischio netto'!W79=tabelle!$V$3,('calcolo mitigazione del rischio'!AI$11*tabelle!$W$3),IF('Rischio netto'!W79=tabelle!$V$4,('calcolo mitigazione del rischio'!AI$11*tabelle!$W$4),IF('Rischio netto'!W79=tabelle!$V$5,('calcolo mitigazione del rischio'!AI$11*tabelle!$W$5),IF('Rischio netto'!W79=tabelle!$V$6,('calcolo mitigazione del rischio'!AI$11*tabelle!$W$6),IF('Rischio netto'!W79=tabelle!$V$7,('calcolo mitigazione del rischio'!AI$11*tabelle!$W$7),IF('Rischio netto'!W79=tabelle!$V$8,('calcolo mitigazione del rischio'!AI$11*tabelle!$W$8),IF('Rischio netto'!W79=tabelle!$V$9,('calcolo mitigazione del rischio'!AI$11*tabelle!$W$9),IF('Rischio netto'!W79=tabelle!$V$10,('calcolo mitigazione del rischio'!AI$11*tabelle!$W$10),IF('Rischio netto'!W79=tabelle!$V$11,('calcolo mitigazione del rischio'!AI$11*tabelle!$W$11),IF('Rischio netto'!W79=tabelle!$V$12,('calcolo mitigazione del rischio'!AI$11*tabelle!$W$12),"-"))))))))))</f>
        <v>-</v>
      </c>
      <c r="AJ72" s="428" t="e">
        <f t="shared" si="0"/>
        <v>#REF!</v>
      </c>
      <c r="AK72" s="429" t="e">
        <f t="shared" si="7"/>
        <v>#REF!</v>
      </c>
      <c r="AL72" s="418" t="e">
        <f>IF('calcolo mitigazione del rischio'!$AJ72="-","-",'calcolo mitigazione del rischio'!$AK72)</f>
        <v>#REF!</v>
      </c>
      <c r="AM72" s="412" t="str">
        <f>IF('Rischio netto'!X79="-","-",IF('calcolo mitigazione del rischio'!S72="-","-",IF('calcolo mitigazione del rischio'!AL72="-","-",ROUND(('calcolo mitigazione del rischio'!S72*(1-'calcolo mitigazione del rischio'!AL72)),0))))</f>
        <v>-</v>
      </c>
      <c r="AN72" s="404"/>
      <c r="AO72" s="26">
        <f>IF('Rischio Lordo'!L79="X",tabelle!$I$2,0)</f>
        <v>0</v>
      </c>
      <c r="AP72" s="26">
        <f>IF('Rischio Lordo'!M79="X",tabelle!$I$3,0)</f>
        <v>0</v>
      </c>
      <c r="AQ72" s="26">
        <f>IF('Rischio Lordo'!N79="X",tabelle!$I$4,0)</f>
        <v>0</v>
      </c>
      <c r="AR72" s="26">
        <f>IF('Rischio Lordo'!O79="X",tabelle!$I$5,0)</f>
        <v>0</v>
      </c>
      <c r="AS72" s="26">
        <f>IF('Rischio Lordo'!P79="X",tabelle!$I$6,0)</f>
        <v>0</v>
      </c>
      <c r="AT72" s="26">
        <f>IF('Rischio Lordo'!Q79="X",tabelle!$I$7,0)</f>
        <v>0</v>
      </c>
      <c r="AU72" s="26">
        <f>IF('Rischio Lordo'!R79="X",tabelle!$I$8,0)</f>
        <v>0</v>
      </c>
      <c r="AV72" s="26">
        <f>IF('Rischio Lordo'!S79="X",tabelle!$I$9,0)</f>
        <v>0</v>
      </c>
      <c r="AW72" s="26">
        <f>IF('Rischio Lordo'!T79="X",tabelle!$I$10,0)</f>
        <v>0</v>
      </c>
      <c r="AX72" s="26">
        <f>IF('Rischio Lordo'!U79="X",tabelle!$I$11,0)</f>
        <v>0</v>
      </c>
      <c r="AY72" s="26">
        <f>IF('Rischio Lordo'!V79="X",tabelle!$I$12,0)</f>
        <v>0</v>
      </c>
      <c r="AZ72" s="26">
        <f>IF('Rischio Lordo'!W79="X",tabelle!$I$13,0)</f>
        <v>0</v>
      </c>
      <c r="BA72" s="26">
        <f>IF('Rischio Lordo'!X79="X",tabelle!$I$14,0)</f>
        <v>0</v>
      </c>
      <c r="BB72" s="26">
        <f>IF('Rischio Lordo'!Y79="X",tabelle!$I$15,0)</f>
        <v>0</v>
      </c>
      <c r="BC72" s="26">
        <f>IF('Rischio Lordo'!Z79="X",tabelle!$I$16,0)</f>
        <v>0</v>
      </c>
      <c r="BD72" s="26">
        <f>IF('Rischio Lordo'!AA79="X",tabelle!$I$17,0)</f>
        <v>0</v>
      </c>
      <c r="BE72" s="26">
        <f>IF('Rischio Lordo'!AB79="X",tabelle!$I$18,0)</f>
        <v>0</v>
      </c>
      <c r="BF72" s="26">
        <f>IF('Rischio Lordo'!AC79="X",tabelle!$I$18,0)</f>
        <v>0</v>
      </c>
      <c r="BG72" s="26">
        <f>IF('Rischio Lordo'!AC79="X",tabelle!$I$19,0)</f>
        <v>0</v>
      </c>
      <c r="BH72" s="212">
        <f t="shared" si="8"/>
        <v>0</v>
      </c>
    </row>
    <row r="73" spans="1:60" x14ac:dyDescent="0.75">
      <c r="A73" s="743">
        <f>Schema!A77</f>
        <v>0</v>
      </c>
      <c r="B73" s="724">
        <f>Schema!B77</f>
        <v>0</v>
      </c>
      <c r="C73" s="1119" t="str">
        <f>Schema!C77</f>
        <v>A.2. Formazione budget progetti</v>
      </c>
      <c r="D73" s="268" t="str">
        <f>Schema!D77</f>
        <v>A.2.1. Richiesta alle singole strutture di inviare previsioni di budget relativo ai progetti</v>
      </c>
      <c r="E73" s="296" t="str">
        <f>Schema!E77</f>
        <v>BBF</v>
      </c>
      <c r="F73" s="90" t="str">
        <f>Schema!F77</f>
        <v>A</v>
      </c>
      <c r="G73" s="90" t="str">
        <f>Schema!G77</f>
        <v>02</v>
      </c>
      <c r="H73" s="297" t="str">
        <f>Schema!H77</f>
        <v>01</v>
      </c>
      <c r="I73" s="181" t="str">
        <f>IF('Rischio Lordo'!AF80=tabelle!$M$7,tabelle!$N$7,IF('Rischio Lordo'!AF80=tabelle!$M$6,tabelle!$N$6,IF('Rischio Lordo'!AF80=tabelle!$M$5,tabelle!$N$5,IF('Rischio Lordo'!AF80=tabelle!$M$4,tabelle!$N$4,IF('Rischio Lordo'!AF80=tabelle!$M$3,tabelle!$N$3,"-")))))</f>
        <v>-</v>
      </c>
      <c r="J73" s="34" t="str">
        <f>IF('Rischio Lordo'!AG80=tabelle!$M$7,tabelle!$N$7,IF('Rischio Lordo'!AG80=tabelle!$M$6,tabelle!$N$6,IF('Rischio Lordo'!AG80=tabelle!$M$5,tabelle!$N$5,IF('Rischio Lordo'!AG80=tabelle!$M$4,tabelle!$N$4,IF('Rischio Lordo'!AG80=tabelle!$M$3,tabelle!$N$3,"-")))))</f>
        <v>-</v>
      </c>
      <c r="K73" s="34" t="str">
        <f>IF('Rischio Lordo'!AH80=tabelle!$M$7,tabelle!$N$7,IF('Rischio Lordo'!AH80=tabelle!$M$6,tabelle!$N$6,IF('Rischio Lordo'!AH80=tabelle!$M$5,tabelle!$N$5,IF('Rischio Lordo'!AH80=tabelle!$M$4,tabelle!$N$4,IF('Rischio Lordo'!AH80=tabelle!$M$3,tabelle!$N$3,"-")))))</f>
        <v>-</v>
      </c>
      <c r="L73" s="394" t="str">
        <f t="shared" si="5"/>
        <v>-</v>
      </c>
      <c r="M73" s="34" t="str">
        <f>IF('Rischio Lordo'!AI80=tabelle!$M$7,tabelle!$N$7,IF('Rischio Lordo'!AI80=tabelle!$M$6,tabelle!$N$6,IF('Rischio Lordo'!AI80=tabelle!$M$5,tabelle!$N$5,IF('Rischio Lordo'!AI80=tabelle!$M$4,tabelle!$N$4,IF('Rischio Lordo'!AI80=tabelle!$M$3,tabelle!$N$3,"-")))))</f>
        <v>-</v>
      </c>
      <c r="N73" s="165" t="str">
        <f>IF(M73="-","-",IF('calcolo mitigazione del rischio'!L73="-","-",IF(AND((M73*'calcolo mitigazione del rischio'!L73)&gt;=tabelle!$P$3, (M73*'calcolo mitigazione del rischio'!L73)&lt;tabelle!$Q$3),tabelle!$R$3,IF(AND((M73*'calcolo mitigazione del rischio'!L73)&gt;=tabelle!$P$4, (M73*'calcolo mitigazione del rischio'!L73)&lt;tabelle!$Q$4),tabelle!$R$4,IF(AND((M73*'calcolo mitigazione del rischio'!L73)&gt;=tabelle!$P$5, (M73*'calcolo mitigazione del rischio'!L73)&lt;tabelle!$Q$5),tabelle!$R$5,IF(AND((M73*'calcolo mitigazione del rischio'!L73)&gt;=tabelle!$P$6, (M73*'calcolo mitigazione del rischio'!L73)&lt;tabelle!$Q$6),tabelle!$R$6,IF(AND((M73*'calcolo mitigazione del rischio'!L73)&gt;=tabelle!$P$7, (M73*'calcolo mitigazione del rischio'!L73)&lt;=tabelle!$Q$7),tabelle!$R$7,"-")))))))</f>
        <v>-</v>
      </c>
      <c r="O73" s="35" t="str">
        <f>IF('Rischio Lordo'!AK80=tabelle!$M$7,tabelle!$N$7,IF('Rischio Lordo'!AK80=tabelle!$M$6,tabelle!$N$6,IF('Rischio Lordo'!AK80=tabelle!$M$5,tabelle!$N$5,IF('Rischio Lordo'!AK80=tabelle!$M$4,tabelle!$N$4,IF('Rischio Lordo'!AK80=tabelle!$M$3,tabelle!$N$3,"-")))))</f>
        <v>-</v>
      </c>
      <c r="P73" s="35" t="str">
        <f>IF('Rischio Lordo'!AL80=tabelle!$M$7,tabelle!$N$7,IF('Rischio Lordo'!AL80=tabelle!$M$6,tabelle!$N$6,IF('Rischio Lordo'!AL80=tabelle!$M$5,tabelle!$N$5,IF('Rischio Lordo'!AL80=tabelle!$M$4,tabelle!$N$4,IF('Rischio Lordo'!AL80=tabelle!$M$3,tabelle!$N$3,"-")))))</f>
        <v>-</v>
      </c>
      <c r="Q73" s="35" t="str">
        <f>IF('Rischio Lordo'!AM80=tabelle!$M$7,tabelle!$N$7,IF('Rischio Lordo'!AM80=tabelle!$M$6,tabelle!$N$6,IF('Rischio Lordo'!AM80=tabelle!$M$5,tabelle!$N$5,IF('Rischio Lordo'!AM80=tabelle!$M$4,tabelle!$N$4,IF('Rischio Lordo'!AM80=tabelle!$M$3,tabelle!$N$3,"-")))))</f>
        <v>-</v>
      </c>
      <c r="R73" s="166" t="str">
        <f t="shared" si="6"/>
        <v>-</v>
      </c>
      <c r="S73" s="228" t="str">
        <f>IF(R73="-","-",(R73*'calcolo mitigazione del rischio'!N73))</f>
        <v>-</v>
      </c>
      <c r="T73" s="26" t="str">
        <f>IF('Rischio netto'!I80=tabelle!$V$3,('calcolo mitigazione del rischio'!T$11*tabelle!$W$3),IF('Rischio netto'!I80=tabelle!$V$4,('calcolo mitigazione del rischio'!T$11*tabelle!$W$4),IF('Rischio netto'!I80=tabelle!$V$5,('calcolo mitigazione del rischio'!T$11*tabelle!$W$5),IF('Rischio netto'!I80=tabelle!$V$6,('calcolo mitigazione del rischio'!T$11*tabelle!$W$6),IF('Rischio netto'!I80=tabelle!$V$7,('calcolo mitigazione del rischio'!T$11*tabelle!$W$7),IF('Rischio netto'!I80=tabelle!$V$8,('calcolo mitigazione del rischio'!T$11*tabelle!$W$8),IF('Rischio netto'!I80=tabelle!$V$9,('calcolo mitigazione del rischio'!T$11*tabelle!$W$9),IF('Rischio netto'!I80=tabelle!$V$10,('calcolo mitigazione del rischio'!T$11*tabelle!$W$10),IF('Rischio netto'!I80=tabelle!$V$11,('calcolo mitigazione del rischio'!T$11*tabelle!$W$11),IF('Rischio netto'!I80=tabelle!$V$12,('calcolo mitigazione del rischio'!T$11*tabelle!$W$12),"-"))))))))))</f>
        <v>-</v>
      </c>
      <c r="U73" s="26" t="str">
        <f>IF('Rischio netto'!J80=tabelle!$V$3,('calcolo mitigazione del rischio'!U$11*tabelle!$W$3),IF('Rischio netto'!J80=tabelle!$V$4,('calcolo mitigazione del rischio'!U$11*tabelle!$W$4),IF('Rischio netto'!J80=tabelle!$V$5,('calcolo mitigazione del rischio'!U$11*tabelle!$W$5),IF('Rischio netto'!J80=tabelle!$V$6,('calcolo mitigazione del rischio'!U$11*tabelle!$W$6),IF('Rischio netto'!J80=tabelle!$V$7,('calcolo mitigazione del rischio'!U$11*tabelle!$W$7),IF('Rischio netto'!J80=tabelle!$V$8,('calcolo mitigazione del rischio'!U$11*tabelle!$W$8),IF('Rischio netto'!J80=tabelle!$V$9,('calcolo mitigazione del rischio'!U$11*tabelle!$W$9),IF('Rischio netto'!J80=tabelle!$V$10,('calcolo mitigazione del rischio'!U$11*tabelle!$W$10),IF('Rischio netto'!J80=tabelle!$V$11,('calcolo mitigazione del rischio'!U$11*tabelle!$W$11),IF('Rischio netto'!J80=tabelle!$V$12,('calcolo mitigazione del rischio'!U$11*tabelle!$W$12),"-"))))))))))</f>
        <v>-</v>
      </c>
      <c r="V73" s="26" t="str">
        <f>IF('Rischio netto'!K80=tabelle!$V$3,('calcolo mitigazione del rischio'!V$11*tabelle!$W$3),IF('Rischio netto'!K80=tabelle!$V$4,('calcolo mitigazione del rischio'!V$11*tabelle!$W$4),IF('Rischio netto'!K80=tabelle!$V$5,('calcolo mitigazione del rischio'!V$11*tabelle!$W$5),IF('Rischio netto'!K80=tabelle!$V$6,('calcolo mitigazione del rischio'!V$11*tabelle!$W$6),IF('Rischio netto'!K80=tabelle!$V$7,('calcolo mitigazione del rischio'!V$11*tabelle!$W$7),IF('Rischio netto'!K80=tabelle!$V$8,('calcolo mitigazione del rischio'!V$11*tabelle!$W$8),IF('Rischio netto'!K80=tabelle!$V$9,('calcolo mitigazione del rischio'!V$11*tabelle!$W$9),IF('Rischio netto'!K80=tabelle!$V$10,('calcolo mitigazione del rischio'!V$11*tabelle!$W$10),IF('Rischio netto'!K80=tabelle!$V$11,('calcolo mitigazione del rischio'!V$11*tabelle!$W$11),IF('Rischio netto'!K80=tabelle!$V$12,('calcolo mitigazione del rischio'!V$11*tabelle!$W$12),"-"))))))))))</f>
        <v>-</v>
      </c>
      <c r="W73" s="26" t="str">
        <f>IF('Rischio netto'!L80=tabelle!$V$3,('calcolo mitigazione del rischio'!W$11*tabelle!$W$3),IF('Rischio netto'!L80=tabelle!$V$4,('calcolo mitigazione del rischio'!W$11*tabelle!$W$4),IF('Rischio netto'!L80=tabelle!$V$5,('calcolo mitigazione del rischio'!W$11*tabelle!$W$5),IF('Rischio netto'!L80=tabelle!$V$6,('calcolo mitigazione del rischio'!W$11*tabelle!$W$6),IF('Rischio netto'!L80=tabelle!$V$7,('calcolo mitigazione del rischio'!W$11*tabelle!$W$7),IF('Rischio netto'!L80=tabelle!$V$8,('calcolo mitigazione del rischio'!W$11*tabelle!$W$8),IF('Rischio netto'!L80=tabelle!$V$9,('calcolo mitigazione del rischio'!W$11*tabelle!$W$9),IF('Rischio netto'!L80=tabelle!$V$10,('calcolo mitigazione del rischio'!W$11*tabelle!$W$10),IF('Rischio netto'!L80=tabelle!$V$11,('calcolo mitigazione del rischio'!W$11*tabelle!$W$11),IF('Rischio netto'!L80=tabelle!$V$12,('calcolo mitigazione del rischio'!W$11*tabelle!$W$12),"-"))))))))))</f>
        <v>-</v>
      </c>
      <c r="X73" s="26" t="str">
        <f>IF('Rischio netto'!O80=tabelle!$V$3,('calcolo mitigazione del rischio'!X$11*tabelle!$W$3),IF('Rischio netto'!O80=tabelle!$V$4,('calcolo mitigazione del rischio'!X$11*tabelle!$W$4),IF('Rischio netto'!O80=tabelle!$V$5,('calcolo mitigazione del rischio'!X$11*tabelle!$W$5),IF('Rischio netto'!O80=tabelle!$V$6,('calcolo mitigazione del rischio'!X$11*tabelle!$W$6),IF('Rischio netto'!O80=tabelle!$V$7,('calcolo mitigazione del rischio'!X$11*tabelle!$W$7),IF('Rischio netto'!O80=tabelle!$V$8,('calcolo mitigazione del rischio'!X$11*tabelle!$W$8),IF('Rischio netto'!O80=tabelle!$V$9,('calcolo mitigazione del rischio'!X$11*tabelle!$W$9),IF('Rischio netto'!O80=tabelle!$V$10,('calcolo mitigazione del rischio'!X$11*tabelle!$W$10),IF('Rischio netto'!O80=tabelle!$V$11,('calcolo mitigazione del rischio'!X$11*tabelle!$W$11),IF('Rischio netto'!O80=tabelle!$V$12,('calcolo mitigazione del rischio'!X$11*tabelle!$W$12),"-"))))))))))</f>
        <v>-</v>
      </c>
      <c r="Y73" s="26" t="str">
        <f>IF('Rischio netto'!P80=tabelle!$V$3,('calcolo mitigazione del rischio'!Y$11*tabelle!$W$3),IF('Rischio netto'!P80=tabelle!$V$4,('calcolo mitigazione del rischio'!Y$11*tabelle!$W$4),IF('Rischio netto'!P80=tabelle!$V$5,('calcolo mitigazione del rischio'!Y$11*tabelle!$W$5),IF('Rischio netto'!P80=tabelle!$V$6,('calcolo mitigazione del rischio'!Y$11*tabelle!$W$6),IF('Rischio netto'!P80=tabelle!$V$7,('calcolo mitigazione del rischio'!Y$11*tabelle!$W$7),IF('Rischio netto'!P80=tabelle!$V$8,('calcolo mitigazione del rischio'!Y$11*tabelle!$W$8),IF('Rischio netto'!P80=tabelle!$V$9,('calcolo mitigazione del rischio'!Y$11*tabelle!$W$9),IF('Rischio netto'!P80=tabelle!$V$10,('calcolo mitigazione del rischio'!Y$11*tabelle!$W$10),IF('Rischio netto'!P80=tabelle!$V$11,('calcolo mitigazione del rischio'!Y$11*tabelle!$W$11),IF('Rischio netto'!P80=tabelle!$V$12,('calcolo mitigazione del rischio'!Y$11*tabelle!$W$12),"-"))))))))))</f>
        <v>-</v>
      </c>
      <c r="Z7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3" s="26" t="str">
        <f>IF('Rischio netto'!Q80=tabelle!$V$3,('calcolo mitigazione del rischio'!AA$11*tabelle!$W$3),IF('Rischio netto'!Q80=tabelle!$V$4,('calcolo mitigazione del rischio'!AA$11*tabelle!$W$4),IF('Rischio netto'!Q80=tabelle!$V$5,('calcolo mitigazione del rischio'!AA$11*tabelle!$W$5),IF('Rischio netto'!Q80=tabelle!$V$6,('calcolo mitigazione del rischio'!AA$11*tabelle!$W$6),IF('Rischio netto'!Q80=tabelle!$V$7,('calcolo mitigazione del rischio'!AA$11*tabelle!$W$7),IF('Rischio netto'!Q80=tabelle!$V$8,('calcolo mitigazione del rischio'!AA$11*tabelle!$W$8),IF('Rischio netto'!Q80=tabelle!$V$9,('calcolo mitigazione del rischio'!AA$11*tabelle!$W$9),IF('Rischio netto'!Q80=tabelle!$V$10,('calcolo mitigazione del rischio'!AA$11*tabelle!$W$10),IF('Rischio netto'!Q80=tabelle!$V$11,('calcolo mitigazione del rischio'!AA$11*tabelle!$W$11),IF('Rischio netto'!Q80=tabelle!$V$12,('calcolo mitigazione del rischio'!AA$11*tabelle!$W$12),"-"))))))))))</f>
        <v>-</v>
      </c>
      <c r="AB73" s="26" t="str">
        <f>IF('Rischio netto'!R80=tabelle!$V$3,('calcolo mitigazione del rischio'!AB$11*tabelle!$W$3),IF('Rischio netto'!R80=tabelle!$V$4,('calcolo mitigazione del rischio'!AB$11*tabelle!$W$4),IF('Rischio netto'!R80=tabelle!$V$5,('calcolo mitigazione del rischio'!AB$11*tabelle!$W$5),IF('Rischio netto'!R80=tabelle!$V$6,('calcolo mitigazione del rischio'!AB$11*tabelle!$W$6),IF('Rischio netto'!R80=tabelle!$V$7,('calcolo mitigazione del rischio'!AB$11*tabelle!$W$7),IF('Rischio netto'!R80=tabelle!$V$8,('calcolo mitigazione del rischio'!AB$11*tabelle!$W$8),IF('Rischio netto'!R80=tabelle!$V$9,('calcolo mitigazione del rischio'!AB$11*tabelle!$W$9),IF('Rischio netto'!R80=tabelle!$V$10,('calcolo mitigazione del rischio'!AB$11*tabelle!$W$10),IF('Rischio netto'!R80=tabelle!$V$11,('calcolo mitigazione del rischio'!AB$11*tabelle!$W$11),IF('Rischio netto'!R80=tabelle!$V$12,('calcolo mitigazione del rischio'!AB$11*tabelle!$W$12),"-"))))))))))</f>
        <v>-</v>
      </c>
      <c r="AC73" s="405" t="str">
        <f>IF('Rischio netto'!T80=tabelle!$V$3,('calcolo mitigazione del rischio'!AC$11*tabelle!$W$3),IF('Rischio netto'!T80=tabelle!$V$4,('calcolo mitigazione del rischio'!AC$11*tabelle!$W$4),IF('Rischio netto'!T80=tabelle!$V$5,('calcolo mitigazione del rischio'!AC$11*tabelle!$W$5),IF('Rischio netto'!T80=tabelle!$V$6,('calcolo mitigazione del rischio'!AC$11*tabelle!$W$6),IF('Rischio netto'!T80=tabelle!$V$7,('calcolo mitigazione del rischio'!AC$11*tabelle!$W$7),IF('Rischio netto'!T80=tabelle!$V$8,('calcolo mitigazione del rischio'!AC$11*tabelle!$W$8),IF('Rischio netto'!T80=tabelle!$V$9,('calcolo mitigazione del rischio'!AC$11*tabelle!$W$9),IF('Rischio netto'!T80=tabelle!$V$10,('calcolo mitigazione del rischio'!AC$11*tabelle!$W$10),IF('Rischio netto'!T80=tabelle!$V$11,('calcolo mitigazione del rischio'!AC$11*tabelle!$W$11),IF('Rischio netto'!T80=tabelle!$V$12,('calcolo mitigazione del rischio'!AC$11*tabelle!$W$12),"-"))))))))))</f>
        <v>-</v>
      </c>
      <c r="AD73" s="26" t="str">
        <f>IF('Rischio netto'!T80=tabelle!$V$3,('calcolo mitigazione del rischio'!AD$11*tabelle!$W$3),IF('Rischio netto'!T80=tabelle!$V$4,('calcolo mitigazione del rischio'!AD$11*tabelle!$W$4),IF('Rischio netto'!T80=tabelle!$V$5,('calcolo mitigazione del rischio'!AD$11*tabelle!$W$5),IF('Rischio netto'!T80=tabelle!$V$6,('calcolo mitigazione del rischio'!AD$11*tabelle!$W$6),IF('Rischio netto'!T80=tabelle!$V$7,('calcolo mitigazione del rischio'!AD$11*tabelle!$W$7),IF('Rischio netto'!T80=tabelle!$V$8,('calcolo mitigazione del rischio'!AD$11*tabelle!$W$8),IF('Rischio netto'!T80=tabelle!$V$9,('calcolo mitigazione del rischio'!AD$11*tabelle!$W$9),IF('Rischio netto'!T80=tabelle!$V$10,('calcolo mitigazione del rischio'!AD$11*tabelle!$W$10),IF('Rischio netto'!T80=tabelle!$V$11,('calcolo mitigazione del rischio'!AD$11*tabelle!$W$11),IF('Rischio netto'!T80=tabelle!$V$12,('calcolo mitigazione del rischio'!AD$11*tabelle!$W$12),"-"))))))))))</f>
        <v>-</v>
      </c>
      <c r="AE73" s="26"/>
      <c r="AF73" s="405" t="str">
        <f>IF('Rischio netto'!T80=tabelle!$V$3,('calcolo mitigazione del rischio'!AF$11*tabelle!$W$3),IF('Rischio netto'!T80=tabelle!$V$4,('calcolo mitigazione del rischio'!AF$11*tabelle!$W$4),IF('Rischio netto'!T80=tabelle!$V$5,('calcolo mitigazione del rischio'!AF$11*tabelle!$W$5),IF('Rischio netto'!T80=tabelle!$V$6,('calcolo mitigazione del rischio'!AF$11*tabelle!$W$6),IF('Rischio netto'!T80=tabelle!$V$7,('calcolo mitigazione del rischio'!AF$11*tabelle!$W$7),IF('Rischio netto'!T80=tabelle!$V$8,('calcolo mitigazione del rischio'!AF$11*tabelle!$W$8),IF('Rischio netto'!T80=tabelle!$V$9,('calcolo mitigazione del rischio'!AF$11*tabelle!$W$9),IF('Rischio netto'!T80=tabelle!$V$10,('calcolo mitigazione del rischio'!AF$11*tabelle!$W$10),IF('Rischio netto'!T80=tabelle!$V$11,('calcolo mitigazione del rischio'!AF$11*tabelle!$W$11),IF('Rischio netto'!T80=tabelle!$V$12,('calcolo mitigazione del rischio'!AF$11*tabelle!$W$12),"-"))))))))))</f>
        <v>-</v>
      </c>
      <c r="AG73" s="405" t="str">
        <f>IF('Rischio netto'!U80=tabelle!$V$3,('calcolo mitigazione del rischio'!AG$11*tabelle!$W$3),IF('Rischio netto'!U80=tabelle!$V$4,('calcolo mitigazione del rischio'!AG$11*tabelle!$W$4),IF('Rischio netto'!U80=tabelle!$V$5,('calcolo mitigazione del rischio'!AG$11*tabelle!$W$5),IF('Rischio netto'!U80=tabelle!$V$6,('calcolo mitigazione del rischio'!AG$11*tabelle!$W$6),IF('Rischio netto'!U80=tabelle!$V$7,('calcolo mitigazione del rischio'!AG$11*tabelle!$W$7),IF('Rischio netto'!U80=tabelle!$V$8,('calcolo mitigazione del rischio'!AG$11*tabelle!$W$8),IF('Rischio netto'!U80=tabelle!$V$9,('calcolo mitigazione del rischio'!AG$11*tabelle!$W$9),IF('Rischio netto'!U80=tabelle!$V$10,('calcolo mitigazione del rischio'!AG$11*tabelle!$W$10),IF('Rischio netto'!U80=tabelle!$V$11,('calcolo mitigazione del rischio'!AG$11*tabelle!$W$11),IF('Rischio netto'!U80=tabelle!$V$12,('calcolo mitigazione del rischio'!AG$11*tabelle!$W$12),"-"))))))))))</f>
        <v>-</v>
      </c>
      <c r="AH73" s="26" t="str">
        <f>IF('Rischio netto'!V80=tabelle!$V$3,('calcolo mitigazione del rischio'!AH$11*tabelle!$W$3),IF('Rischio netto'!V80=tabelle!$V$4,('calcolo mitigazione del rischio'!AH$11*tabelle!$W$4),IF('Rischio netto'!V80=tabelle!$V$5,('calcolo mitigazione del rischio'!AH$11*tabelle!$W$5),IF('Rischio netto'!V80=tabelle!$V$6,('calcolo mitigazione del rischio'!AH$11*tabelle!$W$6),IF('Rischio netto'!V80=tabelle!$V$7,('calcolo mitigazione del rischio'!AH$11*tabelle!$W$7),IF('Rischio netto'!V80=tabelle!$V$8,('calcolo mitigazione del rischio'!AH$11*tabelle!$W$8),IF('Rischio netto'!V80=tabelle!$V$9,('calcolo mitigazione del rischio'!AH$11*tabelle!$W$9),IF('Rischio netto'!V80=tabelle!$V$10,('calcolo mitigazione del rischio'!AH$11*tabelle!$W$10),IF('Rischio netto'!V80=tabelle!$V$11,('calcolo mitigazione del rischio'!AH$11*tabelle!$W$11),IF('Rischio netto'!V80=tabelle!$V$12,('calcolo mitigazione del rischio'!AH$11*tabelle!$W$12),"-"))))))))))</f>
        <v>-</v>
      </c>
      <c r="AI73" s="410" t="str">
        <f>IF('Rischio netto'!W80=tabelle!$V$3,('calcolo mitigazione del rischio'!AI$11*tabelle!$W$3),IF('Rischio netto'!W80=tabelle!$V$4,('calcolo mitigazione del rischio'!AI$11*tabelle!$W$4),IF('Rischio netto'!W80=tabelle!$V$5,('calcolo mitigazione del rischio'!AI$11*tabelle!$W$5),IF('Rischio netto'!W80=tabelle!$V$6,('calcolo mitigazione del rischio'!AI$11*tabelle!$W$6),IF('Rischio netto'!W80=tabelle!$V$7,('calcolo mitigazione del rischio'!AI$11*tabelle!$W$7),IF('Rischio netto'!W80=tabelle!$V$8,('calcolo mitigazione del rischio'!AI$11*tabelle!$W$8),IF('Rischio netto'!W80=tabelle!$V$9,('calcolo mitigazione del rischio'!AI$11*tabelle!$W$9),IF('Rischio netto'!W80=tabelle!$V$10,('calcolo mitigazione del rischio'!AI$11*tabelle!$W$10),IF('Rischio netto'!W80=tabelle!$V$11,('calcolo mitigazione del rischio'!AI$11*tabelle!$W$11),IF('Rischio netto'!W80=tabelle!$V$12,('calcolo mitigazione del rischio'!AI$11*tabelle!$W$12),"-"))))))))))</f>
        <v>-</v>
      </c>
      <c r="AJ73" s="428" t="e">
        <f t="shared" si="0"/>
        <v>#REF!</v>
      </c>
      <c r="AK73" s="429" t="e">
        <f t="shared" si="7"/>
        <v>#REF!</v>
      </c>
      <c r="AL73" s="418" t="e">
        <f>IF('calcolo mitigazione del rischio'!$AJ73="-","-",'calcolo mitigazione del rischio'!$AK73)</f>
        <v>#REF!</v>
      </c>
      <c r="AM73" s="412" t="str">
        <f>IF('Rischio netto'!X80="-","-",IF('calcolo mitigazione del rischio'!S73="-","-",IF('calcolo mitigazione del rischio'!AL73="-","-",ROUND(('calcolo mitigazione del rischio'!S73*(1-'calcolo mitigazione del rischio'!AL73)),0))))</f>
        <v>-</v>
      </c>
      <c r="AN73" s="404"/>
      <c r="AO73" s="26">
        <f>IF('Rischio Lordo'!L80="X",tabelle!$I$2,0)</f>
        <v>0</v>
      </c>
      <c r="AP73" s="26">
        <f>IF('Rischio Lordo'!M80="X",tabelle!$I$3,0)</f>
        <v>0</v>
      </c>
      <c r="AQ73" s="26">
        <f>IF('Rischio Lordo'!N80="X",tabelle!$I$4,0)</f>
        <v>0</v>
      </c>
      <c r="AR73" s="26">
        <f>IF('Rischio Lordo'!O80="X",tabelle!$I$5,0)</f>
        <v>0</v>
      </c>
      <c r="AS73" s="26">
        <f>IF('Rischio Lordo'!P80="X",tabelle!$I$6,0)</f>
        <v>0</v>
      </c>
      <c r="AT73" s="26">
        <f>IF('Rischio Lordo'!Q80="X",tabelle!$I$7,0)</f>
        <v>0</v>
      </c>
      <c r="AU73" s="26">
        <f>IF('Rischio Lordo'!R80="X",tabelle!$I$8,0)</f>
        <v>0</v>
      </c>
      <c r="AV73" s="26">
        <f>IF('Rischio Lordo'!S80="X",tabelle!$I$9,0)</f>
        <v>0</v>
      </c>
      <c r="AW73" s="26">
        <f>IF('Rischio Lordo'!T80="X",tabelle!$I$10,0)</f>
        <v>0</v>
      </c>
      <c r="AX73" s="26">
        <f>IF('Rischio Lordo'!U80="X",tabelle!$I$11,0)</f>
        <v>0</v>
      </c>
      <c r="AY73" s="26">
        <f>IF('Rischio Lordo'!V80="X",tabelle!$I$12,0)</f>
        <v>0</v>
      </c>
      <c r="AZ73" s="26">
        <f>IF('Rischio Lordo'!W80="X",tabelle!$I$13,0)</f>
        <v>0</v>
      </c>
      <c r="BA73" s="26">
        <f>IF('Rischio Lordo'!X80="X",tabelle!$I$14,0)</f>
        <v>0</v>
      </c>
      <c r="BB73" s="26">
        <f>IF('Rischio Lordo'!Y80="X",tabelle!$I$15,0)</f>
        <v>0</v>
      </c>
      <c r="BC73" s="26">
        <f>IF('Rischio Lordo'!Z80="X",tabelle!$I$16,0)</f>
        <v>0</v>
      </c>
      <c r="BD73" s="26">
        <f>IF('Rischio Lordo'!AA80="X",tabelle!$I$17,0)</f>
        <v>0</v>
      </c>
      <c r="BE73" s="26">
        <f>IF('Rischio Lordo'!AB80="X",tabelle!$I$18,0)</f>
        <v>0</v>
      </c>
      <c r="BF73" s="26">
        <f>IF('Rischio Lordo'!AC80="X",tabelle!$I$18,0)</f>
        <v>0</v>
      </c>
      <c r="BG73" s="26">
        <f>IF('Rischio Lordo'!AC80="X",tabelle!$I$19,0)</f>
        <v>0</v>
      </c>
      <c r="BH73" s="212">
        <f t="shared" si="8"/>
        <v>0</v>
      </c>
    </row>
    <row r="74" spans="1:60" x14ac:dyDescent="0.75">
      <c r="A74" s="743">
        <f>Schema!A78</f>
        <v>0</v>
      </c>
      <c r="B74" s="724">
        <f>Schema!B78</f>
        <v>0</v>
      </c>
      <c r="C74" s="1119">
        <f>Schema!C78</f>
        <v>0</v>
      </c>
      <c r="D74" s="268" t="str">
        <f>Schema!D78</f>
        <v>A.2.2. Verifica dei dati ricevuti</v>
      </c>
      <c r="E74" s="296" t="str">
        <f>Schema!E78</f>
        <v>BBF</v>
      </c>
      <c r="F74" s="90" t="str">
        <f>Schema!F78</f>
        <v>A</v>
      </c>
      <c r="G74" s="90" t="str">
        <f>Schema!G78</f>
        <v>02</v>
      </c>
      <c r="H74" s="297" t="str">
        <f>Schema!H78</f>
        <v>02</v>
      </c>
      <c r="I74" s="181" t="str">
        <f>IF('Rischio Lordo'!AF81=tabelle!$M$7,tabelle!$N$7,IF('Rischio Lordo'!AF81=tabelle!$M$6,tabelle!$N$6,IF('Rischio Lordo'!AF81=tabelle!$M$5,tabelle!$N$5,IF('Rischio Lordo'!AF81=tabelle!$M$4,tabelle!$N$4,IF('Rischio Lordo'!AF81=tabelle!$M$3,tabelle!$N$3,"-")))))</f>
        <v>-</v>
      </c>
      <c r="J74" s="34" t="str">
        <f>IF('Rischio Lordo'!AG81=tabelle!$M$7,tabelle!$N$7,IF('Rischio Lordo'!AG81=tabelle!$M$6,tabelle!$N$6,IF('Rischio Lordo'!AG81=tabelle!$M$5,tabelle!$N$5,IF('Rischio Lordo'!AG81=tabelle!$M$4,tabelle!$N$4,IF('Rischio Lordo'!AG81=tabelle!$M$3,tabelle!$N$3,"-")))))</f>
        <v>-</v>
      </c>
      <c r="K74" s="34" t="str">
        <f>IF('Rischio Lordo'!AH81=tabelle!$M$7,tabelle!$N$7,IF('Rischio Lordo'!AH81=tabelle!$M$6,tabelle!$N$6,IF('Rischio Lordo'!AH81=tabelle!$M$5,tabelle!$N$5,IF('Rischio Lordo'!AH81=tabelle!$M$4,tabelle!$N$4,IF('Rischio Lordo'!AH81=tabelle!$M$3,tabelle!$N$3,"-")))))</f>
        <v>-</v>
      </c>
      <c r="L74" s="394" t="str">
        <f t="shared" si="5"/>
        <v>-</v>
      </c>
      <c r="M74" s="34" t="str">
        <f>IF('Rischio Lordo'!AI81=tabelle!$M$7,tabelle!$N$7,IF('Rischio Lordo'!AI81=tabelle!$M$6,tabelle!$N$6,IF('Rischio Lordo'!AI81=tabelle!$M$5,tabelle!$N$5,IF('Rischio Lordo'!AI81=tabelle!$M$4,tabelle!$N$4,IF('Rischio Lordo'!AI81=tabelle!$M$3,tabelle!$N$3,"-")))))</f>
        <v>-</v>
      </c>
      <c r="N74" s="165" t="str">
        <f>IF(M74="-","-",IF('calcolo mitigazione del rischio'!L74="-","-",IF(AND((M74*'calcolo mitigazione del rischio'!L74)&gt;=tabelle!$P$3, (M74*'calcolo mitigazione del rischio'!L74)&lt;tabelle!$Q$3),tabelle!$R$3,IF(AND((M74*'calcolo mitigazione del rischio'!L74)&gt;=tabelle!$P$4, (M74*'calcolo mitigazione del rischio'!L74)&lt;tabelle!$Q$4),tabelle!$R$4,IF(AND((M74*'calcolo mitigazione del rischio'!L74)&gt;=tabelle!$P$5, (M74*'calcolo mitigazione del rischio'!L74)&lt;tabelle!$Q$5),tabelle!$R$5,IF(AND((M74*'calcolo mitigazione del rischio'!L74)&gt;=tabelle!$P$6, (M74*'calcolo mitigazione del rischio'!L74)&lt;tabelle!$Q$6),tabelle!$R$6,IF(AND((M74*'calcolo mitigazione del rischio'!L74)&gt;=tabelle!$P$7, (M74*'calcolo mitigazione del rischio'!L74)&lt;=tabelle!$Q$7),tabelle!$R$7,"-")))))))</f>
        <v>-</v>
      </c>
      <c r="O74" s="35" t="str">
        <f>IF('Rischio Lordo'!AK81=tabelle!$M$7,tabelle!$N$7,IF('Rischio Lordo'!AK81=tabelle!$M$6,tabelle!$N$6,IF('Rischio Lordo'!AK81=tabelle!$M$5,tabelle!$N$5,IF('Rischio Lordo'!AK81=tabelle!$M$4,tabelle!$N$4,IF('Rischio Lordo'!AK81=tabelle!$M$3,tabelle!$N$3,"-")))))</f>
        <v>-</v>
      </c>
      <c r="P74" s="35" t="str">
        <f>IF('Rischio Lordo'!AL81=tabelle!$M$7,tabelle!$N$7,IF('Rischio Lordo'!AL81=tabelle!$M$6,tabelle!$N$6,IF('Rischio Lordo'!AL81=tabelle!$M$5,tabelle!$N$5,IF('Rischio Lordo'!AL81=tabelle!$M$4,tabelle!$N$4,IF('Rischio Lordo'!AL81=tabelle!$M$3,tabelle!$N$3,"-")))))</f>
        <v>-</v>
      </c>
      <c r="Q74" s="35" t="str">
        <f>IF('Rischio Lordo'!AM81=tabelle!$M$7,tabelle!$N$7,IF('Rischio Lordo'!AM81=tabelle!$M$6,tabelle!$N$6,IF('Rischio Lordo'!AM81=tabelle!$M$5,tabelle!$N$5,IF('Rischio Lordo'!AM81=tabelle!$M$4,tabelle!$N$4,IF('Rischio Lordo'!AM81=tabelle!$M$3,tabelle!$N$3,"-")))))</f>
        <v>-</v>
      </c>
      <c r="R74" s="166" t="str">
        <f t="shared" si="6"/>
        <v>-</v>
      </c>
      <c r="S74" s="228" t="str">
        <f>IF(R74="-","-",(R74*'calcolo mitigazione del rischio'!N74))</f>
        <v>-</v>
      </c>
      <c r="T74" s="26" t="str">
        <f>IF('Rischio netto'!I81=tabelle!$V$3,('calcolo mitigazione del rischio'!T$11*tabelle!$W$3),IF('Rischio netto'!I81=tabelle!$V$4,('calcolo mitigazione del rischio'!T$11*tabelle!$W$4),IF('Rischio netto'!I81=tabelle!$V$5,('calcolo mitigazione del rischio'!T$11*tabelle!$W$5),IF('Rischio netto'!I81=tabelle!$V$6,('calcolo mitigazione del rischio'!T$11*tabelle!$W$6),IF('Rischio netto'!I81=tabelle!$V$7,('calcolo mitigazione del rischio'!T$11*tabelle!$W$7),IF('Rischio netto'!I81=tabelle!$V$8,('calcolo mitigazione del rischio'!T$11*tabelle!$W$8),IF('Rischio netto'!I81=tabelle!$V$9,('calcolo mitigazione del rischio'!T$11*tabelle!$W$9),IF('Rischio netto'!I81=tabelle!$V$10,('calcolo mitigazione del rischio'!T$11*tabelle!$W$10),IF('Rischio netto'!I81=tabelle!$V$11,('calcolo mitigazione del rischio'!T$11*tabelle!$W$11),IF('Rischio netto'!I81=tabelle!$V$12,('calcolo mitigazione del rischio'!T$11*tabelle!$W$12),"-"))))))))))</f>
        <v>-</v>
      </c>
      <c r="U74" s="26" t="str">
        <f>IF('Rischio netto'!J81=tabelle!$V$3,('calcolo mitigazione del rischio'!U$11*tabelle!$W$3),IF('Rischio netto'!J81=tabelle!$V$4,('calcolo mitigazione del rischio'!U$11*tabelle!$W$4),IF('Rischio netto'!J81=tabelle!$V$5,('calcolo mitigazione del rischio'!U$11*tabelle!$W$5),IF('Rischio netto'!J81=tabelle!$V$6,('calcolo mitigazione del rischio'!U$11*tabelle!$W$6),IF('Rischio netto'!J81=tabelle!$V$7,('calcolo mitigazione del rischio'!U$11*tabelle!$W$7),IF('Rischio netto'!J81=tabelle!$V$8,('calcolo mitigazione del rischio'!U$11*tabelle!$W$8),IF('Rischio netto'!J81=tabelle!$V$9,('calcolo mitigazione del rischio'!U$11*tabelle!$W$9),IF('Rischio netto'!J81=tabelle!$V$10,('calcolo mitigazione del rischio'!U$11*tabelle!$W$10),IF('Rischio netto'!J81=tabelle!$V$11,('calcolo mitigazione del rischio'!U$11*tabelle!$W$11),IF('Rischio netto'!J81=tabelle!$V$12,('calcolo mitigazione del rischio'!U$11*tabelle!$W$12),"-"))))))))))</f>
        <v>-</v>
      </c>
      <c r="V74" s="26" t="str">
        <f>IF('Rischio netto'!K81=tabelle!$V$3,('calcolo mitigazione del rischio'!V$11*tabelle!$W$3),IF('Rischio netto'!K81=tabelle!$V$4,('calcolo mitigazione del rischio'!V$11*tabelle!$W$4),IF('Rischio netto'!K81=tabelle!$V$5,('calcolo mitigazione del rischio'!V$11*tabelle!$W$5),IF('Rischio netto'!K81=tabelle!$V$6,('calcolo mitigazione del rischio'!V$11*tabelle!$W$6),IF('Rischio netto'!K81=tabelle!$V$7,('calcolo mitigazione del rischio'!V$11*tabelle!$W$7),IF('Rischio netto'!K81=tabelle!$V$8,('calcolo mitigazione del rischio'!V$11*tabelle!$W$8),IF('Rischio netto'!K81=tabelle!$V$9,('calcolo mitigazione del rischio'!V$11*tabelle!$W$9),IF('Rischio netto'!K81=tabelle!$V$10,('calcolo mitigazione del rischio'!V$11*tabelle!$W$10),IF('Rischio netto'!K81=tabelle!$V$11,('calcolo mitigazione del rischio'!V$11*tabelle!$W$11),IF('Rischio netto'!K81=tabelle!$V$12,('calcolo mitigazione del rischio'!V$11*tabelle!$W$12),"-"))))))))))</f>
        <v>-</v>
      </c>
      <c r="W74" s="26" t="str">
        <f>IF('Rischio netto'!L81=tabelle!$V$3,('calcolo mitigazione del rischio'!W$11*tabelle!$W$3),IF('Rischio netto'!L81=tabelle!$V$4,('calcolo mitigazione del rischio'!W$11*tabelle!$W$4),IF('Rischio netto'!L81=tabelle!$V$5,('calcolo mitigazione del rischio'!W$11*tabelle!$W$5),IF('Rischio netto'!L81=tabelle!$V$6,('calcolo mitigazione del rischio'!W$11*tabelle!$W$6),IF('Rischio netto'!L81=tabelle!$V$7,('calcolo mitigazione del rischio'!W$11*tabelle!$W$7),IF('Rischio netto'!L81=tabelle!$V$8,('calcolo mitigazione del rischio'!W$11*tabelle!$W$8),IF('Rischio netto'!L81=tabelle!$V$9,('calcolo mitigazione del rischio'!W$11*tabelle!$W$9),IF('Rischio netto'!L81=tabelle!$V$10,('calcolo mitigazione del rischio'!W$11*tabelle!$W$10),IF('Rischio netto'!L81=tabelle!$V$11,('calcolo mitigazione del rischio'!W$11*tabelle!$W$11),IF('Rischio netto'!L81=tabelle!$V$12,('calcolo mitigazione del rischio'!W$11*tabelle!$W$12),"-"))))))))))</f>
        <v>-</v>
      </c>
      <c r="X74" s="26" t="str">
        <f>IF('Rischio netto'!O81=tabelle!$V$3,('calcolo mitigazione del rischio'!X$11*tabelle!$W$3),IF('Rischio netto'!O81=tabelle!$V$4,('calcolo mitigazione del rischio'!X$11*tabelle!$W$4),IF('Rischio netto'!O81=tabelle!$V$5,('calcolo mitigazione del rischio'!X$11*tabelle!$W$5),IF('Rischio netto'!O81=tabelle!$V$6,('calcolo mitigazione del rischio'!X$11*tabelle!$W$6),IF('Rischio netto'!O81=tabelle!$V$7,('calcolo mitigazione del rischio'!X$11*tabelle!$W$7),IF('Rischio netto'!O81=tabelle!$V$8,('calcolo mitigazione del rischio'!X$11*tabelle!$W$8),IF('Rischio netto'!O81=tabelle!$V$9,('calcolo mitigazione del rischio'!X$11*tabelle!$W$9),IF('Rischio netto'!O81=tabelle!$V$10,('calcolo mitigazione del rischio'!X$11*tabelle!$W$10),IF('Rischio netto'!O81=tabelle!$V$11,('calcolo mitigazione del rischio'!X$11*tabelle!$W$11),IF('Rischio netto'!O81=tabelle!$V$12,('calcolo mitigazione del rischio'!X$11*tabelle!$W$12),"-"))))))))))</f>
        <v>-</v>
      </c>
      <c r="Y74" s="26" t="str">
        <f>IF('Rischio netto'!P81=tabelle!$V$3,('calcolo mitigazione del rischio'!Y$11*tabelle!$W$3),IF('Rischio netto'!P81=tabelle!$V$4,('calcolo mitigazione del rischio'!Y$11*tabelle!$W$4),IF('Rischio netto'!P81=tabelle!$V$5,('calcolo mitigazione del rischio'!Y$11*tabelle!$W$5),IF('Rischio netto'!P81=tabelle!$V$6,('calcolo mitigazione del rischio'!Y$11*tabelle!$W$6),IF('Rischio netto'!P81=tabelle!$V$7,('calcolo mitigazione del rischio'!Y$11*tabelle!$W$7),IF('Rischio netto'!P81=tabelle!$V$8,('calcolo mitigazione del rischio'!Y$11*tabelle!$W$8),IF('Rischio netto'!P81=tabelle!$V$9,('calcolo mitigazione del rischio'!Y$11*tabelle!$W$9),IF('Rischio netto'!P81=tabelle!$V$10,('calcolo mitigazione del rischio'!Y$11*tabelle!$W$10),IF('Rischio netto'!P81=tabelle!$V$11,('calcolo mitigazione del rischio'!Y$11*tabelle!$W$11),IF('Rischio netto'!P81=tabelle!$V$12,('calcolo mitigazione del rischio'!Y$11*tabelle!$W$12),"-"))))))))))</f>
        <v>-</v>
      </c>
      <c r="Z7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4" s="26" t="str">
        <f>IF('Rischio netto'!Q81=tabelle!$V$3,('calcolo mitigazione del rischio'!AA$11*tabelle!$W$3),IF('Rischio netto'!Q81=tabelle!$V$4,('calcolo mitigazione del rischio'!AA$11*tabelle!$W$4),IF('Rischio netto'!Q81=tabelle!$V$5,('calcolo mitigazione del rischio'!AA$11*tabelle!$W$5),IF('Rischio netto'!Q81=tabelle!$V$6,('calcolo mitigazione del rischio'!AA$11*tabelle!$W$6),IF('Rischio netto'!Q81=tabelle!$V$7,('calcolo mitigazione del rischio'!AA$11*tabelle!$W$7),IF('Rischio netto'!Q81=tabelle!$V$8,('calcolo mitigazione del rischio'!AA$11*tabelle!$W$8),IF('Rischio netto'!Q81=tabelle!$V$9,('calcolo mitigazione del rischio'!AA$11*tabelle!$W$9),IF('Rischio netto'!Q81=tabelle!$V$10,('calcolo mitigazione del rischio'!AA$11*tabelle!$W$10),IF('Rischio netto'!Q81=tabelle!$V$11,('calcolo mitigazione del rischio'!AA$11*tabelle!$W$11),IF('Rischio netto'!Q81=tabelle!$V$12,('calcolo mitigazione del rischio'!AA$11*tabelle!$W$12),"-"))))))))))</f>
        <v>-</v>
      </c>
      <c r="AB74" s="26" t="str">
        <f>IF('Rischio netto'!R81=tabelle!$V$3,('calcolo mitigazione del rischio'!AB$11*tabelle!$W$3),IF('Rischio netto'!R81=tabelle!$V$4,('calcolo mitigazione del rischio'!AB$11*tabelle!$W$4),IF('Rischio netto'!R81=tabelle!$V$5,('calcolo mitigazione del rischio'!AB$11*tabelle!$W$5),IF('Rischio netto'!R81=tabelle!$V$6,('calcolo mitigazione del rischio'!AB$11*tabelle!$W$6),IF('Rischio netto'!R81=tabelle!$V$7,('calcolo mitigazione del rischio'!AB$11*tabelle!$W$7),IF('Rischio netto'!R81=tabelle!$V$8,('calcolo mitigazione del rischio'!AB$11*tabelle!$W$8),IF('Rischio netto'!R81=tabelle!$V$9,('calcolo mitigazione del rischio'!AB$11*tabelle!$W$9),IF('Rischio netto'!R81=tabelle!$V$10,('calcolo mitigazione del rischio'!AB$11*tabelle!$W$10),IF('Rischio netto'!R81=tabelle!$V$11,('calcolo mitigazione del rischio'!AB$11*tabelle!$W$11),IF('Rischio netto'!R81=tabelle!$V$12,('calcolo mitigazione del rischio'!AB$11*tabelle!$W$12),"-"))))))))))</f>
        <v>-</v>
      </c>
      <c r="AC74" s="405" t="str">
        <f>IF('Rischio netto'!T81=tabelle!$V$3,('calcolo mitigazione del rischio'!AC$11*tabelle!$W$3),IF('Rischio netto'!T81=tabelle!$V$4,('calcolo mitigazione del rischio'!AC$11*tabelle!$W$4),IF('Rischio netto'!T81=tabelle!$V$5,('calcolo mitigazione del rischio'!AC$11*tabelle!$W$5),IF('Rischio netto'!T81=tabelle!$V$6,('calcolo mitigazione del rischio'!AC$11*tabelle!$W$6),IF('Rischio netto'!T81=tabelle!$V$7,('calcolo mitigazione del rischio'!AC$11*tabelle!$W$7),IF('Rischio netto'!T81=tabelle!$V$8,('calcolo mitigazione del rischio'!AC$11*tabelle!$W$8),IF('Rischio netto'!T81=tabelle!$V$9,('calcolo mitigazione del rischio'!AC$11*tabelle!$W$9),IF('Rischio netto'!T81=tabelle!$V$10,('calcolo mitigazione del rischio'!AC$11*tabelle!$W$10),IF('Rischio netto'!T81=tabelle!$V$11,('calcolo mitigazione del rischio'!AC$11*tabelle!$W$11),IF('Rischio netto'!T81=tabelle!$V$12,('calcolo mitigazione del rischio'!AC$11*tabelle!$W$12),"-"))))))))))</f>
        <v>-</v>
      </c>
      <c r="AD74" s="26" t="str">
        <f>IF('Rischio netto'!T81=tabelle!$V$3,('calcolo mitigazione del rischio'!AD$11*tabelle!$W$3),IF('Rischio netto'!T81=tabelle!$V$4,('calcolo mitigazione del rischio'!AD$11*tabelle!$W$4),IF('Rischio netto'!T81=tabelle!$V$5,('calcolo mitigazione del rischio'!AD$11*tabelle!$W$5),IF('Rischio netto'!T81=tabelle!$V$6,('calcolo mitigazione del rischio'!AD$11*tabelle!$W$6),IF('Rischio netto'!T81=tabelle!$V$7,('calcolo mitigazione del rischio'!AD$11*tabelle!$W$7),IF('Rischio netto'!T81=tabelle!$V$8,('calcolo mitigazione del rischio'!AD$11*tabelle!$W$8),IF('Rischio netto'!T81=tabelle!$V$9,('calcolo mitigazione del rischio'!AD$11*tabelle!$W$9),IF('Rischio netto'!T81=tabelle!$V$10,('calcolo mitigazione del rischio'!AD$11*tabelle!$W$10),IF('Rischio netto'!T81=tabelle!$V$11,('calcolo mitigazione del rischio'!AD$11*tabelle!$W$11),IF('Rischio netto'!T81=tabelle!$V$12,('calcolo mitigazione del rischio'!AD$11*tabelle!$W$12),"-"))))))))))</f>
        <v>-</v>
      </c>
      <c r="AE74" s="26"/>
      <c r="AF74" s="405" t="str">
        <f>IF('Rischio netto'!T81=tabelle!$V$3,('calcolo mitigazione del rischio'!AF$11*tabelle!$W$3),IF('Rischio netto'!T81=tabelle!$V$4,('calcolo mitigazione del rischio'!AF$11*tabelle!$W$4),IF('Rischio netto'!T81=tabelle!$V$5,('calcolo mitigazione del rischio'!AF$11*tabelle!$W$5),IF('Rischio netto'!T81=tabelle!$V$6,('calcolo mitigazione del rischio'!AF$11*tabelle!$W$6),IF('Rischio netto'!T81=tabelle!$V$7,('calcolo mitigazione del rischio'!AF$11*tabelle!$W$7),IF('Rischio netto'!T81=tabelle!$V$8,('calcolo mitigazione del rischio'!AF$11*tabelle!$W$8),IF('Rischio netto'!T81=tabelle!$V$9,('calcolo mitigazione del rischio'!AF$11*tabelle!$W$9),IF('Rischio netto'!T81=tabelle!$V$10,('calcolo mitigazione del rischio'!AF$11*tabelle!$W$10),IF('Rischio netto'!T81=tabelle!$V$11,('calcolo mitigazione del rischio'!AF$11*tabelle!$W$11),IF('Rischio netto'!T81=tabelle!$V$12,('calcolo mitigazione del rischio'!AF$11*tabelle!$W$12),"-"))))))))))</f>
        <v>-</v>
      </c>
      <c r="AG74" s="405" t="str">
        <f>IF('Rischio netto'!U81=tabelle!$V$3,('calcolo mitigazione del rischio'!AG$11*tabelle!$W$3),IF('Rischio netto'!U81=tabelle!$V$4,('calcolo mitigazione del rischio'!AG$11*tabelle!$W$4),IF('Rischio netto'!U81=tabelle!$V$5,('calcolo mitigazione del rischio'!AG$11*tabelle!$W$5),IF('Rischio netto'!U81=tabelle!$V$6,('calcolo mitigazione del rischio'!AG$11*tabelle!$W$6),IF('Rischio netto'!U81=tabelle!$V$7,('calcolo mitigazione del rischio'!AG$11*tabelle!$W$7),IF('Rischio netto'!U81=tabelle!$V$8,('calcolo mitigazione del rischio'!AG$11*tabelle!$W$8),IF('Rischio netto'!U81=tabelle!$V$9,('calcolo mitigazione del rischio'!AG$11*tabelle!$W$9),IF('Rischio netto'!U81=tabelle!$V$10,('calcolo mitigazione del rischio'!AG$11*tabelle!$W$10),IF('Rischio netto'!U81=tabelle!$V$11,('calcolo mitigazione del rischio'!AG$11*tabelle!$W$11),IF('Rischio netto'!U81=tabelle!$V$12,('calcolo mitigazione del rischio'!AG$11*tabelle!$W$12),"-"))))))))))</f>
        <v>-</v>
      </c>
      <c r="AH74" s="26" t="str">
        <f>IF('Rischio netto'!V81=tabelle!$V$3,('calcolo mitigazione del rischio'!AH$11*tabelle!$W$3),IF('Rischio netto'!V81=tabelle!$V$4,('calcolo mitigazione del rischio'!AH$11*tabelle!$W$4),IF('Rischio netto'!V81=tabelle!$V$5,('calcolo mitigazione del rischio'!AH$11*tabelle!$W$5),IF('Rischio netto'!V81=tabelle!$V$6,('calcolo mitigazione del rischio'!AH$11*tabelle!$W$6),IF('Rischio netto'!V81=tabelle!$V$7,('calcolo mitigazione del rischio'!AH$11*tabelle!$W$7),IF('Rischio netto'!V81=tabelle!$V$8,('calcolo mitigazione del rischio'!AH$11*tabelle!$W$8),IF('Rischio netto'!V81=tabelle!$V$9,('calcolo mitigazione del rischio'!AH$11*tabelle!$W$9),IF('Rischio netto'!V81=tabelle!$V$10,('calcolo mitigazione del rischio'!AH$11*tabelle!$W$10),IF('Rischio netto'!V81=tabelle!$V$11,('calcolo mitigazione del rischio'!AH$11*tabelle!$W$11),IF('Rischio netto'!V81=tabelle!$V$12,('calcolo mitigazione del rischio'!AH$11*tabelle!$W$12),"-"))))))))))</f>
        <v>-</v>
      </c>
      <c r="AI74" s="410" t="str">
        <f>IF('Rischio netto'!W81=tabelle!$V$3,('calcolo mitigazione del rischio'!AI$11*tabelle!$W$3),IF('Rischio netto'!W81=tabelle!$V$4,('calcolo mitigazione del rischio'!AI$11*tabelle!$W$4),IF('Rischio netto'!W81=tabelle!$V$5,('calcolo mitigazione del rischio'!AI$11*tabelle!$W$5),IF('Rischio netto'!W81=tabelle!$V$6,('calcolo mitigazione del rischio'!AI$11*tabelle!$W$6),IF('Rischio netto'!W81=tabelle!$V$7,('calcolo mitigazione del rischio'!AI$11*tabelle!$W$7),IF('Rischio netto'!W81=tabelle!$V$8,('calcolo mitigazione del rischio'!AI$11*tabelle!$W$8),IF('Rischio netto'!W81=tabelle!$V$9,('calcolo mitigazione del rischio'!AI$11*tabelle!$W$9),IF('Rischio netto'!W81=tabelle!$V$10,('calcolo mitigazione del rischio'!AI$11*tabelle!$W$10),IF('Rischio netto'!W81=tabelle!$V$11,('calcolo mitigazione del rischio'!AI$11*tabelle!$W$11),IF('Rischio netto'!W81=tabelle!$V$12,('calcolo mitigazione del rischio'!AI$11*tabelle!$W$12),"-"))))))))))</f>
        <v>-</v>
      </c>
      <c r="AJ74" s="428" t="e">
        <f t="shared" si="0"/>
        <v>#REF!</v>
      </c>
      <c r="AK74" s="429" t="e">
        <f t="shared" si="7"/>
        <v>#REF!</v>
      </c>
      <c r="AL74" s="418" t="e">
        <f>IF('calcolo mitigazione del rischio'!$AJ74="-","-",'calcolo mitigazione del rischio'!$AK74)</f>
        <v>#REF!</v>
      </c>
      <c r="AM74" s="412" t="str">
        <f>IF('Rischio netto'!X81="-","-",IF('calcolo mitigazione del rischio'!S74="-","-",IF('calcolo mitigazione del rischio'!AL74="-","-",ROUND(('calcolo mitigazione del rischio'!S74*(1-'calcolo mitigazione del rischio'!AL74)),0))))</f>
        <v>-</v>
      </c>
      <c r="AN74" s="404"/>
      <c r="AO74" s="26">
        <f>IF('Rischio Lordo'!L81="X",tabelle!$I$2,0)</f>
        <v>0</v>
      </c>
      <c r="AP74" s="26">
        <f>IF('Rischio Lordo'!M81="X",tabelle!$I$3,0)</f>
        <v>0</v>
      </c>
      <c r="AQ74" s="26">
        <f>IF('Rischio Lordo'!N81="X",tabelle!$I$4,0)</f>
        <v>0</v>
      </c>
      <c r="AR74" s="26">
        <f>IF('Rischio Lordo'!O81="X",tabelle!$I$5,0)</f>
        <v>0</v>
      </c>
      <c r="AS74" s="26">
        <f>IF('Rischio Lordo'!P81="X",tabelle!$I$6,0)</f>
        <v>0</v>
      </c>
      <c r="AT74" s="26">
        <f>IF('Rischio Lordo'!Q81="X",tabelle!$I$7,0)</f>
        <v>0</v>
      </c>
      <c r="AU74" s="26">
        <f>IF('Rischio Lordo'!R81="X",tabelle!$I$8,0)</f>
        <v>0</v>
      </c>
      <c r="AV74" s="26">
        <f>IF('Rischio Lordo'!S81="X",tabelle!$I$9,0)</f>
        <v>0</v>
      </c>
      <c r="AW74" s="26">
        <f>IF('Rischio Lordo'!T81="X",tabelle!$I$10,0)</f>
        <v>0</v>
      </c>
      <c r="AX74" s="26">
        <f>IF('Rischio Lordo'!U81="X",tabelle!$I$11,0)</f>
        <v>0</v>
      </c>
      <c r="AY74" s="26">
        <f>IF('Rischio Lordo'!V81="X",tabelle!$I$12,0)</f>
        <v>0</v>
      </c>
      <c r="AZ74" s="26">
        <f>IF('Rischio Lordo'!W81="X",tabelle!$I$13,0)</f>
        <v>0</v>
      </c>
      <c r="BA74" s="26">
        <f>IF('Rischio Lordo'!X81="X",tabelle!$I$14,0)</f>
        <v>0</v>
      </c>
      <c r="BB74" s="26">
        <f>IF('Rischio Lordo'!Y81="X",tabelle!$I$15,0)</f>
        <v>0</v>
      </c>
      <c r="BC74" s="26">
        <f>IF('Rischio Lordo'!Z81="X",tabelle!$I$16,0)</f>
        <v>0</v>
      </c>
      <c r="BD74" s="26">
        <f>IF('Rischio Lordo'!AA81="X",tabelle!$I$17,0)</f>
        <v>0</v>
      </c>
      <c r="BE74" s="26">
        <f>IF('Rischio Lordo'!AB81="X",tabelle!$I$18,0)</f>
        <v>0</v>
      </c>
      <c r="BF74" s="26">
        <f>IF('Rischio Lordo'!AC81="X",tabelle!$I$18,0)</f>
        <v>0</v>
      </c>
      <c r="BG74" s="26">
        <f>IF('Rischio Lordo'!AC81="X",tabelle!$I$19,0)</f>
        <v>0</v>
      </c>
      <c r="BH74" s="212">
        <f t="shared" si="8"/>
        <v>0</v>
      </c>
    </row>
    <row r="75" spans="1:60" x14ac:dyDescent="0.75">
      <c r="A75" s="743">
        <f>Schema!A79</f>
        <v>0</v>
      </c>
      <c r="B75" s="724">
        <f>Schema!B79</f>
        <v>0</v>
      </c>
      <c r="C75" s="1119">
        <f>Schema!C79</f>
        <v>0</v>
      </c>
      <c r="D75" s="268" t="str">
        <f>Schema!D79</f>
        <v>A.2.3, Stesura schede di budget per le singole strutture al fine di condividerle con il vertice aziendale</v>
      </c>
      <c r="E75" s="296" t="str">
        <f>Schema!E79</f>
        <v>BBF</v>
      </c>
      <c r="F75" s="90" t="str">
        <f>Schema!F79</f>
        <v>A</v>
      </c>
      <c r="G75" s="90" t="str">
        <f>Schema!G79</f>
        <v>02</v>
      </c>
      <c r="H75" s="297" t="str">
        <f>Schema!H79</f>
        <v>03</v>
      </c>
      <c r="I75" s="181" t="str">
        <f>IF('Rischio Lordo'!AF82=tabelle!$M$7,tabelle!$N$7,IF('Rischio Lordo'!AF82=tabelle!$M$6,tabelle!$N$6,IF('Rischio Lordo'!AF82=tabelle!$M$5,tabelle!$N$5,IF('Rischio Lordo'!AF82=tabelle!$M$4,tabelle!$N$4,IF('Rischio Lordo'!AF82=tabelle!$M$3,tabelle!$N$3,"-")))))</f>
        <v>-</v>
      </c>
      <c r="J75" s="34" t="str">
        <f>IF('Rischio Lordo'!AG82=tabelle!$M$7,tabelle!$N$7,IF('Rischio Lordo'!AG82=tabelle!$M$6,tabelle!$N$6,IF('Rischio Lordo'!AG82=tabelle!$M$5,tabelle!$N$5,IF('Rischio Lordo'!AG82=tabelle!$M$4,tabelle!$N$4,IF('Rischio Lordo'!AG82=tabelle!$M$3,tabelle!$N$3,"-")))))</f>
        <v>-</v>
      </c>
      <c r="K75" s="34" t="str">
        <f>IF('Rischio Lordo'!AH82=tabelle!$M$7,tabelle!$N$7,IF('Rischio Lordo'!AH82=tabelle!$M$6,tabelle!$N$6,IF('Rischio Lordo'!AH82=tabelle!$M$5,tabelle!$N$5,IF('Rischio Lordo'!AH82=tabelle!$M$4,tabelle!$N$4,IF('Rischio Lordo'!AH82=tabelle!$M$3,tabelle!$N$3,"-")))))</f>
        <v>-</v>
      </c>
      <c r="L75" s="394" t="str">
        <f t="shared" si="5"/>
        <v>-</v>
      </c>
      <c r="M75" s="34" t="str">
        <f>IF('Rischio Lordo'!AI82=tabelle!$M$7,tabelle!$N$7,IF('Rischio Lordo'!AI82=tabelle!$M$6,tabelle!$N$6,IF('Rischio Lordo'!AI82=tabelle!$M$5,tabelle!$N$5,IF('Rischio Lordo'!AI82=tabelle!$M$4,tabelle!$N$4,IF('Rischio Lordo'!AI82=tabelle!$M$3,tabelle!$N$3,"-")))))</f>
        <v>-</v>
      </c>
      <c r="N75" s="165" t="str">
        <f>IF(M75="-","-",IF('calcolo mitigazione del rischio'!L75="-","-",IF(AND((M75*'calcolo mitigazione del rischio'!L75)&gt;=tabelle!$P$3, (M75*'calcolo mitigazione del rischio'!L75)&lt;tabelle!$Q$3),tabelle!$R$3,IF(AND((M75*'calcolo mitigazione del rischio'!L75)&gt;=tabelle!$P$4, (M75*'calcolo mitigazione del rischio'!L75)&lt;tabelle!$Q$4),tabelle!$R$4,IF(AND((M75*'calcolo mitigazione del rischio'!L75)&gt;=tabelle!$P$5, (M75*'calcolo mitigazione del rischio'!L75)&lt;tabelle!$Q$5),tabelle!$R$5,IF(AND((M75*'calcolo mitigazione del rischio'!L75)&gt;=tabelle!$P$6, (M75*'calcolo mitigazione del rischio'!L75)&lt;tabelle!$Q$6),tabelle!$R$6,IF(AND((M75*'calcolo mitigazione del rischio'!L75)&gt;=tabelle!$P$7, (M75*'calcolo mitigazione del rischio'!L75)&lt;=tabelle!$Q$7),tabelle!$R$7,"-")))))))</f>
        <v>-</v>
      </c>
      <c r="O75" s="35" t="str">
        <f>IF('Rischio Lordo'!AK82=tabelle!$M$7,tabelle!$N$7,IF('Rischio Lordo'!AK82=tabelle!$M$6,tabelle!$N$6,IF('Rischio Lordo'!AK82=tabelle!$M$5,tabelle!$N$5,IF('Rischio Lordo'!AK82=tabelle!$M$4,tabelle!$N$4,IF('Rischio Lordo'!AK82=tabelle!$M$3,tabelle!$N$3,"-")))))</f>
        <v>-</v>
      </c>
      <c r="P75" s="35" t="str">
        <f>IF('Rischio Lordo'!AL82=tabelle!$M$7,tabelle!$N$7,IF('Rischio Lordo'!AL82=tabelle!$M$6,tabelle!$N$6,IF('Rischio Lordo'!AL82=tabelle!$M$5,tabelle!$N$5,IF('Rischio Lordo'!AL82=tabelle!$M$4,tabelle!$N$4,IF('Rischio Lordo'!AL82=tabelle!$M$3,tabelle!$N$3,"-")))))</f>
        <v>-</v>
      </c>
      <c r="Q75" s="35" t="str">
        <f>IF('Rischio Lordo'!AM82=tabelle!$M$7,tabelle!$N$7,IF('Rischio Lordo'!AM82=tabelle!$M$6,tabelle!$N$6,IF('Rischio Lordo'!AM82=tabelle!$M$5,tabelle!$N$5,IF('Rischio Lordo'!AM82=tabelle!$M$4,tabelle!$N$4,IF('Rischio Lordo'!AM82=tabelle!$M$3,tabelle!$N$3,"-")))))</f>
        <v>-</v>
      </c>
      <c r="R75" s="166" t="str">
        <f t="shared" si="6"/>
        <v>-</v>
      </c>
      <c r="S75" s="228" t="str">
        <f>IF(R75="-","-",(R75*'calcolo mitigazione del rischio'!N75))</f>
        <v>-</v>
      </c>
      <c r="T75" s="26" t="str">
        <f>IF('Rischio netto'!I82=tabelle!$V$3,('calcolo mitigazione del rischio'!T$11*tabelle!$W$3),IF('Rischio netto'!I82=tabelle!$V$4,('calcolo mitigazione del rischio'!T$11*tabelle!$W$4),IF('Rischio netto'!I82=tabelle!$V$5,('calcolo mitigazione del rischio'!T$11*tabelle!$W$5),IF('Rischio netto'!I82=tabelle!$V$6,('calcolo mitigazione del rischio'!T$11*tabelle!$W$6),IF('Rischio netto'!I82=tabelle!$V$7,('calcolo mitigazione del rischio'!T$11*tabelle!$W$7),IF('Rischio netto'!I82=tabelle!$V$8,('calcolo mitigazione del rischio'!T$11*tabelle!$W$8),IF('Rischio netto'!I82=tabelle!$V$9,('calcolo mitigazione del rischio'!T$11*tabelle!$W$9),IF('Rischio netto'!I82=tabelle!$V$10,('calcolo mitigazione del rischio'!T$11*tabelle!$W$10),IF('Rischio netto'!I82=tabelle!$V$11,('calcolo mitigazione del rischio'!T$11*tabelle!$W$11),IF('Rischio netto'!I82=tabelle!$V$12,('calcolo mitigazione del rischio'!T$11*tabelle!$W$12),"-"))))))))))</f>
        <v>-</v>
      </c>
      <c r="U75" s="26" t="str">
        <f>IF('Rischio netto'!J82=tabelle!$V$3,('calcolo mitigazione del rischio'!U$11*tabelle!$W$3),IF('Rischio netto'!J82=tabelle!$V$4,('calcolo mitigazione del rischio'!U$11*tabelle!$W$4),IF('Rischio netto'!J82=tabelle!$V$5,('calcolo mitigazione del rischio'!U$11*tabelle!$W$5),IF('Rischio netto'!J82=tabelle!$V$6,('calcolo mitigazione del rischio'!U$11*tabelle!$W$6),IF('Rischio netto'!J82=tabelle!$V$7,('calcolo mitigazione del rischio'!U$11*tabelle!$W$7),IF('Rischio netto'!J82=tabelle!$V$8,('calcolo mitigazione del rischio'!U$11*tabelle!$W$8),IF('Rischio netto'!J82=tabelle!$V$9,('calcolo mitigazione del rischio'!U$11*tabelle!$W$9),IF('Rischio netto'!J82=tabelle!$V$10,('calcolo mitigazione del rischio'!U$11*tabelle!$W$10),IF('Rischio netto'!J82=tabelle!$V$11,('calcolo mitigazione del rischio'!U$11*tabelle!$W$11),IF('Rischio netto'!J82=tabelle!$V$12,('calcolo mitigazione del rischio'!U$11*tabelle!$W$12),"-"))))))))))</f>
        <v>-</v>
      </c>
      <c r="V75" s="26" t="str">
        <f>IF('Rischio netto'!K82=tabelle!$V$3,('calcolo mitigazione del rischio'!V$11*tabelle!$W$3),IF('Rischio netto'!K82=tabelle!$V$4,('calcolo mitigazione del rischio'!V$11*tabelle!$W$4),IF('Rischio netto'!K82=tabelle!$V$5,('calcolo mitigazione del rischio'!V$11*tabelle!$W$5),IF('Rischio netto'!K82=tabelle!$V$6,('calcolo mitigazione del rischio'!V$11*tabelle!$W$6),IF('Rischio netto'!K82=tabelle!$V$7,('calcolo mitigazione del rischio'!V$11*tabelle!$W$7),IF('Rischio netto'!K82=tabelle!$V$8,('calcolo mitigazione del rischio'!V$11*tabelle!$W$8),IF('Rischio netto'!K82=tabelle!$V$9,('calcolo mitigazione del rischio'!V$11*tabelle!$W$9),IF('Rischio netto'!K82=tabelle!$V$10,('calcolo mitigazione del rischio'!V$11*tabelle!$W$10),IF('Rischio netto'!K82=tabelle!$V$11,('calcolo mitigazione del rischio'!V$11*tabelle!$W$11),IF('Rischio netto'!K82=tabelle!$V$12,('calcolo mitigazione del rischio'!V$11*tabelle!$W$12),"-"))))))))))</f>
        <v>-</v>
      </c>
      <c r="W75" s="26" t="str">
        <f>IF('Rischio netto'!L82=tabelle!$V$3,('calcolo mitigazione del rischio'!W$11*tabelle!$W$3),IF('Rischio netto'!L82=tabelle!$V$4,('calcolo mitigazione del rischio'!W$11*tabelle!$W$4),IF('Rischio netto'!L82=tabelle!$V$5,('calcolo mitigazione del rischio'!W$11*tabelle!$W$5),IF('Rischio netto'!L82=tabelle!$V$6,('calcolo mitigazione del rischio'!W$11*tabelle!$W$6),IF('Rischio netto'!L82=tabelle!$V$7,('calcolo mitigazione del rischio'!W$11*tabelle!$W$7),IF('Rischio netto'!L82=tabelle!$V$8,('calcolo mitigazione del rischio'!W$11*tabelle!$W$8),IF('Rischio netto'!L82=tabelle!$V$9,('calcolo mitigazione del rischio'!W$11*tabelle!$W$9),IF('Rischio netto'!L82=tabelle!$V$10,('calcolo mitigazione del rischio'!W$11*tabelle!$W$10),IF('Rischio netto'!L82=tabelle!$V$11,('calcolo mitigazione del rischio'!W$11*tabelle!$W$11),IF('Rischio netto'!L82=tabelle!$V$12,('calcolo mitigazione del rischio'!W$11*tabelle!$W$12),"-"))))))))))</f>
        <v>-</v>
      </c>
      <c r="X75" s="26" t="str">
        <f>IF('Rischio netto'!O82=tabelle!$V$3,('calcolo mitigazione del rischio'!X$11*tabelle!$W$3),IF('Rischio netto'!O82=tabelle!$V$4,('calcolo mitigazione del rischio'!X$11*tabelle!$W$4),IF('Rischio netto'!O82=tabelle!$V$5,('calcolo mitigazione del rischio'!X$11*tabelle!$W$5),IF('Rischio netto'!O82=tabelle!$V$6,('calcolo mitigazione del rischio'!X$11*tabelle!$W$6),IF('Rischio netto'!O82=tabelle!$V$7,('calcolo mitigazione del rischio'!X$11*tabelle!$W$7),IF('Rischio netto'!O82=tabelle!$V$8,('calcolo mitigazione del rischio'!X$11*tabelle!$W$8),IF('Rischio netto'!O82=tabelle!$V$9,('calcolo mitigazione del rischio'!X$11*tabelle!$W$9),IF('Rischio netto'!O82=tabelle!$V$10,('calcolo mitigazione del rischio'!X$11*tabelle!$W$10),IF('Rischio netto'!O82=tabelle!$V$11,('calcolo mitigazione del rischio'!X$11*tabelle!$W$11),IF('Rischio netto'!O82=tabelle!$V$12,('calcolo mitigazione del rischio'!X$11*tabelle!$W$12),"-"))))))))))</f>
        <v>-</v>
      </c>
      <c r="Y75" s="26" t="str">
        <f>IF('Rischio netto'!P82=tabelle!$V$3,('calcolo mitigazione del rischio'!Y$11*tabelle!$W$3),IF('Rischio netto'!P82=tabelle!$V$4,('calcolo mitigazione del rischio'!Y$11*tabelle!$W$4),IF('Rischio netto'!P82=tabelle!$V$5,('calcolo mitigazione del rischio'!Y$11*tabelle!$W$5),IF('Rischio netto'!P82=tabelle!$V$6,('calcolo mitigazione del rischio'!Y$11*tabelle!$W$6),IF('Rischio netto'!P82=tabelle!$V$7,('calcolo mitigazione del rischio'!Y$11*tabelle!$W$7),IF('Rischio netto'!P82=tabelle!$V$8,('calcolo mitigazione del rischio'!Y$11*tabelle!$W$8),IF('Rischio netto'!P82=tabelle!$V$9,('calcolo mitigazione del rischio'!Y$11*tabelle!$W$9),IF('Rischio netto'!P82=tabelle!$V$10,('calcolo mitigazione del rischio'!Y$11*tabelle!$W$10),IF('Rischio netto'!P82=tabelle!$V$11,('calcolo mitigazione del rischio'!Y$11*tabelle!$W$11),IF('Rischio netto'!P82=tabelle!$V$12,('calcolo mitigazione del rischio'!Y$11*tabelle!$W$12),"-"))))))))))</f>
        <v>-</v>
      </c>
      <c r="Z7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5" s="26" t="str">
        <f>IF('Rischio netto'!Q82=tabelle!$V$3,('calcolo mitigazione del rischio'!AA$11*tabelle!$W$3),IF('Rischio netto'!Q82=tabelle!$V$4,('calcolo mitigazione del rischio'!AA$11*tabelle!$W$4),IF('Rischio netto'!Q82=tabelle!$V$5,('calcolo mitigazione del rischio'!AA$11*tabelle!$W$5),IF('Rischio netto'!Q82=tabelle!$V$6,('calcolo mitigazione del rischio'!AA$11*tabelle!$W$6),IF('Rischio netto'!Q82=tabelle!$V$7,('calcolo mitigazione del rischio'!AA$11*tabelle!$W$7),IF('Rischio netto'!Q82=tabelle!$V$8,('calcolo mitigazione del rischio'!AA$11*tabelle!$W$8),IF('Rischio netto'!Q82=tabelle!$V$9,('calcolo mitigazione del rischio'!AA$11*tabelle!$W$9),IF('Rischio netto'!Q82=tabelle!$V$10,('calcolo mitigazione del rischio'!AA$11*tabelle!$W$10),IF('Rischio netto'!Q82=tabelle!$V$11,('calcolo mitigazione del rischio'!AA$11*tabelle!$W$11),IF('Rischio netto'!Q82=tabelle!$V$12,('calcolo mitigazione del rischio'!AA$11*tabelle!$W$12),"-"))))))))))</f>
        <v>-</v>
      </c>
      <c r="AB75" s="26" t="str">
        <f>IF('Rischio netto'!R82=tabelle!$V$3,('calcolo mitigazione del rischio'!AB$11*tabelle!$W$3),IF('Rischio netto'!R82=tabelle!$V$4,('calcolo mitigazione del rischio'!AB$11*tabelle!$W$4),IF('Rischio netto'!R82=tabelle!$V$5,('calcolo mitigazione del rischio'!AB$11*tabelle!$W$5),IF('Rischio netto'!R82=tabelle!$V$6,('calcolo mitigazione del rischio'!AB$11*tabelle!$W$6),IF('Rischio netto'!R82=tabelle!$V$7,('calcolo mitigazione del rischio'!AB$11*tabelle!$W$7),IF('Rischio netto'!R82=tabelle!$V$8,('calcolo mitigazione del rischio'!AB$11*tabelle!$W$8),IF('Rischio netto'!R82=tabelle!$V$9,('calcolo mitigazione del rischio'!AB$11*tabelle!$W$9),IF('Rischio netto'!R82=tabelle!$V$10,('calcolo mitigazione del rischio'!AB$11*tabelle!$W$10),IF('Rischio netto'!R82=tabelle!$V$11,('calcolo mitigazione del rischio'!AB$11*tabelle!$W$11),IF('Rischio netto'!R82=tabelle!$V$12,('calcolo mitigazione del rischio'!AB$11*tabelle!$W$12),"-"))))))))))</f>
        <v>-</v>
      </c>
      <c r="AC75" s="405" t="str">
        <f>IF('Rischio netto'!T82=tabelle!$V$3,('calcolo mitigazione del rischio'!AC$11*tabelle!$W$3),IF('Rischio netto'!T82=tabelle!$V$4,('calcolo mitigazione del rischio'!AC$11*tabelle!$W$4),IF('Rischio netto'!T82=tabelle!$V$5,('calcolo mitigazione del rischio'!AC$11*tabelle!$W$5),IF('Rischio netto'!T82=tabelle!$V$6,('calcolo mitigazione del rischio'!AC$11*tabelle!$W$6),IF('Rischio netto'!T82=tabelle!$V$7,('calcolo mitigazione del rischio'!AC$11*tabelle!$W$7),IF('Rischio netto'!T82=tabelle!$V$8,('calcolo mitigazione del rischio'!AC$11*tabelle!$W$8),IF('Rischio netto'!T82=tabelle!$V$9,('calcolo mitigazione del rischio'!AC$11*tabelle!$W$9),IF('Rischio netto'!T82=tabelle!$V$10,('calcolo mitigazione del rischio'!AC$11*tabelle!$W$10),IF('Rischio netto'!T82=tabelle!$V$11,('calcolo mitigazione del rischio'!AC$11*tabelle!$W$11),IF('Rischio netto'!T82=tabelle!$V$12,('calcolo mitigazione del rischio'!AC$11*tabelle!$W$12),"-"))))))))))</f>
        <v>-</v>
      </c>
      <c r="AD75" s="26" t="str">
        <f>IF('Rischio netto'!T82=tabelle!$V$3,('calcolo mitigazione del rischio'!AD$11*tabelle!$W$3),IF('Rischio netto'!T82=tabelle!$V$4,('calcolo mitigazione del rischio'!AD$11*tabelle!$W$4),IF('Rischio netto'!T82=tabelle!$V$5,('calcolo mitigazione del rischio'!AD$11*tabelle!$W$5),IF('Rischio netto'!T82=tabelle!$V$6,('calcolo mitigazione del rischio'!AD$11*tabelle!$W$6),IF('Rischio netto'!T82=tabelle!$V$7,('calcolo mitigazione del rischio'!AD$11*tabelle!$W$7),IF('Rischio netto'!T82=tabelle!$V$8,('calcolo mitigazione del rischio'!AD$11*tabelle!$W$8),IF('Rischio netto'!T82=tabelle!$V$9,('calcolo mitigazione del rischio'!AD$11*tabelle!$W$9),IF('Rischio netto'!T82=tabelle!$V$10,('calcolo mitigazione del rischio'!AD$11*tabelle!$W$10),IF('Rischio netto'!T82=tabelle!$V$11,('calcolo mitigazione del rischio'!AD$11*tabelle!$W$11),IF('Rischio netto'!T82=tabelle!$V$12,('calcolo mitigazione del rischio'!AD$11*tabelle!$W$12),"-"))))))))))</f>
        <v>-</v>
      </c>
      <c r="AE75" s="26"/>
      <c r="AF75" s="405" t="str">
        <f>IF('Rischio netto'!T82=tabelle!$V$3,('calcolo mitigazione del rischio'!AF$11*tabelle!$W$3),IF('Rischio netto'!T82=tabelle!$V$4,('calcolo mitigazione del rischio'!AF$11*tabelle!$W$4),IF('Rischio netto'!T82=tabelle!$V$5,('calcolo mitigazione del rischio'!AF$11*tabelle!$W$5),IF('Rischio netto'!T82=tabelle!$V$6,('calcolo mitigazione del rischio'!AF$11*tabelle!$W$6),IF('Rischio netto'!T82=tabelle!$V$7,('calcolo mitigazione del rischio'!AF$11*tabelle!$W$7),IF('Rischio netto'!T82=tabelle!$V$8,('calcolo mitigazione del rischio'!AF$11*tabelle!$W$8),IF('Rischio netto'!T82=tabelle!$V$9,('calcolo mitigazione del rischio'!AF$11*tabelle!$W$9),IF('Rischio netto'!T82=tabelle!$V$10,('calcolo mitigazione del rischio'!AF$11*tabelle!$W$10),IF('Rischio netto'!T82=tabelle!$V$11,('calcolo mitigazione del rischio'!AF$11*tabelle!$W$11),IF('Rischio netto'!T82=tabelle!$V$12,('calcolo mitigazione del rischio'!AF$11*tabelle!$W$12),"-"))))))))))</f>
        <v>-</v>
      </c>
      <c r="AG75" s="405" t="str">
        <f>IF('Rischio netto'!U82=tabelle!$V$3,('calcolo mitigazione del rischio'!AG$11*tabelle!$W$3),IF('Rischio netto'!U82=tabelle!$V$4,('calcolo mitigazione del rischio'!AG$11*tabelle!$W$4),IF('Rischio netto'!U82=tabelle!$V$5,('calcolo mitigazione del rischio'!AG$11*tabelle!$W$5),IF('Rischio netto'!U82=tabelle!$V$6,('calcolo mitigazione del rischio'!AG$11*tabelle!$W$6),IF('Rischio netto'!U82=tabelle!$V$7,('calcolo mitigazione del rischio'!AG$11*tabelle!$W$7),IF('Rischio netto'!U82=tabelle!$V$8,('calcolo mitigazione del rischio'!AG$11*tabelle!$W$8),IF('Rischio netto'!U82=tabelle!$V$9,('calcolo mitigazione del rischio'!AG$11*tabelle!$W$9),IF('Rischio netto'!U82=tabelle!$V$10,('calcolo mitigazione del rischio'!AG$11*tabelle!$W$10),IF('Rischio netto'!U82=tabelle!$V$11,('calcolo mitigazione del rischio'!AG$11*tabelle!$W$11),IF('Rischio netto'!U82=tabelle!$V$12,('calcolo mitigazione del rischio'!AG$11*tabelle!$W$12),"-"))))))))))</f>
        <v>-</v>
      </c>
      <c r="AH75" s="26" t="str">
        <f>IF('Rischio netto'!V82=tabelle!$V$3,('calcolo mitigazione del rischio'!AH$11*tabelle!$W$3),IF('Rischio netto'!V82=tabelle!$V$4,('calcolo mitigazione del rischio'!AH$11*tabelle!$W$4),IF('Rischio netto'!V82=tabelle!$V$5,('calcolo mitigazione del rischio'!AH$11*tabelle!$W$5),IF('Rischio netto'!V82=tabelle!$V$6,('calcolo mitigazione del rischio'!AH$11*tabelle!$W$6),IF('Rischio netto'!V82=tabelle!$V$7,('calcolo mitigazione del rischio'!AH$11*tabelle!$W$7),IF('Rischio netto'!V82=tabelle!$V$8,('calcolo mitigazione del rischio'!AH$11*tabelle!$W$8),IF('Rischio netto'!V82=tabelle!$V$9,('calcolo mitigazione del rischio'!AH$11*tabelle!$W$9),IF('Rischio netto'!V82=tabelle!$V$10,('calcolo mitigazione del rischio'!AH$11*tabelle!$W$10),IF('Rischio netto'!V82=tabelle!$V$11,('calcolo mitigazione del rischio'!AH$11*tabelle!$W$11),IF('Rischio netto'!V82=tabelle!$V$12,('calcolo mitigazione del rischio'!AH$11*tabelle!$W$12),"-"))))))))))</f>
        <v>-</v>
      </c>
      <c r="AI75" s="410" t="str">
        <f>IF('Rischio netto'!W82=tabelle!$V$3,('calcolo mitigazione del rischio'!AI$11*tabelle!$W$3),IF('Rischio netto'!W82=tabelle!$V$4,('calcolo mitigazione del rischio'!AI$11*tabelle!$W$4),IF('Rischio netto'!W82=tabelle!$V$5,('calcolo mitigazione del rischio'!AI$11*tabelle!$W$5),IF('Rischio netto'!W82=tabelle!$V$6,('calcolo mitigazione del rischio'!AI$11*tabelle!$W$6),IF('Rischio netto'!W82=tabelle!$V$7,('calcolo mitigazione del rischio'!AI$11*tabelle!$W$7),IF('Rischio netto'!W82=tabelle!$V$8,('calcolo mitigazione del rischio'!AI$11*tabelle!$W$8),IF('Rischio netto'!W82=tabelle!$V$9,('calcolo mitigazione del rischio'!AI$11*tabelle!$W$9),IF('Rischio netto'!W82=tabelle!$V$10,('calcolo mitigazione del rischio'!AI$11*tabelle!$W$10),IF('Rischio netto'!W82=tabelle!$V$11,('calcolo mitigazione del rischio'!AI$11*tabelle!$W$11),IF('Rischio netto'!W82=tabelle!$V$12,('calcolo mitigazione del rischio'!AI$11*tabelle!$W$12),"-"))))))))))</f>
        <v>-</v>
      </c>
      <c r="AJ75" s="428" t="e">
        <f t="shared" ref="AJ75:AJ138" si="9">SUM(T75:AI75)</f>
        <v>#REF!</v>
      </c>
      <c r="AK75" s="429" t="e">
        <f t="shared" si="7"/>
        <v>#REF!</v>
      </c>
      <c r="AL75" s="418" t="e">
        <f>IF('calcolo mitigazione del rischio'!$AJ75="-","-",'calcolo mitigazione del rischio'!$AK75)</f>
        <v>#REF!</v>
      </c>
      <c r="AM75" s="412" t="str">
        <f>IF('Rischio netto'!X82="-","-",IF('calcolo mitigazione del rischio'!S75="-","-",IF('calcolo mitigazione del rischio'!AL75="-","-",ROUND(('calcolo mitigazione del rischio'!S75*(1-'calcolo mitigazione del rischio'!AL75)),0))))</f>
        <v>-</v>
      </c>
      <c r="AN75" s="404"/>
      <c r="AO75" s="26">
        <f>IF('Rischio Lordo'!L82="X",tabelle!$I$2,0)</f>
        <v>0</v>
      </c>
      <c r="AP75" s="26">
        <f>IF('Rischio Lordo'!M82="X",tabelle!$I$3,0)</f>
        <v>0</v>
      </c>
      <c r="AQ75" s="26">
        <f>IF('Rischio Lordo'!N82="X",tabelle!$I$4,0)</f>
        <v>0</v>
      </c>
      <c r="AR75" s="26">
        <f>IF('Rischio Lordo'!O82="X",tabelle!$I$5,0)</f>
        <v>0</v>
      </c>
      <c r="AS75" s="26">
        <f>IF('Rischio Lordo'!P82="X",tabelle!$I$6,0)</f>
        <v>0</v>
      </c>
      <c r="AT75" s="26">
        <f>IF('Rischio Lordo'!Q82="X",tabelle!$I$7,0)</f>
        <v>0</v>
      </c>
      <c r="AU75" s="26">
        <f>IF('Rischio Lordo'!R82="X",tabelle!$I$8,0)</f>
        <v>0</v>
      </c>
      <c r="AV75" s="26">
        <f>IF('Rischio Lordo'!S82="X",tabelle!$I$9,0)</f>
        <v>0</v>
      </c>
      <c r="AW75" s="26">
        <f>IF('Rischio Lordo'!T82="X",tabelle!$I$10,0)</f>
        <v>0</v>
      </c>
      <c r="AX75" s="26">
        <f>IF('Rischio Lordo'!U82="X",tabelle!$I$11,0)</f>
        <v>0</v>
      </c>
      <c r="AY75" s="26">
        <f>IF('Rischio Lordo'!V82="X",tabelle!$I$12,0)</f>
        <v>0</v>
      </c>
      <c r="AZ75" s="26">
        <f>IF('Rischio Lordo'!W82="X",tabelle!$I$13,0)</f>
        <v>0</v>
      </c>
      <c r="BA75" s="26">
        <f>IF('Rischio Lordo'!X82="X",tabelle!$I$14,0)</f>
        <v>0</v>
      </c>
      <c r="BB75" s="26">
        <f>IF('Rischio Lordo'!Y82="X",tabelle!$I$15,0)</f>
        <v>0</v>
      </c>
      <c r="BC75" s="26">
        <f>IF('Rischio Lordo'!Z82="X",tabelle!$I$16,0)</f>
        <v>0</v>
      </c>
      <c r="BD75" s="26">
        <f>IF('Rischio Lordo'!AA82="X",tabelle!$I$17,0)</f>
        <v>0</v>
      </c>
      <c r="BE75" s="26">
        <f>IF('Rischio Lordo'!AB82="X",tabelle!$I$18,0)</f>
        <v>0</v>
      </c>
      <c r="BF75" s="26">
        <f>IF('Rischio Lordo'!AC82="X",tabelle!$I$18,0)</f>
        <v>0</v>
      </c>
      <c r="BG75" s="26">
        <f>IF('Rischio Lordo'!AC82="X",tabelle!$I$19,0)</f>
        <v>0</v>
      </c>
      <c r="BH75" s="212">
        <f t="shared" si="8"/>
        <v>0</v>
      </c>
    </row>
    <row r="76" spans="1:60" x14ac:dyDescent="0.75">
      <c r="A76" s="743">
        <f>Schema!A80</f>
        <v>0</v>
      </c>
      <c r="B76" s="724">
        <f>Schema!B80</f>
        <v>0</v>
      </c>
      <c r="C76" s="1119">
        <f>Schema!C80</f>
        <v>0</v>
      </c>
      <c r="D76" s="268" t="str">
        <f>Schema!D80</f>
        <v>A.2.4. Stesura budget progetti complessivo</v>
      </c>
      <c r="E76" s="296" t="str">
        <f>Schema!E80</f>
        <v>BBF</v>
      </c>
      <c r="F76" s="90" t="str">
        <f>Schema!F80</f>
        <v>A</v>
      </c>
      <c r="G76" s="90" t="str">
        <f>Schema!G80</f>
        <v>02</v>
      </c>
      <c r="H76" s="297" t="str">
        <f>Schema!H80</f>
        <v>04</v>
      </c>
      <c r="I76" s="181" t="str">
        <f>IF('Rischio Lordo'!AF83=tabelle!$M$7,tabelle!$N$7,IF('Rischio Lordo'!AF83=tabelle!$M$6,tabelle!$N$6,IF('Rischio Lordo'!AF83=tabelle!$M$5,tabelle!$N$5,IF('Rischio Lordo'!AF83=tabelle!$M$4,tabelle!$N$4,IF('Rischio Lordo'!AF83=tabelle!$M$3,tabelle!$N$3,"-")))))</f>
        <v>-</v>
      </c>
      <c r="J76" s="34" t="str">
        <f>IF('Rischio Lordo'!AG83=tabelle!$M$7,tabelle!$N$7,IF('Rischio Lordo'!AG83=tabelle!$M$6,tabelle!$N$6,IF('Rischio Lordo'!AG83=tabelle!$M$5,tabelle!$N$5,IF('Rischio Lordo'!AG83=tabelle!$M$4,tabelle!$N$4,IF('Rischio Lordo'!AG83=tabelle!$M$3,tabelle!$N$3,"-")))))</f>
        <v>-</v>
      </c>
      <c r="K76" s="34" t="str">
        <f>IF('Rischio Lordo'!AH83=tabelle!$M$7,tabelle!$N$7,IF('Rischio Lordo'!AH83=tabelle!$M$6,tabelle!$N$6,IF('Rischio Lordo'!AH83=tabelle!$M$5,tabelle!$N$5,IF('Rischio Lordo'!AH83=tabelle!$M$4,tabelle!$N$4,IF('Rischio Lordo'!AH83=tabelle!$M$3,tabelle!$N$3,"-")))))</f>
        <v>-</v>
      </c>
      <c r="L76" s="394" t="str">
        <f t="shared" si="5"/>
        <v>-</v>
      </c>
      <c r="M76" s="34" t="str">
        <f>IF('Rischio Lordo'!AI83=tabelle!$M$7,tabelle!$N$7,IF('Rischio Lordo'!AI83=tabelle!$M$6,tabelle!$N$6,IF('Rischio Lordo'!AI83=tabelle!$M$5,tabelle!$N$5,IF('Rischio Lordo'!AI83=tabelle!$M$4,tabelle!$N$4,IF('Rischio Lordo'!AI83=tabelle!$M$3,tabelle!$N$3,"-")))))</f>
        <v>-</v>
      </c>
      <c r="N76" s="165" t="str">
        <f>IF(M76="-","-",IF('calcolo mitigazione del rischio'!L76="-","-",IF(AND((M76*'calcolo mitigazione del rischio'!L76)&gt;=tabelle!$P$3, (M76*'calcolo mitigazione del rischio'!L76)&lt;tabelle!$Q$3),tabelle!$R$3,IF(AND((M76*'calcolo mitigazione del rischio'!L76)&gt;=tabelle!$P$4, (M76*'calcolo mitigazione del rischio'!L76)&lt;tabelle!$Q$4),tabelle!$R$4,IF(AND((M76*'calcolo mitigazione del rischio'!L76)&gt;=tabelle!$P$5, (M76*'calcolo mitigazione del rischio'!L76)&lt;tabelle!$Q$5),tabelle!$R$5,IF(AND((M76*'calcolo mitigazione del rischio'!L76)&gt;=tabelle!$P$6, (M76*'calcolo mitigazione del rischio'!L76)&lt;tabelle!$Q$6),tabelle!$R$6,IF(AND((M76*'calcolo mitigazione del rischio'!L76)&gt;=tabelle!$P$7, (M76*'calcolo mitigazione del rischio'!L76)&lt;=tabelle!$Q$7),tabelle!$R$7,"-")))))))</f>
        <v>-</v>
      </c>
      <c r="O76" s="35" t="str">
        <f>IF('Rischio Lordo'!AK83=tabelle!$M$7,tabelle!$N$7,IF('Rischio Lordo'!AK83=tabelle!$M$6,tabelle!$N$6,IF('Rischio Lordo'!AK83=tabelle!$M$5,tabelle!$N$5,IF('Rischio Lordo'!AK83=tabelle!$M$4,tabelle!$N$4,IF('Rischio Lordo'!AK83=tabelle!$M$3,tabelle!$N$3,"-")))))</f>
        <v>-</v>
      </c>
      <c r="P76" s="35" t="str">
        <f>IF('Rischio Lordo'!AL83=tabelle!$M$7,tabelle!$N$7,IF('Rischio Lordo'!AL83=tabelle!$M$6,tabelle!$N$6,IF('Rischio Lordo'!AL83=tabelle!$M$5,tabelle!$N$5,IF('Rischio Lordo'!AL83=tabelle!$M$4,tabelle!$N$4,IF('Rischio Lordo'!AL83=tabelle!$M$3,tabelle!$N$3,"-")))))</f>
        <v>-</v>
      </c>
      <c r="Q76" s="35" t="str">
        <f>IF('Rischio Lordo'!AM83=tabelle!$M$7,tabelle!$N$7,IF('Rischio Lordo'!AM83=tabelle!$M$6,tabelle!$N$6,IF('Rischio Lordo'!AM83=tabelle!$M$5,tabelle!$N$5,IF('Rischio Lordo'!AM83=tabelle!$M$4,tabelle!$N$4,IF('Rischio Lordo'!AM83=tabelle!$M$3,tabelle!$N$3,"-")))))</f>
        <v>-</v>
      </c>
      <c r="R76" s="166" t="str">
        <f t="shared" si="6"/>
        <v>-</v>
      </c>
      <c r="S76" s="228" t="str">
        <f>IF(R76="-","-",(R76*'calcolo mitigazione del rischio'!N76))</f>
        <v>-</v>
      </c>
      <c r="T76" s="26" t="str">
        <f>IF('Rischio netto'!I83=tabelle!$V$3,('calcolo mitigazione del rischio'!T$11*tabelle!$W$3),IF('Rischio netto'!I83=tabelle!$V$4,('calcolo mitigazione del rischio'!T$11*tabelle!$W$4),IF('Rischio netto'!I83=tabelle!$V$5,('calcolo mitigazione del rischio'!T$11*tabelle!$W$5),IF('Rischio netto'!I83=tabelle!$V$6,('calcolo mitigazione del rischio'!T$11*tabelle!$W$6),IF('Rischio netto'!I83=tabelle!$V$7,('calcolo mitigazione del rischio'!T$11*tabelle!$W$7),IF('Rischio netto'!I83=tabelle!$V$8,('calcolo mitigazione del rischio'!T$11*tabelle!$W$8),IF('Rischio netto'!I83=tabelle!$V$9,('calcolo mitigazione del rischio'!T$11*tabelle!$W$9),IF('Rischio netto'!I83=tabelle!$V$10,('calcolo mitigazione del rischio'!T$11*tabelle!$W$10),IF('Rischio netto'!I83=tabelle!$V$11,('calcolo mitigazione del rischio'!T$11*tabelle!$W$11),IF('Rischio netto'!I83=tabelle!$V$12,('calcolo mitigazione del rischio'!T$11*tabelle!$W$12),"-"))))))))))</f>
        <v>-</v>
      </c>
      <c r="U76" s="26" t="str">
        <f>IF('Rischio netto'!J83=tabelle!$V$3,('calcolo mitigazione del rischio'!U$11*tabelle!$W$3),IF('Rischio netto'!J83=tabelle!$V$4,('calcolo mitigazione del rischio'!U$11*tabelle!$W$4),IF('Rischio netto'!J83=tabelle!$V$5,('calcolo mitigazione del rischio'!U$11*tabelle!$W$5),IF('Rischio netto'!J83=tabelle!$V$6,('calcolo mitigazione del rischio'!U$11*tabelle!$W$6),IF('Rischio netto'!J83=tabelle!$V$7,('calcolo mitigazione del rischio'!U$11*tabelle!$W$7),IF('Rischio netto'!J83=tabelle!$V$8,('calcolo mitigazione del rischio'!U$11*tabelle!$W$8),IF('Rischio netto'!J83=tabelle!$V$9,('calcolo mitigazione del rischio'!U$11*tabelle!$W$9),IF('Rischio netto'!J83=tabelle!$V$10,('calcolo mitigazione del rischio'!U$11*tabelle!$W$10),IF('Rischio netto'!J83=tabelle!$V$11,('calcolo mitigazione del rischio'!U$11*tabelle!$W$11),IF('Rischio netto'!J83=tabelle!$V$12,('calcolo mitigazione del rischio'!U$11*tabelle!$W$12),"-"))))))))))</f>
        <v>-</v>
      </c>
      <c r="V76" s="26" t="str">
        <f>IF('Rischio netto'!K83=tabelle!$V$3,('calcolo mitigazione del rischio'!V$11*tabelle!$W$3),IF('Rischio netto'!K83=tabelle!$V$4,('calcolo mitigazione del rischio'!V$11*tabelle!$W$4),IF('Rischio netto'!K83=tabelle!$V$5,('calcolo mitigazione del rischio'!V$11*tabelle!$W$5),IF('Rischio netto'!K83=tabelle!$V$6,('calcolo mitigazione del rischio'!V$11*tabelle!$W$6),IF('Rischio netto'!K83=tabelle!$V$7,('calcolo mitigazione del rischio'!V$11*tabelle!$W$7),IF('Rischio netto'!K83=tabelle!$V$8,('calcolo mitigazione del rischio'!V$11*tabelle!$W$8),IF('Rischio netto'!K83=tabelle!$V$9,('calcolo mitigazione del rischio'!V$11*tabelle!$W$9),IF('Rischio netto'!K83=tabelle!$V$10,('calcolo mitigazione del rischio'!V$11*tabelle!$W$10),IF('Rischio netto'!K83=tabelle!$V$11,('calcolo mitigazione del rischio'!V$11*tabelle!$W$11),IF('Rischio netto'!K83=tabelle!$V$12,('calcolo mitigazione del rischio'!V$11*tabelle!$W$12),"-"))))))))))</f>
        <v>-</v>
      </c>
      <c r="W76" s="26" t="str">
        <f>IF('Rischio netto'!L83=tabelle!$V$3,('calcolo mitigazione del rischio'!W$11*tabelle!$W$3),IF('Rischio netto'!L83=tabelle!$V$4,('calcolo mitigazione del rischio'!W$11*tabelle!$W$4),IF('Rischio netto'!L83=tabelle!$V$5,('calcolo mitigazione del rischio'!W$11*tabelle!$W$5),IF('Rischio netto'!L83=tabelle!$V$6,('calcolo mitigazione del rischio'!W$11*tabelle!$W$6),IF('Rischio netto'!L83=tabelle!$V$7,('calcolo mitigazione del rischio'!W$11*tabelle!$W$7),IF('Rischio netto'!L83=tabelle!$V$8,('calcolo mitigazione del rischio'!W$11*tabelle!$W$8),IF('Rischio netto'!L83=tabelle!$V$9,('calcolo mitigazione del rischio'!W$11*tabelle!$W$9),IF('Rischio netto'!L83=tabelle!$V$10,('calcolo mitigazione del rischio'!W$11*tabelle!$W$10),IF('Rischio netto'!L83=tabelle!$V$11,('calcolo mitigazione del rischio'!W$11*tabelle!$W$11),IF('Rischio netto'!L83=tabelle!$V$12,('calcolo mitigazione del rischio'!W$11*tabelle!$W$12),"-"))))))))))</f>
        <v>-</v>
      </c>
      <c r="X76" s="26" t="str">
        <f>IF('Rischio netto'!O83=tabelle!$V$3,('calcolo mitigazione del rischio'!X$11*tabelle!$W$3),IF('Rischio netto'!O83=tabelle!$V$4,('calcolo mitigazione del rischio'!X$11*tabelle!$W$4),IF('Rischio netto'!O83=tabelle!$V$5,('calcolo mitigazione del rischio'!X$11*tabelle!$W$5),IF('Rischio netto'!O83=tabelle!$V$6,('calcolo mitigazione del rischio'!X$11*tabelle!$W$6),IF('Rischio netto'!O83=tabelle!$V$7,('calcolo mitigazione del rischio'!X$11*tabelle!$W$7),IF('Rischio netto'!O83=tabelle!$V$8,('calcolo mitigazione del rischio'!X$11*tabelle!$W$8),IF('Rischio netto'!O83=tabelle!$V$9,('calcolo mitigazione del rischio'!X$11*tabelle!$W$9),IF('Rischio netto'!O83=tabelle!$V$10,('calcolo mitigazione del rischio'!X$11*tabelle!$W$10),IF('Rischio netto'!O83=tabelle!$V$11,('calcolo mitigazione del rischio'!X$11*tabelle!$W$11),IF('Rischio netto'!O83=tabelle!$V$12,('calcolo mitigazione del rischio'!X$11*tabelle!$W$12),"-"))))))))))</f>
        <v>-</v>
      </c>
      <c r="Y76" s="26" t="str">
        <f>IF('Rischio netto'!P83=tabelle!$V$3,('calcolo mitigazione del rischio'!Y$11*tabelle!$W$3),IF('Rischio netto'!P83=tabelle!$V$4,('calcolo mitigazione del rischio'!Y$11*tabelle!$W$4),IF('Rischio netto'!P83=tabelle!$V$5,('calcolo mitigazione del rischio'!Y$11*tabelle!$W$5),IF('Rischio netto'!P83=tabelle!$V$6,('calcolo mitigazione del rischio'!Y$11*tabelle!$W$6),IF('Rischio netto'!P83=tabelle!$V$7,('calcolo mitigazione del rischio'!Y$11*tabelle!$W$7),IF('Rischio netto'!P83=tabelle!$V$8,('calcolo mitigazione del rischio'!Y$11*tabelle!$W$8),IF('Rischio netto'!P83=tabelle!$V$9,('calcolo mitigazione del rischio'!Y$11*tabelle!$W$9),IF('Rischio netto'!P83=tabelle!$V$10,('calcolo mitigazione del rischio'!Y$11*tabelle!$W$10),IF('Rischio netto'!P83=tabelle!$V$11,('calcolo mitigazione del rischio'!Y$11*tabelle!$W$11),IF('Rischio netto'!P83=tabelle!$V$12,('calcolo mitigazione del rischio'!Y$11*tabelle!$W$12),"-"))))))))))</f>
        <v>-</v>
      </c>
      <c r="Z7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6" s="26" t="str">
        <f>IF('Rischio netto'!Q83=tabelle!$V$3,('calcolo mitigazione del rischio'!AA$11*tabelle!$W$3),IF('Rischio netto'!Q83=tabelle!$V$4,('calcolo mitigazione del rischio'!AA$11*tabelle!$W$4),IF('Rischio netto'!Q83=tabelle!$V$5,('calcolo mitigazione del rischio'!AA$11*tabelle!$W$5),IF('Rischio netto'!Q83=tabelle!$V$6,('calcolo mitigazione del rischio'!AA$11*tabelle!$W$6),IF('Rischio netto'!Q83=tabelle!$V$7,('calcolo mitigazione del rischio'!AA$11*tabelle!$W$7),IF('Rischio netto'!Q83=tabelle!$V$8,('calcolo mitigazione del rischio'!AA$11*tabelle!$W$8),IF('Rischio netto'!Q83=tabelle!$V$9,('calcolo mitigazione del rischio'!AA$11*tabelle!$W$9),IF('Rischio netto'!Q83=tabelle!$V$10,('calcolo mitigazione del rischio'!AA$11*tabelle!$W$10),IF('Rischio netto'!Q83=tabelle!$V$11,('calcolo mitigazione del rischio'!AA$11*tabelle!$W$11),IF('Rischio netto'!Q83=tabelle!$V$12,('calcolo mitigazione del rischio'!AA$11*tabelle!$W$12),"-"))))))))))</f>
        <v>-</v>
      </c>
      <c r="AB76" s="26" t="str">
        <f>IF('Rischio netto'!R83=tabelle!$V$3,('calcolo mitigazione del rischio'!AB$11*tabelle!$W$3),IF('Rischio netto'!R83=tabelle!$V$4,('calcolo mitigazione del rischio'!AB$11*tabelle!$W$4),IF('Rischio netto'!R83=tabelle!$V$5,('calcolo mitigazione del rischio'!AB$11*tabelle!$W$5),IF('Rischio netto'!R83=tabelle!$V$6,('calcolo mitigazione del rischio'!AB$11*tabelle!$W$6),IF('Rischio netto'!R83=tabelle!$V$7,('calcolo mitigazione del rischio'!AB$11*tabelle!$W$7),IF('Rischio netto'!R83=tabelle!$V$8,('calcolo mitigazione del rischio'!AB$11*tabelle!$W$8),IF('Rischio netto'!R83=tabelle!$V$9,('calcolo mitigazione del rischio'!AB$11*tabelle!$W$9),IF('Rischio netto'!R83=tabelle!$V$10,('calcolo mitigazione del rischio'!AB$11*tabelle!$W$10),IF('Rischio netto'!R83=tabelle!$V$11,('calcolo mitigazione del rischio'!AB$11*tabelle!$W$11),IF('Rischio netto'!R83=tabelle!$V$12,('calcolo mitigazione del rischio'!AB$11*tabelle!$W$12),"-"))))))))))</f>
        <v>-</v>
      </c>
      <c r="AC76" s="405" t="str">
        <f>IF('Rischio netto'!T83=tabelle!$V$3,('calcolo mitigazione del rischio'!AC$11*tabelle!$W$3),IF('Rischio netto'!T83=tabelle!$V$4,('calcolo mitigazione del rischio'!AC$11*tabelle!$W$4),IF('Rischio netto'!T83=tabelle!$V$5,('calcolo mitigazione del rischio'!AC$11*tabelle!$W$5),IF('Rischio netto'!T83=tabelle!$V$6,('calcolo mitigazione del rischio'!AC$11*tabelle!$W$6),IF('Rischio netto'!T83=tabelle!$V$7,('calcolo mitigazione del rischio'!AC$11*tabelle!$W$7),IF('Rischio netto'!T83=tabelle!$V$8,('calcolo mitigazione del rischio'!AC$11*tabelle!$W$8),IF('Rischio netto'!T83=tabelle!$V$9,('calcolo mitigazione del rischio'!AC$11*tabelle!$W$9),IF('Rischio netto'!T83=tabelle!$V$10,('calcolo mitigazione del rischio'!AC$11*tabelle!$W$10),IF('Rischio netto'!T83=tabelle!$V$11,('calcolo mitigazione del rischio'!AC$11*tabelle!$W$11),IF('Rischio netto'!T83=tabelle!$V$12,('calcolo mitigazione del rischio'!AC$11*tabelle!$W$12),"-"))))))))))</f>
        <v>-</v>
      </c>
      <c r="AD76" s="26" t="str">
        <f>IF('Rischio netto'!T83=tabelle!$V$3,('calcolo mitigazione del rischio'!AD$11*tabelle!$W$3),IF('Rischio netto'!T83=tabelle!$V$4,('calcolo mitigazione del rischio'!AD$11*tabelle!$W$4),IF('Rischio netto'!T83=tabelle!$V$5,('calcolo mitigazione del rischio'!AD$11*tabelle!$W$5),IF('Rischio netto'!T83=tabelle!$V$6,('calcolo mitigazione del rischio'!AD$11*tabelle!$W$6),IF('Rischio netto'!T83=tabelle!$V$7,('calcolo mitigazione del rischio'!AD$11*tabelle!$W$7),IF('Rischio netto'!T83=tabelle!$V$8,('calcolo mitigazione del rischio'!AD$11*tabelle!$W$8),IF('Rischio netto'!T83=tabelle!$V$9,('calcolo mitigazione del rischio'!AD$11*tabelle!$W$9),IF('Rischio netto'!T83=tabelle!$V$10,('calcolo mitigazione del rischio'!AD$11*tabelle!$W$10),IF('Rischio netto'!T83=tabelle!$V$11,('calcolo mitigazione del rischio'!AD$11*tabelle!$W$11),IF('Rischio netto'!T83=tabelle!$V$12,('calcolo mitigazione del rischio'!AD$11*tabelle!$W$12),"-"))))))))))</f>
        <v>-</v>
      </c>
      <c r="AE76" s="26"/>
      <c r="AF76" s="405" t="str">
        <f>IF('Rischio netto'!T83=tabelle!$V$3,('calcolo mitigazione del rischio'!AF$11*tabelle!$W$3),IF('Rischio netto'!T83=tabelle!$V$4,('calcolo mitigazione del rischio'!AF$11*tabelle!$W$4),IF('Rischio netto'!T83=tabelle!$V$5,('calcolo mitigazione del rischio'!AF$11*tabelle!$W$5),IF('Rischio netto'!T83=tabelle!$V$6,('calcolo mitigazione del rischio'!AF$11*tabelle!$W$6),IF('Rischio netto'!T83=tabelle!$V$7,('calcolo mitigazione del rischio'!AF$11*tabelle!$W$7),IF('Rischio netto'!T83=tabelle!$V$8,('calcolo mitigazione del rischio'!AF$11*tabelle!$W$8),IF('Rischio netto'!T83=tabelle!$V$9,('calcolo mitigazione del rischio'!AF$11*tabelle!$W$9),IF('Rischio netto'!T83=tabelle!$V$10,('calcolo mitigazione del rischio'!AF$11*tabelle!$W$10),IF('Rischio netto'!T83=tabelle!$V$11,('calcolo mitigazione del rischio'!AF$11*tabelle!$W$11),IF('Rischio netto'!T83=tabelle!$V$12,('calcolo mitigazione del rischio'!AF$11*tabelle!$W$12),"-"))))))))))</f>
        <v>-</v>
      </c>
      <c r="AG76" s="405" t="str">
        <f>IF('Rischio netto'!U83=tabelle!$V$3,('calcolo mitigazione del rischio'!AG$11*tabelle!$W$3),IF('Rischio netto'!U83=tabelle!$V$4,('calcolo mitigazione del rischio'!AG$11*tabelle!$W$4),IF('Rischio netto'!U83=tabelle!$V$5,('calcolo mitigazione del rischio'!AG$11*tabelle!$W$5),IF('Rischio netto'!U83=tabelle!$V$6,('calcolo mitigazione del rischio'!AG$11*tabelle!$W$6),IF('Rischio netto'!U83=tabelle!$V$7,('calcolo mitigazione del rischio'!AG$11*tabelle!$W$7),IF('Rischio netto'!U83=tabelle!$V$8,('calcolo mitigazione del rischio'!AG$11*tabelle!$W$8),IF('Rischio netto'!U83=tabelle!$V$9,('calcolo mitigazione del rischio'!AG$11*tabelle!$W$9),IF('Rischio netto'!U83=tabelle!$V$10,('calcolo mitigazione del rischio'!AG$11*tabelle!$W$10),IF('Rischio netto'!U83=tabelle!$V$11,('calcolo mitigazione del rischio'!AG$11*tabelle!$W$11),IF('Rischio netto'!U83=tabelle!$V$12,('calcolo mitigazione del rischio'!AG$11*tabelle!$W$12),"-"))))))))))</f>
        <v>-</v>
      </c>
      <c r="AH76" s="26" t="str">
        <f>IF('Rischio netto'!V83=tabelle!$V$3,('calcolo mitigazione del rischio'!AH$11*tabelle!$W$3),IF('Rischio netto'!V83=tabelle!$V$4,('calcolo mitigazione del rischio'!AH$11*tabelle!$W$4),IF('Rischio netto'!V83=tabelle!$V$5,('calcolo mitigazione del rischio'!AH$11*tabelle!$W$5),IF('Rischio netto'!V83=tabelle!$V$6,('calcolo mitigazione del rischio'!AH$11*tabelle!$W$6),IF('Rischio netto'!V83=tabelle!$V$7,('calcolo mitigazione del rischio'!AH$11*tabelle!$W$7),IF('Rischio netto'!V83=tabelle!$V$8,('calcolo mitigazione del rischio'!AH$11*tabelle!$W$8),IF('Rischio netto'!V83=tabelle!$V$9,('calcolo mitigazione del rischio'!AH$11*tabelle!$W$9),IF('Rischio netto'!V83=tabelle!$V$10,('calcolo mitigazione del rischio'!AH$11*tabelle!$W$10),IF('Rischio netto'!V83=tabelle!$V$11,('calcolo mitigazione del rischio'!AH$11*tabelle!$W$11),IF('Rischio netto'!V83=tabelle!$V$12,('calcolo mitigazione del rischio'!AH$11*tabelle!$W$12),"-"))))))))))</f>
        <v>-</v>
      </c>
      <c r="AI76" s="410" t="str">
        <f>IF('Rischio netto'!W83=tabelle!$V$3,('calcolo mitigazione del rischio'!AI$11*tabelle!$W$3),IF('Rischio netto'!W83=tabelle!$V$4,('calcolo mitigazione del rischio'!AI$11*tabelle!$W$4),IF('Rischio netto'!W83=tabelle!$V$5,('calcolo mitigazione del rischio'!AI$11*tabelle!$W$5),IF('Rischio netto'!W83=tabelle!$V$6,('calcolo mitigazione del rischio'!AI$11*tabelle!$W$6),IF('Rischio netto'!W83=tabelle!$V$7,('calcolo mitigazione del rischio'!AI$11*tabelle!$W$7),IF('Rischio netto'!W83=tabelle!$V$8,('calcolo mitigazione del rischio'!AI$11*tabelle!$W$8),IF('Rischio netto'!W83=tabelle!$V$9,('calcolo mitigazione del rischio'!AI$11*tabelle!$W$9),IF('Rischio netto'!W83=tabelle!$V$10,('calcolo mitigazione del rischio'!AI$11*tabelle!$W$10),IF('Rischio netto'!W83=tabelle!$V$11,('calcolo mitigazione del rischio'!AI$11*tabelle!$W$11),IF('Rischio netto'!W83=tabelle!$V$12,('calcolo mitigazione del rischio'!AI$11*tabelle!$W$12),"-"))))))))))</f>
        <v>-</v>
      </c>
      <c r="AJ76" s="428" t="e">
        <f t="shared" si="9"/>
        <v>#REF!</v>
      </c>
      <c r="AK76" s="429" t="e">
        <f t="shared" si="7"/>
        <v>#REF!</v>
      </c>
      <c r="AL76" s="418" t="e">
        <f>IF('calcolo mitigazione del rischio'!$AJ76="-","-",'calcolo mitigazione del rischio'!$AK76)</f>
        <v>#REF!</v>
      </c>
      <c r="AM76" s="412" t="str">
        <f>IF('Rischio netto'!X83="-","-",IF('calcolo mitigazione del rischio'!S76="-","-",IF('calcolo mitigazione del rischio'!AL76="-","-",ROUND(('calcolo mitigazione del rischio'!S76*(1-'calcolo mitigazione del rischio'!AL76)),0))))</f>
        <v>-</v>
      </c>
      <c r="AN76" s="404"/>
      <c r="AO76" s="26">
        <f>IF('Rischio Lordo'!L83="X",tabelle!$I$2,0)</f>
        <v>0</v>
      </c>
      <c r="AP76" s="26">
        <f>IF('Rischio Lordo'!M83="X",tabelle!$I$3,0)</f>
        <v>0</v>
      </c>
      <c r="AQ76" s="26">
        <f>IF('Rischio Lordo'!N83="X",tabelle!$I$4,0)</f>
        <v>0</v>
      </c>
      <c r="AR76" s="26">
        <f>IF('Rischio Lordo'!O83="X",tabelle!$I$5,0)</f>
        <v>0</v>
      </c>
      <c r="AS76" s="26">
        <f>IF('Rischio Lordo'!P83="X",tabelle!$I$6,0)</f>
        <v>0</v>
      </c>
      <c r="AT76" s="26">
        <f>IF('Rischio Lordo'!Q83="X",tabelle!$I$7,0)</f>
        <v>0</v>
      </c>
      <c r="AU76" s="26">
        <f>IF('Rischio Lordo'!R83="X",tabelle!$I$8,0)</f>
        <v>0</v>
      </c>
      <c r="AV76" s="26">
        <f>IF('Rischio Lordo'!S83="X",tabelle!$I$9,0)</f>
        <v>0</v>
      </c>
      <c r="AW76" s="26">
        <f>IF('Rischio Lordo'!T83="X",tabelle!$I$10,0)</f>
        <v>0</v>
      </c>
      <c r="AX76" s="26">
        <f>IF('Rischio Lordo'!U83="X",tabelle!$I$11,0)</f>
        <v>0</v>
      </c>
      <c r="AY76" s="26">
        <f>IF('Rischio Lordo'!V83="X",tabelle!$I$12,0)</f>
        <v>0</v>
      </c>
      <c r="AZ76" s="26">
        <f>IF('Rischio Lordo'!W83="X",tabelle!$I$13,0)</f>
        <v>0</v>
      </c>
      <c r="BA76" s="26">
        <f>IF('Rischio Lordo'!X83="X",tabelle!$I$14,0)</f>
        <v>0</v>
      </c>
      <c r="BB76" s="26">
        <f>IF('Rischio Lordo'!Y83="X",tabelle!$I$15,0)</f>
        <v>0</v>
      </c>
      <c r="BC76" s="26">
        <f>IF('Rischio Lordo'!Z83="X",tabelle!$I$16,0)</f>
        <v>0</v>
      </c>
      <c r="BD76" s="26">
        <f>IF('Rischio Lordo'!AA83="X",tabelle!$I$17,0)</f>
        <v>0</v>
      </c>
      <c r="BE76" s="26">
        <f>IF('Rischio Lordo'!AB83="X",tabelle!$I$18,0)</f>
        <v>0</v>
      </c>
      <c r="BF76" s="26">
        <f>IF('Rischio Lordo'!AC83="X",tabelle!$I$18,0)</f>
        <v>0</v>
      </c>
      <c r="BG76" s="26">
        <f>IF('Rischio Lordo'!AC83="X",tabelle!$I$19,0)</f>
        <v>0</v>
      </c>
      <c r="BH76" s="212">
        <f t="shared" si="8"/>
        <v>0</v>
      </c>
    </row>
    <row r="77" spans="1:60" x14ac:dyDescent="0.75">
      <c r="A77" s="743">
        <f>Schema!A81</f>
        <v>0</v>
      </c>
      <c r="B77" s="724">
        <f>Schema!B81</f>
        <v>0</v>
      </c>
      <c r="C77" s="1119">
        <f>Schema!C81</f>
        <v>0</v>
      </c>
      <c r="D77" s="268" t="str">
        <f>Schema!D81</f>
        <v>A.2.5. Approvazione CdA del budget relativo ai progetti</v>
      </c>
      <c r="E77" s="296" t="str">
        <f>Schema!E81</f>
        <v>BBF</v>
      </c>
      <c r="F77" s="90" t="str">
        <f>Schema!F81</f>
        <v>A</v>
      </c>
      <c r="G77" s="90" t="str">
        <f>Schema!G81</f>
        <v>02</v>
      </c>
      <c r="H77" s="297" t="str">
        <f>Schema!H81</f>
        <v>05</v>
      </c>
      <c r="I77" s="181" t="str">
        <f>IF('Rischio Lordo'!AF84=tabelle!$M$7,tabelle!$N$7,IF('Rischio Lordo'!AF84=tabelle!$M$6,tabelle!$N$6,IF('Rischio Lordo'!AF84=tabelle!$M$5,tabelle!$N$5,IF('Rischio Lordo'!AF84=tabelle!$M$4,tabelle!$N$4,IF('Rischio Lordo'!AF84=tabelle!$M$3,tabelle!$N$3,"-")))))</f>
        <v>-</v>
      </c>
      <c r="J77" s="34" t="str">
        <f>IF('Rischio Lordo'!AG84=tabelle!$M$7,tabelle!$N$7,IF('Rischio Lordo'!AG84=tabelle!$M$6,tabelle!$N$6,IF('Rischio Lordo'!AG84=tabelle!$M$5,tabelle!$N$5,IF('Rischio Lordo'!AG84=tabelle!$M$4,tabelle!$N$4,IF('Rischio Lordo'!AG84=tabelle!$M$3,tabelle!$N$3,"-")))))</f>
        <v>-</v>
      </c>
      <c r="K77" s="34" t="str">
        <f>IF('Rischio Lordo'!AH84=tabelle!$M$7,tabelle!$N$7,IF('Rischio Lordo'!AH84=tabelle!$M$6,tabelle!$N$6,IF('Rischio Lordo'!AH84=tabelle!$M$5,tabelle!$N$5,IF('Rischio Lordo'!AH84=tabelle!$M$4,tabelle!$N$4,IF('Rischio Lordo'!AH84=tabelle!$M$3,tabelle!$N$3,"-")))))</f>
        <v>-</v>
      </c>
      <c r="L77" s="394" t="str">
        <f t="shared" si="5"/>
        <v>-</v>
      </c>
      <c r="M77" s="34" t="str">
        <f>IF('Rischio Lordo'!AI84=tabelle!$M$7,tabelle!$N$7,IF('Rischio Lordo'!AI84=tabelle!$M$6,tabelle!$N$6,IF('Rischio Lordo'!AI84=tabelle!$M$5,tabelle!$N$5,IF('Rischio Lordo'!AI84=tabelle!$M$4,tabelle!$N$4,IF('Rischio Lordo'!AI84=tabelle!$M$3,tabelle!$N$3,"-")))))</f>
        <v>-</v>
      </c>
      <c r="N77" s="165" t="str">
        <f>IF(M77="-","-",IF('calcolo mitigazione del rischio'!L77="-","-",IF(AND((M77*'calcolo mitigazione del rischio'!L77)&gt;=tabelle!$P$3, (M77*'calcolo mitigazione del rischio'!L77)&lt;tabelle!$Q$3),tabelle!$R$3,IF(AND((M77*'calcolo mitigazione del rischio'!L77)&gt;=tabelle!$P$4, (M77*'calcolo mitigazione del rischio'!L77)&lt;tabelle!$Q$4),tabelle!$R$4,IF(AND((M77*'calcolo mitigazione del rischio'!L77)&gt;=tabelle!$P$5, (M77*'calcolo mitigazione del rischio'!L77)&lt;tabelle!$Q$5),tabelle!$R$5,IF(AND((M77*'calcolo mitigazione del rischio'!L77)&gt;=tabelle!$P$6, (M77*'calcolo mitigazione del rischio'!L77)&lt;tabelle!$Q$6),tabelle!$R$6,IF(AND((M77*'calcolo mitigazione del rischio'!L77)&gt;=tabelle!$P$7, (M77*'calcolo mitigazione del rischio'!L77)&lt;=tabelle!$Q$7),tabelle!$R$7,"-")))))))</f>
        <v>-</v>
      </c>
      <c r="O77" s="35" t="str">
        <f>IF('Rischio Lordo'!AK84=tabelle!$M$7,tabelle!$N$7,IF('Rischio Lordo'!AK84=tabelle!$M$6,tabelle!$N$6,IF('Rischio Lordo'!AK84=tabelle!$M$5,tabelle!$N$5,IF('Rischio Lordo'!AK84=tabelle!$M$4,tabelle!$N$4,IF('Rischio Lordo'!AK84=tabelle!$M$3,tabelle!$N$3,"-")))))</f>
        <v>-</v>
      </c>
      <c r="P77" s="35" t="str">
        <f>IF('Rischio Lordo'!AL84=tabelle!$M$7,tabelle!$N$7,IF('Rischio Lordo'!AL84=tabelle!$M$6,tabelle!$N$6,IF('Rischio Lordo'!AL84=tabelle!$M$5,tabelle!$N$5,IF('Rischio Lordo'!AL84=tabelle!$M$4,tabelle!$N$4,IF('Rischio Lordo'!AL84=tabelle!$M$3,tabelle!$N$3,"-")))))</f>
        <v>-</v>
      </c>
      <c r="Q77" s="35" t="str">
        <f>IF('Rischio Lordo'!AM84=tabelle!$M$7,tabelle!$N$7,IF('Rischio Lordo'!AM84=tabelle!$M$6,tabelle!$N$6,IF('Rischio Lordo'!AM84=tabelle!$M$5,tabelle!$N$5,IF('Rischio Lordo'!AM84=tabelle!$M$4,tabelle!$N$4,IF('Rischio Lordo'!AM84=tabelle!$M$3,tabelle!$N$3,"-")))))</f>
        <v>-</v>
      </c>
      <c r="R77" s="166" t="str">
        <f t="shared" si="6"/>
        <v>-</v>
      </c>
      <c r="S77" s="228" t="str">
        <f>IF(R77="-","-",(R77*'calcolo mitigazione del rischio'!N77))</f>
        <v>-</v>
      </c>
      <c r="T77" s="26" t="str">
        <f>IF('Rischio netto'!I84=tabelle!$V$3,('calcolo mitigazione del rischio'!T$11*tabelle!$W$3),IF('Rischio netto'!I84=tabelle!$V$4,('calcolo mitigazione del rischio'!T$11*tabelle!$W$4),IF('Rischio netto'!I84=tabelle!$V$5,('calcolo mitigazione del rischio'!T$11*tabelle!$W$5),IF('Rischio netto'!I84=tabelle!$V$6,('calcolo mitigazione del rischio'!T$11*tabelle!$W$6),IF('Rischio netto'!I84=tabelle!$V$7,('calcolo mitigazione del rischio'!T$11*tabelle!$W$7),IF('Rischio netto'!I84=tabelle!$V$8,('calcolo mitigazione del rischio'!T$11*tabelle!$W$8),IF('Rischio netto'!I84=tabelle!$V$9,('calcolo mitigazione del rischio'!T$11*tabelle!$W$9),IF('Rischio netto'!I84=tabelle!$V$10,('calcolo mitigazione del rischio'!T$11*tabelle!$W$10),IF('Rischio netto'!I84=tabelle!$V$11,('calcolo mitigazione del rischio'!T$11*tabelle!$W$11),IF('Rischio netto'!I84=tabelle!$V$12,('calcolo mitigazione del rischio'!T$11*tabelle!$W$12),"-"))))))))))</f>
        <v>-</v>
      </c>
      <c r="U77" s="26" t="str">
        <f>IF('Rischio netto'!J84=tabelle!$V$3,('calcolo mitigazione del rischio'!U$11*tabelle!$W$3),IF('Rischio netto'!J84=tabelle!$V$4,('calcolo mitigazione del rischio'!U$11*tabelle!$W$4),IF('Rischio netto'!J84=tabelle!$V$5,('calcolo mitigazione del rischio'!U$11*tabelle!$W$5),IF('Rischio netto'!J84=tabelle!$V$6,('calcolo mitigazione del rischio'!U$11*tabelle!$W$6),IF('Rischio netto'!J84=tabelle!$V$7,('calcolo mitigazione del rischio'!U$11*tabelle!$W$7),IF('Rischio netto'!J84=tabelle!$V$8,('calcolo mitigazione del rischio'!U$11*tabelle!$W$8),IF('Rischio netto'!J84=tabelle!$V$9,('calcolo mitigazione del rischio'!U$11*tabelle!$W$9),IF('Rischio netto'!J84=tabelle!$V$10,('calcolo mitigazione del rischio'!U$11*tabelle!$W$10),IF('Rischio netto'!J84=tabelle!$V$11,('calcolo mitigazione del rischio'!U$11*tabelle!$W$11),IF('Rischio netto'!J84=tabelle!$V$12,('calcolo mitigazione del rischio'!U$11*tabelle!$W$12),"-"))))))))))</f>
        <v>-</v>
      </c>
      <c r="V77" s="26" t="str">
        <f>IF('Rischio netto'!K84=tabelle!$V$3,('calcolo mitigazione del rischio'!V$11*tabelle!$W$3),IF('Rischio netto'!K84=tabelle!$V$4,('calcolo mitigazione del rischio'!V$11*tabelle!$W$4),IF('Rischio netto'!K84=tabelle!$V$5,('calcolo mitigazione del rischio'!V$11*tabelle!$W$5),IF('Rischio netto'!K84=tabelle!$V$6,('calcolo mitigazione del rischio'!V$11*tabelle!$W$6),IF('Rischio netto'!K84=tabelle!$V$7,('calcolo mitigazione del rischio'!V$11*tabelle!$W$7),IF('Rischio netto'!K84=tabelle!$V$8,('calcolo mitigazione del rischio'!V$11*tabelle!$W$8),IF('Rischio netto'!K84=tabelle!$V$9,('calcolo mitigazione del rischio'!V$11*tabelle!$W$9),IF('Rischio netto'!K84=tabelle!$V$10,('calcolo mitigazione del rischio'!V$11*tabelle!$W$10),IF('Rischio netto'!K84=tabelle!$V$11,('calcolo mitigazione del rischio'!V$11*tabelle!$W$11),IF('Rischio netto'!K84=tabelle!$V$12,('calcolo mitigazione del rischio'!V$11*tabelle!$W$12),"-"))))))))))</f>
        <v>-</v>
      </c>
      <c r="W77" s="26" t="str">
        <f>IF('Rischio netto'!L84=tabelle!$V$3,('calcolo mitigazione del rischio'!W$11*tabelle!$W$3),IF('Rischio netto'!L84=tabelle!$V$4,('calcolo mitigazione del rischio'!W$11*tabelle!$W$4),IF('Rischio netto'!L84=tabelle!$V$5,('calcolo mitigazione del rischio'!W$11*tabelle!$W$5),IF('Rischio netto'!L84=tabelle!$V$6,('calcolo mitigazione del rischio'!W$11*tabelle!$W$6),IF('Rischio netto'!L84=tabelle!$V$7,('calcolo mitigazione del rischio'!W$11*tabelle!$W$7),IF('Rischio netto'!L84=tabelle!$V$8,('calcolo mitigazione del rischio'!W$11*tabelle!$W$8),IF('Rischio netto'!L84=tabelle!$V$9,('calcolo mitigazione del rischio'!W$11*tabelle!$W$9),IF('Rischio netto'!L84=tabelle!$V$10,('calcolo mitigazione del rischio'!W$11*tabelle!$W$10),IF('Rischio netto'!L84=tabelle!$V$11,('calcolo mitigazione del rischio'!W$11*tabelle!$W$11),IF('Rischio netto'!L84=tabelle!$V$12,('calcolo mitigazione del rischio'!W$11*tabelle!$W$12),"-"))))))))))</f>
        <v>-</v>
      </c>
      <c r="X77" s="26" t="str">
        <f>IF('Rischio netto'!O84=tabelle!$V$3,('calcolo mitigazione del rischio'!X$11*tabelle!$W$3),IF('Rischio netto'!O84=tabelle!$V$4,('calcolo mitigazione del rischio'!X$11*tabelle!$W$4),IF('Rischio netto'!O84=tabelle!$V$5,('calcolo mitigazione del rischio'!X$11*tabelle!$W$5),IF('Rischio netto'!O84=tabelle!$V$6,('calcolo mitigazione del rischio'!X$11*tabelle!$W$6),IF('Rischio netto'!O84=tabelle!$V$7,('calcolo mitigazione del rischio'!X$11*tabelle!$W$7),IF('Rischio netto'!O84=tabelle!$V$8,('calcolo mitigazione del rischio'!X$11*tabelle!$W$8),IF('Rischio netto'!O84=tabelle!$V$9,('calcolo mitigazione del rischio'!X$11*tabelle!$W$9),IF('Rischio netto'!O84=tabelle!$V$10,('calcolo mitigazione del rischio'!X$11*tabelle!$W$10),IF('Rischio netto'!O84=tabelle!$V$11,('calcolo mitigazione del rischio'!X$11*tabelle!$W$11),IF('Rischio netto'!O84=tabelle!$V$12,('calcolo mitigazione del rischio'!X$11*tabelle!$W$12),"-"))))))))))</f>
        <v>-</v>
      </c>
      <c r="Y77" s="26" t="str">
        <f>IF('Rischio netto'!P84=tabelle!$V$3,('calcolo mitigazione del rischio'!Y$11*tabelle!$W$3),IF('Rischio netto'!P84=tabelle!$V$4,('calcolo mitigazione del rischio'!Y$11*tabelle!$W$4),IF('Rischio netto'!P84=tabelle!$V$5,('calcolo mitigazione del rischio'!Y$11*tabelle!$W$5),IF('Rischio netto'!P84=tabelle!$V$6,('calcolo mitigazione del rischio'!Y$11*tabelle!$W$6),IF('Rischio netto'!P84=tabelle!$V$7,('calcolo mitigazione del rischio'!Y$11*tabelle!$W$7),IF('Rischio netto'!P84=tabelle!$V$8,('calcolo mitigazione del rischio'!Y$11*tabelle!$W$8),IF('Rischio netto'!P84=tabelle!$V$9,('calcolo mitigazione del rischio'!Y$11*tabelle!$W$9),IF('Rischio netto'!P84=tabelle!$V$10,('calcolo mitigazione del rischio'!Y$11*tabelle!$W$10),IF('Rischio netto'!P84=tabelle!$V$11,('calcolo mitigazione del rischio'!Y$11*tabelle!$W$11),IF('Rischio netto'!P84=tabelle!$V$12,('calcolo mitigazione del rischio'!Y$11*tabelle!$W$12),"-"))))))))))</f>
        <v>-</v>
      </c>
      <c r="Z7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7" s="26" t="str">
        <f>IF('Rischio netto'!Q84=tabelle!$V$3,('calcolo mitigazione del rischio'!AA$11*tabelle!$W$3),IF('Rischio netto'!Q84=tabelle!$V$4,('calcolo mitigazione del rischio'!AA$11*tabelle!$W$4),IF('Rischio netto'!Q84=tabelle!$V$5,('calcolo mitigazione del rischio'!AA$11*tabelle!$W$5),IF('Rischio netto'!Q84=tabelle!$V$6,('calcolo mitigazione del rischio'!AA$11*tabelle!$W$6),IF('Rischio netto'!Q84=tabelle!$V$7,('calcolo mitigazione del rischio'!AA$11*tabelle!$W$7),IF('Rischio netto'!Q84=tabelle!$V$8,('calcolo mitigazione del rischio'!AA$11*tabelle!$W$8),IF('Rischio netto'!Q84=tabelle!$V$9,('calcolo mitigazione del rischio'!AA$11*tabelle!$W$9),IF('Rischio netto'!Q84=tabelle!$V$10,('calcolo mitigazione del rischio'!AA$11*tabelle!$W$10),IF('Rischio netto'!Q84=tabelle!$V$11,('calcolo mitigazione del rischio'!AA$11*tabelle!$W$11),IF('Rischio netto'!Q84=tabelle!$V$12,('calcolo mitigazione del rischio'!AA$11*tabelle!$W$12),"-"))))))))))</f>
        <v>-</v>
      </c>
      <c r="AB77" s="26" t="str">
        <f>IF('Rischio netto'!R84=tabelle!$V$3,('calcolo mitigazione del rischio'!AB$11*tabelle!$W$3),IF('Rischio netto'!R84=tabelle!$V$4,('calcolo mitigazione del rischio'!AB$11*tabelle!$W$4),IF('Rischio netto'!R84=tabelle!$V$5,('calcolo mitigazione del rischio'!AB$11*tabelle!$W$5),IF('Rischio netto'!R84=tabelle!$V$6,('calcolo mitigazione del rischio'!AB$11*tabelle!$W$6),IF('Rischio netto'!R84=tabelle!$V$7,('calcolo mitigazione del rischio'!AB$11*tabelle!$W$7),IF('Rischio netto'!R84=tabelle!$V$8,('calcolo mitigazione del rischio'!AB$11*tabelle!$W$8),IF('Rischio netto'!R84=tabelle!$V$9,('calcolo mitigazione del rischio'!AB$11*tabelle!$W$9),IF('Rischio netto'!R84=tabelle!$V$10,('calcolo mitigazione del rischio'!AB$11*tabelle!$W$10),IF('Rischio netto'!R84=tabelle!$V$11,('calcolo mitigazione del rischio'!AB$11*tabelle!$W$11),IF('Rischio netto'!R84=tabelle!$V$12,('calcolo mitigazione del rischio'!AB$11*tabelle!$W$12),"-"))))))))))</f>
        <v>-</v>
      </c>
      <c r="AC77" s="405" t="str">
        <f>IF('Rischio netto'!T84=tabelle!$V$3,('calcolo mitigazione del rischio'!AC$11*tabelle!$W$3),IF('Rischio netto'!T84=tabelle!$V$4,('calcolo mitigazione del rischio'!AC$11*tabelle!$W$4),IF('Rischio netto'!T84=tabelle!$V$5,('calcolo mitigazione del rischio'!AC$11*tabelle!$W$5),IF('Rischio netto'!T84=tabelle!$V$6,('calcolo mitigazione del rischio'!AC$11*tabelle!$W$6),IF('Rischio netto'!T84=tabelle!$V$7,('calcolo mitigazione del rischio'!AC$11*tabelle!$W$7),IF('Rischio netto'!T84=tabelle!$V$8,('calcolo mitigazione del rischio'!AC$11*tabelle!$W$8),IF('Rischio netto'!T84=tabelle!$V$9,('calcolo mitigazione del rischio'!AC$11*tabelle!$W$9),IF('Rischio netto'!T84=tabelle!$V$10,('calcolo mitigazione del rischio'!AC$11*tabelle!$W$10),IF('Rischio netto'!T84=tabelle!$V$11,('calcolo mitigazione del rischio'!AC$11*tabelle!$W$11),IF('Rischio netto'!T84=tabelle!$V$12,('calcolo mitigazione del rischio'!AC$11*tabelle!$W$12),"-"))))))))))</f>
        <v>-</v>
      </c>
      <c r="AD77" s="26" t="str">
        <f>IF('Rischio netto'!T84=tabelle!$V$3,('calcolo mitigazione del rischio'!AD$11*tabelle!$W$3),IF('Rischio netto'!T84=tabelle!$V$4,('calcolo mitigazione del rischio'!AD$11*tabelle!$W$4),IF('Rischio netto'!T84=tabelle!$V$5,('calcolo mitigazione del rischio'!AD$11*tabelle!$W$5),IF('Rischio netto'!T84=tabelle!$V$6,('calcolo mitigazione del rischio'!AD$11*tabelle!$W$6),IF('Rischio netto'!T84=tabelle!$V$7,('calcolo mitigazione del rischio'!AD$11*tabelle!$W$7),IF('Rischio netto'!T84=tabelle!$V$8,('calcolo mitigazione del rischio'!AD$11*tabelle!$W$8),IF('Rischio netto'!T84=tabelle!$V$9,('calcolo mitigazione del rischio'!AD$11*tabelle!$W$9),IF('Rischio netto'!T84=tabelle!$V$10,('calcolo mitigazione del rischio'!AD$11*tabelle!$W$10),IF('Rischio netto'!T84=tabelle!$V$11,('calcolo mitigazione del rischio'!AD$11*tabelle!$W$11),IF('Rischio netto'!T84=tabelle!$V$12,('calcolo mitigazione del rischio'!AD$11*tabelle!$W$12),"-"))))))))))</f>
        <v>-</v>
      </c>
      <c r="AE77" s="26"/>
      <c r="AF77" s="405" t="str">
        <f>IF('Rischio netto'!T84=tabelle!$V$3,('calcolo mitigazione del rischio'!AF$11*tabelle!$W$3),IF('Rischio netto'!T84=tabelle!$V$4,('calcolo mitigazione del rischio'!AF$11*tabelle!$W$4),IF('Rischio netto'!T84=tabelle!$V$5,('calcolo mitigazione del rischio'!AF$11*tabelle!$W$5),IF('Rischio netto'!T84=tabelle!$V$6,('calcolo mitigazione del rischio'!AF$11*tabelle!$W$6),IF('Rischio netto'!T84=tabelle!$V$7,('calcolo mitigazione del rischio'!AF$11*tabelle!$W$7),IF('Rischio netto'!T84=tabelle!$V$8,('calcolo mitigazione del rischio'!AF$11*tabelle!$W$8),IF('Rischio netto'!T84=tabelle!$V$9,('calcolo mitigazione del rischio'!AF$11*tabelle!$W$9),IF('Rischio netto'!T84=tabelle!$V$10,('calcolo mitigazione del rischio'!AF$11*tabelle!$W$10),IF('Rischio netto'!T84=tabelle!$V$11,('calcolo mitigazione del rischio'!AF$11*tabelle!$W$11),IF('Rischio netto'!T84=tabelle!$V$12,('calcolo mitigazione del rischio'!AF$11*tabelle!$W$12),"-"))))))))))</f>
        <v>-</v>
      </c>
      <c r="AG77" s="405" t="str">
        <f>IF('Rischio netto'!U84=tabelle!$V$3,('calcolo mitigazione del rischio'!AG$11*tabelle!$W$3),IF('Rischio netto'!U84=tabelle!$V$4,('calcolo mitigazione del rischio'!AG$11*tabelle!$W$4),IF('Rischio netto'!U84=tabelle!$V$5,('calcolo mitigazione del rischio'!AG$11*tabelle!$W$5),IF('Rischio netto'!U84=tabelle!$V$6,('calcolo mitigazione del rischio'!AG$11*tabelle!$W$6),IF('Rischio netto'!U84=tabelle!$V$7,('calcolo mitigazione del rischio'!AG$11*tabelle!$W$7),IF('Rischio netto'!U84=tabelle!$V$8,('calcolo mitigazione del rischio'!AG$11*tabelle!$W$8),IF('Rischio netto'!U84=tabelle!$V$9,('calcolo mitigazione del rischio'!AG$11*tabelle!$W$9),IF('Rischio netto'!U84=tabelle!$V$10,('calcolo mitigazione del rischio'!AG$11*tabelle!$W$10),IF('Rischio netto'!U84=tabelle!$V$11,('calcolo mitigazione del rischio'!AG$11*tabelle!$W$11),IF('Rischio netto'!U84=tabelle!$V$12,('calcolo mitigazione del rischio'!AG$11*tabelle!$W$12),"-"))))))))))</f>
        <v>-</v>
      </c>
      <c r="AH77" s="26" t="str">
        <f>IF('Rischio netto'!V84=tabelle!$V$3,('calcolo mitigazione del rischio'!AH$11*tabelle!$W$3),IF('Rischio netto'!V84=tabelle!$V$4,('calcolo mitigazione del rischio'!AH$11*tabelle!$W$4),IF('Rischio netto'!V84=tabelle!$V$5,('calcolo mitigazione del rischio'!AH$11*tabelle!$W$5),IF('Rischio netto'!V84=tabelle!$V$6,('calcolo mitigazione del rischio'!AH$11*tabelle!$W$6),IF('Rischio netto'!V84=tabelle!$V$7,('calcolo mitigazione del rischio'!AH$11*tabelle!$W$7),IF('Rischio netto'!V84=tabelle!$V$8,('calcolo mitigazione del rischio'!AH$11*tabelle!$W$8),IF('Rischio netto'!V84=tabelle!$V$9,('calcolo mitigazione del rischio'!AH$11*tabelle!$W$9),IF('Rischio netto'!V84=tabelle!$V$10,('calcolo mitigazione del rischio'!AH$11*tabelle!$W$10),IF('Rischio netto'!V84=tabelle!$V$11,('calcolo mitigazione del rischio'!AH$11*tabelle!$W$11),IF('Rischio netto'!V84=tabelle!$V$12,('calcolo mitigazione del rischio'!AH$11*tabelle!$W$12),"-"))))))))))</f>
        <v>-</v>
      </c>
      <c r="AI77" s="410" t="str">
        <f>IF('Rischio netto'!W84=tabelle!$V$3,('calcolo mitigazione del rischio'!AI$11*tabelle!$W$3),IF('Rischio netto'!W84=tabelle!$V$4,('calcolo mitigazione del rischio'!AI$11*tabelle!$W$4),IF('Rischio netto'!W84=tabelle!$V$5,('calcolo mitigazione del rischio'!AI$11*tabelle!$W$5),IF('Rischio netto'!W84=tabelle!$V$6,('calcolo mitigazione del rischio'!AI$11*tabelle!$W$6),IF('Rischio netto'!W84=tabelle!$V$7,('calcolo mitigazione del rischio'!AI$11*tabelle!$W$7),IF('Rischio netto'!W84=tabelle!$V$8,('calcolo mitigazione del rischio'!AI$11*tabelle!$W$8),IF('Rischio netto'!W84=tabelle!$V$9,('calcolo mitigazione del rischio'!AI$11*tabelle!$W$9),IF('Rischio netto'!W84=tabelle!$V$10,('calcolo mitigazione del rischio'!AI$11*tabelle!$W$10),IF('Rischio netto'!W84=tabelle!$V$11,('calcolo mitigazione del rischio'!AI$11*tabelle!$W$11),IF('Rischio netto'!W84=tabelle!$V$12,('calcolo mitigazione del rischio'!AI$11*tabelle!$W$12),"-"))))))))))</f>
        <v>-</v>
      </c>
      <c r="AJ77" s="428" t="e">
        <f t="shared" si="9"/>
        <v>#REF!</v>
      </c>
      <c r="AK77" s="429" t="e">
        <f t="shared" si="7"/>
        <v>#REF!</v>
      </c>
      <c r="AL77" s="418" t="e">
        <f>IF('calcolo mitigazione del rischio'!$AJ77="-","-",'calcolo mitigazione del rischio'!$AK77)</f>
        <v>#REF!</v>
      </c>
      <c r="AM77" s="412" t="str">
        <f>IF('Rischio netto'!X84="-","-",IF('calcolo mitigazione del rischio'!S77="-","-",IF('calcolo mitigazione del rischio'!AL77="-","-",ROUND(('calcolo mitigazione del rischio'!S77*(1-'calcolo mitigazione del rischio'!AL77)),0))))</f>
        <v>-</v>
      </c>
      <c r="AN77" s="404"/>
      <c r="AO77" s="26">
        <f>IF('Rischio Lordo'!L84="X",tabelle!$I$2,0)</f>
        <v>0</v>
      </c>
      <c r="AP77" s="26">
        <f>IF('Rischio Lordo'!M84="X",tabelle!$I$3,0)</f>
        <v>0</v>
      </c>
      <c r="AQ77" s="26">
        <f>IF('Rischio Lordo'!N84="X",tabelle!$I$4,0)</f>
        <v>0</v>
      </c>
      <c r="AR77" s="26">
        <f>IF('Rischio Lordo'!O84="X",tabelle!$I$5,0)</f>
        <v>0</v>
      </c>
      <c r="AS77" s="26">
        <f>IF('Rischio Lordo'!P84="X",tabelle!$I$6,0)</f>
        <v>0</v>
      </c>
      <c r="AT77" s="26">
        <f>IF('Rischio Lordo'!Q84="X",tabelle!$I$7,0)</f>
        <v>0</v>
      </c>
      <c r="AU77" s="26">
        <f>IF('Rischio Lordo'!R84="X",tabelle!$I$8,0)</f>
        <v>0</v>
      </c>
      <c r="AV77" s="26">
        <f>IF('Rischio Lordo'!S84="X",tabelle!$I$9,0)</f>
        <v>0</v>
      </c>
      <c r="AW77" s="26">
        <f>IF('Rischio Lordo'!T84="X",tabelle!$I$10,0)</f>
        <v>0</v>
      </c>
      <c r="AX77" s="26">
        <f>IF('Rischio Lordo'!U84="X",tabelle!$I$11,0)</f>
        <v>0</v>
      </c>
      <c r="AY77" s="26">
        <f>IF('Rischio Lordo'!V84="X",tabelle!$I$12,0)</f>
        <v>0</v>
      </c>
      <c r="AZ77" s="26">
        <f>IF('Rischio Lordo'!W84="X",tabelle!$I$13,0)</f>
        <v>0</v>
      </c>
      <c r="BA77" s="26">
        <f>IF('Rischio Lordo'!X84="X",tabelle!$I$14,0)</f>
        <v>0</v>
      </c>
      <c r="BB77" s="26">
        <f>IF('Rischio Lordo'!Y84="X",tabelle!$I$15,0)</f>
        <v>0</v>
      </c>
      <c r="BC77" s="26">
        <f>IF('Rischio Lordo'!Z84="X",tabelle!$I$16,0)</f>
        <v>0</v>
      </c>
      <c r="BD77" s="26">
        <f>IF('Rischio Lordo'!AA84="X",tabelle!$I$17,0)</f>
        <v>0</v>
      </c>
      <c r="BE77" s="26">
        <f>IF('Rischio Lordo'!AB84="X",tabelle!$I$18,0)</f>
        <v>0</v>
      </c>
      <c r="BF77" s="26">
        <f>IF('Rischio Lordo'!AC84="X",tabelle!$I$18,0)</f>
        <v>0</v>
      </c>
      <c r="BG77" s="26">
        <f>IF('Rischio Lordo'!AC84="X",tabelle!$I$19,0)</f>
        <v>0</v>
      </c>
      <c r="BH77" s="212">
        <f t="shared" si="8"/>
        <v>0</v>
      </c>
    </row>
    <row r="78" spans="1:60" ht="13.5" customHeight="1" x14ac:dyDescent="0.75">
      <c r="A78" s="743">
        <f>Schema!A82</f>
        <v>0</v>
      </c>
      <c r="B78" s="724">
        <f>Schema!B82</f>
        <v>0</v>
      </c>
      <c r="C78" s="1119" t="str">
        <f>Schema!C82</f>
        <v>A.5. Revisioni periodiche budget funzionamento/progetti</v>
      </c>
      <c r="D78" s="268" t="str">
        <f>Schema!D82</f>
        <v>A.5.1. Rilevamento diretto e attraverso comunicazioni da parte delle strutture di eventuali scostamenti</v>
      </c>
      <c r="E78" s="296" t="str">
        <f>Schema!E82</f>
        <v>BBF</v>
      </c>
      <c r="F78" s="90" t="str">
        <f>Schema!F82</f>
        <v>A</v>
      </c>
      <c r="G78" s="90" t="str">
        <f>Schema!G82</f>
        <v>05</v>
      </c>
      <c r="H78" s="297" t="str">
        <f>Schema!H82</f>
        <v>01</v>
      </c>
      <c r="I78" s="181" t="str">
        <f>IF('Rischio Lordo'!AF85=tabelle!$M$7,tabelle!$N$7,IF('Rischio Lordo'!AF85=tabelle!$M$6,tabelle!$N$6,IF('Rischio Lordo'!AF85=tabelle!$M$5,tabelle!$N$5,IF('Rischio Lordo'!AF85=tabelle!$M$4,tabelle!$N$4,IF('Rischio Lordo'!AF85=tabelle!$M$3,tabelle!$N$3,"-")))))</f>
        <v>-</v>
      </c>
      <c r="J78" s="34" t="str">
        <f>IF('Rischio Lordo'!AG85=tabelle!$M$7,tabelle!$N$7,IF('Rischio Lordo'!AG85=tabelle!$M$6,tabelle!$N$6,IF('Rischio Lordo'!AG85=tabelle!$M$5,tabelle!$N$5,IF('Rischio Lordo'!AG85=tabelle!$M$4,tabelle!$N$4,IF('Rischio Lordo'!AG85=tabelle!$M$3,tabelle!$N$3,"-")))))</f>
        <v>-</v>
      </c>
      <c r="K78" s="34" t="str">
        <f>IF('Rischio Lordo'!AH85=tabelle!$M$7,tabelle!$N$7,IF('Rischio Lordo'!AH85=tabelle!$M$6,tabelle!$N$6,IF('Rischio Lordo'!AH85=tabelle!$M$5,tabelle!$N$5,IF('Rischio Lordo'!AH85=tabelle!$M$4,tabelle!$N$4,IF('Rischio Lordo'!AH85=tabelle!$M$3,tabelle!$N$3,"-")))))</f>
        <v>-</v>
      </c>
      <c r="L78" s="394" t="str">
        <f t="shared" si="5"/>
        <v>-</v>
      </c>
      <c r="M78" s="34" t="str">
        <f>IF('Rischio Lordo'!AI85=tabelle!$M$7,tabelle!$N$7,IF('Rischio Lordo'!AI85=tabelle!$M$6,tabelle!$N$6,IF('Rischio Lordo'!AI85=tabelle!$M$5,tabelle!$N$5,IF('Rischio Lordo'!AI85=tabelle!$M$4,tabelle!$N$4,IF('Rischio Lordo'!AI85=tabelle!$M$3,tabelle!$N$3,"-")))))</f>
        <v>-</v>
      </c>
      <c r="N78" s="165" t="str">
        <f>IF(M78="-","-",IF('calcolo mitigazione del rischio'!L78="-","-",IF(AND((M78*'calcolo mitigazione del rischio'!L78)&gt;=tabelle!$P$3, (M78*'calcolo mitigazione del rischio'!L78)&lt;tabelle!$Q$3),tabelle!$R$3,IF(AND((M78*'calcolo mitigazione del rischio'!L78)&gt;=tabelle!$P$4, (M78*'calcolo mitigazione del rischio'!L78)&lt;tabelle!$Q$4),tabelle!$R$4,IF(AND((M78*'calcolo mitigazione del rischio'!L78)&gt;=tabelle!$P$5, (M78*'calcolo mitigazione del rischio'!L78)&lt;tabelle!$Q$5),tabelle!$R$5,IF(AND((M78*'calcolo mitigazione del rischio'!L78)&gt;=tabelle!$P$6, (M78*'calcolo mitigazione del rischio'!L78)&lt;tabelle!$Q$6),tabelle!$R$6,IF(AND((M78*'calcolo mitigazione del rischio'!L78)&gt;=tabelle!$P$7, (M78*'calcolo mitigazione del rischio'!L78)&lt;=tabelle!$Q$7),tabelle!$R$7,"-")))))))</f>
        <v>-</v>
      </c>
      <c r="O78" s="35" t="str">
        <f>IF('Rischio Lordo'!AK85=tabelle!$M$7,tabelle!$N$7,IF('Rischio Lordo'!AK85=tabelle!$M$6,tabelle!$N$6,IF('Rischio Lordo'!AK85=tabelle!$M$5,tabelle!$N$5,IF('Rischio Lordo'!AK85=tabelle!$M$4,tabelle!$N$4,IF('Rischio Lordo'!AK85=tabelle!$M$3,tabelle!$N$3,"-")))))</f>
        <v>-</v>
      </c>
      <c r="P78" s="35" t="str">
        <f>IF('Rischio Lordo'!AL85=tabelle!$M$7,tabelle!$N$7,IF('Rischio Lordo'!AL85=tabelle!$M$6,tabelle!$N$6,IF('Rischio Lordo'!AL85=tabelle!$M$5,tabelle!$N$5,IF('Rischio Lordo'!AL85=tabelle!$M$4,tabelle!$N$4,IF('Rischio Lordo'!AL85=tabelle!$M$3,tabelle!$N$3,"-")))))</f>
        <v>-</v>
      </c>
      <c r="Q78" s="35" t="str">
        <f>IF('Rischio Lordo'!AM85=tabelle!$M$7,tabelle!$N$7,IF('Rischio Lordo'!AM85=tabelle!$M$6,tabelle!$N$6,IF('Rischio Lordo'!AM85=tabelle!$M$5,tabelle!$N$5,IF('Rischio Lordo'!AM85=tabelle!$M$4,tabelle!$N$4,IF('Rischio Lordo'!AM85=tabelle!$M$3,tabelle!$N$3,"-")))))</f>
        <v>-</v>
      </c>
      <c r="R78" s="166" t="str">
        <f t="shared" si="6"/>
        <v>-</v>
      </c>
      <c r="S78" s="228" t="str">
        <f>IF(R78="-","-",(R78*'calcolo mitigazione del rischio'!N78))</f>
        <v>-</v>
      </c>
      <c r="T78" s="26" t="str">
        <f>IF('Rischio netto'!I85=tabelle!$V$3,('calcolo mitigazione del rischio'!T$11*tabelle!$W$3),IF('Rischio netto'!I85=tabelle!$V$4,('calcolo mitigazione del rischio'!T$11*tabelle!$W$4),IF('Rischio netto'!I85=tabelle!$V$5,('calcolo mitigazione del rischio'!T$11*tabelle!$W$5),IF('Rischio netto'!I85=tabelle!$V$6,('calcolo mitigazione del rischio'!T$11*tabelle!$W$6),IF('Rischio netto'!I85=tabelle!$V$7,('calcolo mitigazione del rischio'!T$11*tabelle!$W$7),IF('Rischio netto'!I85=tabelle!$V$8,('calcolo mitigazione del rischio'!T$11*tabelle!$W$8),IF('Rischio netto'!I85=tabelle!$V$9,('calcolo mitigazione del rischio'!T$11*tabelle!$W$9),IF('Rischio netto'!I85=tabelle!$V$10,('calcolo mitigazione del rischio'!T$11*tabelle!$W$10),IF('Rischio netto'!I85=tabelle!$V$11,('calcolo mitigazione del rischio'!T$11*tabelle!$W$11),IF('Rischio netto'!I85=tabelle!$V$12,('calcolo mitigazione del rischio'!T$11*tabelle!$W$12),"-"))))))))))</f>
        <v>-</v>
      </c>
      <c r="U78" s="26" t="str">
        <f>IF('Rischio netto'!J85=tabelle!$V$3,('calcolo mitigazione del rischio'!U$11*tabelle!$W$3),IF('Rischio netto'!J85=tabelle!$V$4,('calcolo mitigazione del rischio'!U$11*tabelle!$W$4),IF('Rischio netto'!J85=tabelle!$V$5,('calcolo mitigazione del rischio'!U$11*tabelle!$W$5),IF('Rischio netto'!J85=tabelle!$V$6,('calcolo mitigazione del rischio'!U$11*tabelle!$W$6),IF('Rischio netto'!J85=tabelle!$V$7,('calcolo mitigazione del rischio'!U$11*tabelle!$W$7),IF('Rischio netto'!J85=tabelle!$V$8,('calcolo mitigazione del rischio'!U$11*tabelle!$W$8),IF('Rischio netto'!J85=tabelle!$V$9,('calcolo mitigazione del rischio'!U$11*tabelle!$W$9),IF('Rischio netto'!J85=tabelle!$V$10,('calcolo mitigazione del rischio'!U$11*tabelle!$W$10),IF('Rischio netto'!J85=tabelle!$V$11,('calcolo mitigazione del rischio'!U$11*tabelle!$W$11),IF('Rischio netto'!J85=tabelle!$V$12,('calcolo mitigazione del rischio'!U$11*tabelle!$W$12),"-"))))))))))</f>
        <v>-</v>
      </c>
      <c r="V78" s="26" t="str">
        <f>IF('Rischio netto'!K85=tabelle!$V$3,('calcolo mitigazione del rischio'!V$11*tabelle!$W$3),IF('Rischio netto'!K85=tabelle!$V$4,('calcolo mitigazione del rischio'!V$11*tabelle!$W$4),IF('Rischio netto'!K85=tabelle!$V$5,('calcolo mitigazione del rischio'!V$11*tabelle!$W$5),IF('Rischio netto'!K85=tabelle!$V$6,('calcolo mitigazione del rischio'!V$11*tabelle!$W$6),IF('Rischio netto'!K85=tabelle!$V$7,('calcolo mitigazione del rischio'!V$11*tabelle!$W$7),IF('Rischio netto'!K85=tabelle!$V$8,('calcolo mitigazione del rischio'!V$11*tabelle!$W$8),IF('Rischio netto'!K85=tabelle!$V$9,('calcolo mitigazione del rischio'!V$11*tabelle!$W$9),IF('Rischio netto'!K85=tabelle!$V$10,('calcolo mitigazione del rischio'!V$11*tabelle!$W$10),IF('Rischio netto'!K85=tabelle!$V$11,('calcolo mitigazione del rischio'!V$11*tabelle!$W$11),IF('Rischio netto'!K85=tabelle!$V$12,('calcolo mitigazione del rischio'!V$11*tabelle!$W$12),"-"))))))))))</f>
        <v>-</v>
      </c>
      <c r="W78" s="26" t="str">
        <f>IF('Rischio netto'!L85=tabelle!$V$3,('calcolo mitigazione del rischio'!W$11*tabelle!$W$3),IF('Rischio netto'!L85=tabelle!$V$4,('calcolo mitigazione del rischio'!W$11*tabelle!$W$4),IF('Rischio netto'!L85=tabelle!$V$5,('calcolo mitigazione del rischio'!W$11*tabelle!$W$5),IF('Rischio netto'!L85=tabelle!$V$6,('calcolo mitigazione del rischio'!W$11*tabelle!$W$6),IF('Rischio netto'!L85=tabelle!$V$7,('calcolo mitigazione del rischio'!W$11*tabelle!$W$7),IF('Rischio netto'!L85=tabelle!$V$8,('calcolo mitigazione del rischio'!W$11*tabelle!$W$8),IF('Rischio netto'!L85=tabelle!$V$9,('calcolo mitigazione del rischio'!W$11*tabelle!$W$9),IF('Rischio netto'!L85=tabelle!$V$10,('calcolo mitigazione del rischio'!W$11*tabelle!$W$10),IF('Rischio netto'!L85=tabelle!$V$11,('calcolo mitigazione del rischio'!W$11*tabelle!$W$11),IF('Rischio netto'!L85=tabelle!$V$12,('calcolo mitigazione del rischio'!W$11*tabelle!$W$12),"-"))))))))))</f>
        <v>-</v>
      </c>
      <c r="X78" s="26" t="str">
        <f>IF('Rischio netto'!O85=tabelle!$V$3,('calcolo mitigazione del rischio'!X$11*tabelle!$W$3),IF('Rischio netto'!O85=tabelle!$V$4,('calcolo mitigazione del rischio'!X$11*tabelle!$W$4),IF('Rischio netto'!O85=tabelle!$V$5,('calcolo mitigazione del rischio'!X$11*tabelle!$W$5),IF('Rischio netto'!O85=tabelle!$V$6,('calcolo mitigazione del rischio'!X$11*tabelle!$W$6),IF('Rischio netto'!O85=tabelle!$V$7,('calcolo mitigazione del rischio'!X$11*tabelle!$W$7),IF('Rischio netto'!O85=tabelle!$V$8,('calcolo mitigazione del rischio'!X$11*tabelle!$W$8),IF('Rischio netto'!O85=tabelle!$V$9,('calcolo mitigazione del rischio'!X$11*tabelle!$W$9),IF('Rischio netto'!O85=tabelle!$V$10,('calcolo mitigazione del rischio'!X$11*tabelle!$W$10),IF('Rischio netto'!O85=tabelle!$V$11,('calcolo mitigazione del rischio'!X$11*tabelle!$W$11),IF('Rischio netto'!O85=tabelle!$V$12,('calcolo mitigazione del rischio'!X$11*tabelle!$W$12),"-"))))))))))</f>
        <v>-</v>
      </c>
      <c r="Y78" s="26" t="str">
        <f>IF('Rischio netto'!P85=tabelle!$V$3,('calcolo mitigazione del rischio'!Y$11*tabelle!$W$3),IF('Rischio netto'!P85=tabelle!$V$4,('calcolo mitigazione del rischio'!Y$11*tabelle!$W$4),IF('Rischio netto'!P85=tabelle!$V$5,('calcolo mitigazione del rischio'!Y$11*tabelle!$W$5),IF('Rischio netto'!P85=tabelle!$V$6,('calcolo mitigazione del rischio'!Y$11*tabelle!$W$6),IF('Rischio netto'!P85=tabelle!$V$7,('calcolo mitigazione del rischio'!Y$11*tabelle!$W$7),IF('Rischio netto'!P85=tabelle!$V$8,('calcolo mitigazione del rischio'!Y$11*tabelle!$W$8),IF('Rischio netto'!P85=tabelle!$V$9,('calcolo mitigazione del rischio'!Y$11*tabelle!$W$9),IF('Rischio netto'!P85=tabelle!$V$10,('calcolo mitigazione del rischio'!Y$11*tabelle!$W$10),IF('Rischio netto'!P85=tabelle!$V$11,('calcolo mitigazione del rischio'!Y$11*tabelle!$W$11),IF('Rischio netto'!P85=tabelle!$V$12,('calcolo mitigazione del rischio'!Y$11*tabelle!$W$12),"-"))))))))))</f>
        <v>-</v>
      </c>
      <c r="Z7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8" s="26" t="str">
        <f>IF('Rischio netto'!Q85=tabelle!$V$3,('calcolo mitigazione del rischio'!AA$11*tabelle!$W$3),IF('Rischio netto'!Q85=tabelle!$V$4,('calcolo mitigazione del rischio'!AA$11*tabelle!$W$4),IF('Rischio netto'!Q85=tabelle!$V$5,('calcolo mitigazione del rischio'!AA$11*tabelle!$W$5),IF('Rischio netto'!Q85=tabelle!$V$6,('calcolo mitigazione del rischio'!AA$11*tabelle!$W$6),IF('Rischio netto'!Q85=tabelle!$V$7,('calcolo mitigazione del rischio'!AA$11*tabelle!$W$7),IF('Rischio netto'!Q85=tabelle!$V$8,('calcolo mitigazione del rischio'!AA$11*tabelle!$W$8),IF('Rischio netto'!Q85=tabelle!$V$9,('calcolo mitigazione del rischio'!AA$11*tabelle!$W$9),IF('Rischio netto'!Q85=tabelle!$V$10,('calcolo mitigazione del rischio'!AA$11*tabelle!$W$10),IF('Rischio netto'!Q85=tabelle!$V$11,('calcolo mitigazione del rischio'!AA$11*tabelle!$W$11),IF('Rischio netto'!Q85=tabelle!$V$12,('calcolo mitigazione del rischio'!AA$11*tabelle!$W$12),"-"))))))))))</f>
        <v>-</v>
      </c>
      <c r="AB78" s="26" t="str">
        <f>IF('Rischio netto'!R85=tabelle!$V$3,('calcolo mitigazione del rischio'!AB$11*tabelle!$W$3),IF('Rischio netto'!R85=tabelle!$V$4,('calcolo mitigazione del rischio'!AB$11*tabelle!$W$4),IF('Rischio netto'!R85=tabelle!$V$5,('calcolo mitigazione del rischio'!AB$11*tabelle!$W$5),IF('Rischio netto'!R85=tabelle!$V$6,('calcolo mitigazione del rischio'!AB$11*tabelle!$W$6),IF('Rischio netto'!R85=tabelle!$V$7,('calcolo mitigazione del rischio'!AB$11*tabelle!$W$7),IF('Rischio netto'!R85=tabelle!$V$8,('calcolo mitigazione del rischio'!AB$11*tabelle!$W$8),IF('Rischio netto'!R85=tabelle!$V$9,('calcolo mitigazione del rischio'!AB$11*tabelle!$W$9),IF('Rischio netto'!R85=tabelle!$V$10,('calcolo mitigazione del rischio'!AB$11*tabelle!$W$10),IF('Rischio netto'!R85=tabelle!$V$11,('calcolo mitigazione del rischio'!AB$11*tabelle!$W$11),IF('Rischio netto'!R85=tabelle!$V$12,('calcolo mitigazione del rischio'!AB$11*tabelle!$W$12),"-"))))))))))</f>
        <v>-</v>
      </c>
      <c r="AC78" s="405" t="str">
        <f>IF('Rischio netto'!T85=tabelle!$V$3,('calcolo mitigazione del rischio'!AC$11*tabelle!$W$3),IF('Rischio netto'!T85=tabelle!$V$4,('calcolo mitigazione del rischio'!AC$11*tabelle!$W$4),IF('Rischio netto'!T85=tabelle!$V$5,('calcolo mitigazione del rischio'!AC$11*tabelle!$W$5),IF('Rischio netto'!T85=tabelle!$V$6,('calcolo mitigazione del rischio'!AC$11*tabelle!$W$6),IF('Rischio netto'!T85=tabelle!$V$7,('calcolo mitigazione del rischio'!AC$11*tabelle!$W$7),IF('Rischio netto'!T85=tabelle!$V$8,('calcolo mitigazione del rischio'!AC$11*tabelle!$W$8),IF('Rischio netto'!T85=tabelle!$V$9,('calcolo mitigazione del rischio'!AC$11*tabelle!$W$9),IF('Rischio netto'!T85=tabelle!$V$10,('calcolo mitigazione del rischio'!AC$11*tabelle!$W$10),IF('Rischio netto'!T85=tabelle!$V$11,('calcolo mitigazione del rischio'!AC$11*tabelle!$W$11),IF('Rischio netto'!T85=tabelle!$V$12,('calcolo mitigazione del rischio'!AC$11*tabelle!$W$12),"-"))))))))))</f>
        <v>-</v>
      </c>
      <c r="AD78" s="26" t="str">
        <f>IF('Rischio netto'!T85=tabelle!$V$3,('calcolo mitigazione del rischio'!AD$11*tabelle!$W$3),IF('Rischio netto'!T85=tabelle!$V$4,('calcolo mitigazione del rischio'!AD$11*tabelle!$W$4),IF('Rischio netto'!T85=tabelle!$V$5,('calcolo mitigazione del rischio'!AD$11*tabelle!$W$5),IF('Rischio netto'!T85=tabelle!$V$6,('calcolo mitigazione del rischio'!AD$11*tabelle!$W$6),IF('Rischio netto'!T85=tabelle!$V$7,('calcolo mitigazione del rischio'!AD$11*tabelle!$W$7),IF('Rischio netto'!T85=tabelle!$V$8,('calcolo mitigazione del rischio'!AD$11*tabelle!$W$8),IF('Rischio netto'!T85=tabelle!$V$9,('calcolo mitigazione del rischio'!AD$11*tabelle!$W$9),IF('Rischio netto'!T85=tabelle!$V$10,('calcolo mitigazione del rischio'!AD$11*tabelle!$W$10),IF('Rischio netto'!T85=tabelle!$V$11,('calcolo mitigazione del rischio'!AD$11*tabelle!$W$11),IF('Rischio netto'!T85=tabelle!$V$12,('calcolo mitigazione del rischio'!AD$11*tabelle!$W$12),"-"))))))))))</f>
        <v>-</v>
      </c>
      <c r="AE78" s="26"/>
      <c r="AF78" s="405" t="str">
        <f>IF('Rischio netto'!T85=tabelle!$V$3,('calcolo mitigazione del rischio'!AF$11*tabelle!$W$3),IF('Rischio netto'!T85=tabelle!$V$4,('calcolo mitigazione del rischio'!AF$11*tabelle!$W$4),IF('Rischio netto'!T85=tabelle!$V$5,('calcolo mitigazione del rischio'!AF$11*tabelle!$W$5),IF('Rischio netto'!T85=tabelle!$V$6,('calcolo mitigazione del rischio'!AF$11*tabelle!$W$6),IF('Rischio netto'!T85=tabelle!$V$7,('calcolo mitigazione del rischio'!AF$11*tabelle!$W$7),IF('Rischio netto'!T85=tabelle!$V$8,('calcolo mitigazione del rischio'!AF$11*tabelle!$W$8),IF('Rischio netto'!T85=tabelle!$V$9,('calcolo mitigazione del rischio'!AF$11*tabelle!$W$9),IF('Rischio netto'!T85=tabelle!$V$10,('calcolo mitigazione del rischio'!AF$11*tabelle!$W$10),IF('Rischio netto'!T85=tabelle!$V$11,('calcolo mitigazione del rischio'!AF$11*tabelle!$W$11),IF('Rischio netto'!T85=tabelle!$V$12,('calcolo mitigazione del rischio'!AF$11*tabelle!$W$12),"-"))))))))))</f>
        <v>-</v>
      </c>
      <c r="AG78" s="405" t="str">
        <f>IF('Rischio netto'!U85=tabelle!$V$3,('calcolo mitigazione del rischio'!AG$11*tabelle!$W$3),IF('Rischio netto'!U85=tabelle!$V$4,('calcolo mitigazione del rischio'!AG$11*tabelle!$W$4),IF('Rischio netto'!U85=tabelle!$V$5,('calcolo mitigazione del rischio'!AG$11*tabelle!$W$5),IF('Rischio netto'!U85=tabelle!$V$6,('calcolo mitigazione del rischio'!AG$11*tabelle!$W$6),IF('Rischio netto'!U85=tabelle!$V$7,('calcolo mitigazione del rischio'!AG$11*tabelle!$W$7),IF('Rischio netto'!U85=tabelle!$V$8,('calcolo mitigazione del rischio'!AG$11*tabelle!$W$8),IF('Rischio netto'!U85=tabelle!$V$9,('calcolo mitigazione del rischio'!AG$11*tabelle!$W$9),IF('Rischio netto'!U85=tabelle!$V$10,('calcolo mitigazione del rischio'!AG$11*tabelle!$W$10),IF('Rischio netto'!U85=tabelle!$V$11,('calcolo mitigazione del rischio'!AG$11*tabelle!$W$11),IF('Rischio netto'!U85=tabelle!$V$12,('calcolo mitigazione del rischio'!AG$11*tabelle!$W$12),"-"))))))))))</f>
        <v>-</v>
      </c>
      <c r="AH78" s="26" t="str">
        <f>IF('Rischio netto'!V85=tabelle!$V$3,('calcolo mitigazione del rischio'!AH$11*tabelle!$W$3),IF('Rischio netto'!V85=tabelle!$V$4,('calcolo mitigazione del rischio'!AH$11*tabelle!$W$4),IF('Rischio netto'!V85=tabelle!$V$5,('calcolo mitigazione del rischio'!AH$11*tabelle!$W$5),IF('Rischio netto'!V85=tabelle!$V$6,('calcolo mitigazione del rischio'!AH$11*tabelle!$W$6),IF('Rischio netto'!V85=tabelle!$V$7,('calcolo mitigazione del rischio'!AH$11*tabelle!$W$7),IF('Rischio netto'!V85=tabelle!$V$8,('calcolo mitigazione del rischio'!AH$11*tabelle!$W$8),IF('Rischio netto'!V85=tabelle!$V$9,('calcolo mitigazione del rischio'!AH$11*tabelle!$W$9),IF('Rischio netto'!V85=tabelle!$V$10,('calcolo mitigazione del rischio'!AH$11*tabelle!$W$10),IF('Rischio netto'!V85=tabelle!$V$11,('calcolo mitigazione del rischio'!AH$11*tabelle!$W$11),IF('Rischio netto'!V85=tabelle!$V$12,('calcolo mitigazione del rischio'!AH$11*tabelle!$W$12),"-"))))))))))</f>
        <v>-</v>
      </c>
      <c r="AI78" s="410" t="str">
        <f>IF('Rischio netto'!W85=tabelle!$V$3,('calcolo mitigazione del rischio'!AI$11*tabelle!$W$3),IF('Rischio netto'!W85=tabelle!$V$4,('calcolo mitigazione del rischio'!AI$11*tabelle!$W$4),IF('Rischio netto'!W85=tabelle!$V$5,('calcolo mitigazione del rischio'!AI$11*tabelle!$W$5),IF('Rischio netto'!W85=tabelle!$V$6,('calcolo mitigazione del rischio'!AI$11*tabelle!$W$6),IF('Rischio netto'!W85=tabelle!$V$7,('calcolo mitigazione del rischio'!AI$11*tabelle!$W$7),IF('Rischio netto'!W85=tabelle!$V$8,('calcolo mitigazione del rischio'!AI$11*tabelle!$W$8),IF('Rischio netto'!W85=tabelle!$V$9,('calcolo mitigazione del rischio'!AI$11*tabelle!$W$9),IF('Rischio netto'!W85=tabelle!$V$10,('calcolo mitigazione del rischio'!AI$11*tabelle!$W$10),IF('Rischio netto'!W85=tabelle!$V$11,('calcolo mitigazione del rischio'!AI$11*tabelle!$W$11),IF('Rischio netto'!W85=tabelle!$V$12,('calcolo mitigazione del rischio'!AI$11*tabelle!$W$12),"-"))))))))))</f>
        <v>-</v>
      </c>
      <c r="AJ78" s="428" t="e">
        <f t="shared" si="9"/>
        <v>#REF!</v>
      </c>
      <c r="AK78" s="429" t="e">
        <f t="shared" si="7"/>
        <v>#REF!</v>
      </c>
      <c r="AL78" s="418" t="e">
        <f>IF('calcolo mitigazione del rischio'!$AJ78="-","-",'calcolo mitigazione del rischio'!$AK78)</f>
        <v>#REF!</v>
      </c>
      <c r="AM78" s="412" t="str">
        <f>IF('Rischio netto'!X85="-","-",IF('calcolo mitigazione del rischio'!S78="-","-",IF('calcolo mitigazione del rischio'!AL78="-","-",ROUND(('calcolo mitigazione del rischio'!S78*(1-'calcolo mitigazione del rischio'!AL78)),0))))</f>
        <v>-</v>
      </c>
      <c r="AN78" s="404"/>
      <c r="AO78" s="26">
        <f>IF('Rischio Lordo'!L85="X",tabelle!$I$2,0)</f>
        <v>0</v>
      </c>
      <c r="AP78" s="26">
        <f>IF('Rischio Lordo'!M85="X",tabelle!$I$3,0)</f>
        <v>0</v>
      </c>
      <c r="AQ78" s="26">
        <f>IF('Rischio Lordo'!N85="X",tabelle!$I$4,0)</f>
        <v>0</v>
      </c>
      <c r="AR78" s="26">
        <f>IF('Rischio Lordo'!O85="X",tabelle!$I$5,0)</f>
        <v>0</v>
      </c>
      <c r="AS78" s="26">
        <f>IF('Rischio Lordo'!P85="X",tabelle!$I$6,0)</f>
        <v>0</v>
      </c>
      <c r="AT78" s="26">
        <f>IF('Rischio Lordo'!Q85="X",tabelle!$I$7,0)</f>
        <v>0</v>
      </c>
      <c r="AU78" s="26">
        <f>IF('Rischio Lordo'!R85="X",tabelle!$I$8,0)</f>
        <v>0</v>
      </c>
      <c r="AV78" s="26">
        <f>IF('Rischio Lordo'!S85="X",tabelle!$I$9,0)</f>
        <v>0</v>
      </c>
      <c r="AW78" s="26">
        <f>IF('Rischio Lordo'!T85="X",tabelle!$I$10,0)</f>
        <v>0</v>
      </c>
      <c r="AX78" s="26">
        <f>IF('Rischio Lordo'!U85="X",tabelle!$I$11,0)</f>
        <v>0</v>
      </c>
      <c r="AY78" s="26">
        <f>IF('Rischio Lordo'!V85="X",tabelle!$I$12,0)</f>
        <v>0</v>
      </c>
      <c r="AZ78" s="26">
        <f>IF('Rischio Lordo'!W85="X",tabelle!$I$13,0)</f>
        <v>0</v>
      </c>
      <c r="BA78" s="26">
        <f>IF('Rischio Lordo'!X85="X",tabelle!$I$14,0)</f>
        <v>0</v>
      </c>
      <c r="BB78" s="26">
        <f>IF('Rischio Lordo'!Y85="X",tabelle!$I$15,0)</f>
        <v>0</v>
      </c>
      <c r="BC78" s="26">
        <f>IF('Rischio Lordo'!Z85="X",tabelle!$I$16,0)</f>
        <v>0</v>
      </c>
      <c r="BD78" s="26">
        <f>IF('Rischio Lordo'!AA85="X",tabelle!$I$17,0)</f>
        <v>0</v>
      </c>
      <c r="BE78" s="26">
        <f>IF('Rischio Lordo'!AB85="X",tabelle!$I$18,0)</f>
        <v>0</v>
      </c>
      <c r="BF78" s="26">
        <f>IF('Rischio Lordo'!AC85="X",tabelle!$I$18,0)</f>
        <v>0</v>
      </c>
      <c r="BG78" s="26">
        <f>IF('Rischio Lordo'!AC85="X",tabelle!$I$19,0)</f>
        <v>0</v>
      </c>
      <c r="BH78" s="212">
        <f t="shared" si="8"/>
        <v>0</v>
      </c>
    </row>
    <row r="79" spans="1:60" x14ac:dyDescent="0.75">
      <c r="A79" s="743">
        <f>Schema!A83</f>
        <v>0</v>
      </c>
      <c r="B79" s="724">
        <f>Schema!B83</f>
        <v>0</v>
      </c>
      <c r="C79" s="1119">
        <f>Schema!C83</f>
        <v>0</v>
      </c>
      <c r="D79" s="268" t="str">
        <f>Schema!D83</f>
        <v>A.5.2. Approvazione CdA delle variazioni</v>
      </c>
      <c r="E79" s="296" t="str">
        <f>Schema!E83</f>
        <v>BBF</v>
      </c>
      <c r="F79" s="90" t="str">
        <f>Schema!F83</f>
        <v>A</v>
      </c>
      <c r="G79" s="90" t="str">
        <f>Schema!G83</f>
        <v>05</v>
      </c>
      <c r="H79" s="297" t="str">
        <f>Schema!H83</f>
        <v>02</v>
      </c>
      <c r="I79" s="181" t="str">
        <f>IF('Rischio Lordo'!AF86=tabelle!$M$7,tabelle!$N$7,IF('Rischio Lordo'!AF86=tabelle!$M$6,tabelle!$N$6,IF('Rischio Lordo'!AF86=tabelle!$M$5,tabelle!$N$5,IF('Rischio Lordo'!AF86=tabelle!$M$4,tabelle!$N$4,IF('Rischio Lordo'!AF86=tabelle!$M$3,tabelle!$N$3,"-")))))</f>
        <v>-</v>
      </c>
      <c r="J79" s="34" t="str">
        <f>IF('Rischio Lordo'!AG86=tabelle!$M$7,tabelle!$N$7,IF('Rischio Lordo'!AG86=tabelle!$M$6,tabelle!$N$6,IF('Rischio Lordo'!AG86=tabelle!$M$5,tabelle!$N$5,IF('Rischio Lordo'!AG86=tabelle!$M$4,tabelle!$N$4,IF('Rischio Lordo'!AG86=tabelle!$M$3,tabelle!$N$3,"-")))))</f>
        <v>-</v>
      </c>
      <c r="K79" s="34" t="str">
        <f>IF('Rischio Lordo'!AH86=tabelle!$M$7,tabelle!$N$7,IF('Rischio Lordo'!AH86=tabelle!$M$6,tabelle!$N$6,IF('Rischio Lordo'!AH86=tabelle!$M$5,tabelle!$N$5,IF('Rischio Lordo'!AH86=tabelle!$M$4,tabelle!$N$4,IF('Rischio Lordo'!AH86=tabelle!$M$3,tabelle!$N$3,"-")))))</f>
        <v>-</v>
      </c>
      <c r="L79" s="394" t="str">
        <f t="shared" si="5"/>
        <v>-</v>
      </c>
      <c r="M79" s="34" t="str">
        <f>IF('Rischio Lordo'!AI86=tabelle!$M$7,tabelle!$N$7,IF('Rischio Lordo'!AI86=tabelle!$M$6,tabelle!$N$6,IF('Rischio Lordo'!AI86=tabelle!$M$5,tabelle!$N$5,IF('Rischio Lordo'!AI86=tabelle!$M$4,tabelle!$N$4,IF('Rischio Lordo'!AI86=tabelle!$M$3,tabelle!$N$3,"-")))))</f>
        <v>-</v>
      </c>
      <c r="N79" s="165" t="str">
        <f>IF(M79="-","-",IF('calcolo mitigazione del rischio'!L79="-","-",IF(AND((M79*'calcolo mitigazione del rischio'!L79)&gt;=tabelle!$P$3, (M79*'calcolo mitigazione del rischio'!L79)&lt;tabelle!$Q$3),tabelle!$R$3,IF(AND((M79*'calcolo mitigazione del rischio'!L79)&gt;=tabelle!$P$4, (M79*'calcolo mitigazione del rischio'!L79)&lt;tabelle!$Q$4),tabelle!$R$4,IF(AND((M79*'calcolo mitigazione del rischio'!L79)&gt;=tabelle!$P$5, (M79*'calcolo mitigazione del rischio'!L79)&lt;tabelle!$Q$5),tabelle!$R$5,IF(AND((M79*'calcolo mitigazione del rischio'!L79)&gt;=tabelle!$P$6, (M79*'calcolo mitigazione del rischio'!L79)&lt;tabelle!$Q$6),tabelle!$R$6,IF(AND((M79*'calcolo mitigazione del rischio'!L79)&gt;=tabelle!$P$7, (M79*'calcolo mitigazione del rischio'!L79)&lt;=tabelle!$Q$7),tabelle!$R$7,"-")))))))</f>
        <v>-</v>
      </c>
      <c r="O79" s="35" t="str">
        <f>IF('Rischio Lordo'!AK86=tabelle!$M$7,tabelle!$N$7,IF('Rischio Lordo'!AK86=tabelle!$M$6,tabelle!$N$6,IF('Rischio Lordo'!AK86=tabelle!$M$5,tabelle!$N$5,IF('Rischio Lordo'!AK86=tabelle!$M$4,tabelle!$N$4,IF('Rischio Lordo'!AK86=tabelle!$M$3,tabelle!$N$3,"-")))))</f>
        <v>-</v>
      </c>
      <c r="P79" s="35" t="str">
        <f>IF('Rischio Lordo'!AL86=tabelle!$M$7,tabelle!$N$7,IF('Rischio Lordo'!AL86=tabelle!$M$6,tabelle!$N$6,IF('Rischio Lordo'!AL86=tabelle!$M$5,tabelle!$N$5,IF('Rischio Lordo'!AL86=tabelle!$M$4,tabelle!$N$4,IF('Rischio Lordo'!AL86=tabelle!$M$3,tabelle!$N$3,"-")))))</f>
        <v>-</v>
      </c>
      <c r="Q79" s="35" t="str">
        <f>IF('Rischio Lordo'!AM86=tabelle!$M$7,tabelle!$N$7,IF('Rischio Lordo'!AM86=tabelle!$M$6,tabelle!$N$6,IF('Rischio Lordo'!AM86=tabelle!$M$5,tabelle!$N$5,IF('Rischio Lordo'!AM86=tabelle!$M$4,tabelle!$N$4,IF('Rischio Lordo'!AM86=tabelle!$M$3,tabelle!$N$3,"-")))))</f>
        <v>-</v>
      </c>
      <c r="R79" s="166" t="str">
        <f t="shared" si="6"/>
        <v>-</v>
      </c>
      <c r="S79" s="228" t="str">
        <f>IF(R79="-","-",(R79*'calcolo mitigazione del rischio'!N79))</f>
        <v>-</v>
      </c>
      <c r="T79" s="26" t="str">
        <f>IF('Rischio netto'!I86=tabelle!$V$3,('calcolo mitigazione del rischio'!T$11*tabelle!$W$3),IF('Rischio netto'!I86=tabelle!$V$4,('calcolo mitigazione del rischio'!T$11*tabelle!$W$4),IF('Rischio netto'!I86=tabelle!$V$5,('calcolo mitigazione del rischio'!T$11*tabelle!$W$5),IF('Rischio netto'!I86=tabelle!$V$6,('calcolo mitigazione del rischio'!T$11*tabelle!$W$6),IF('Rischio netto'!I86=tabelle!$V$7,('calcolo mitigazione del rischio'!T$11*tabelle!$W$7),IF('Rischio netto'!I86=tabelle!$V$8,('calcolo mitigazione del rischio'!T$11*tabelle!$W$8),IF('Rischio netto'!I86=tabelle!$V$9,('calcolo mitigazione del rischio'!T$11*tabelle!$W$9),IF('Rischio netto'!I86=tabelle!$V$10,('calcolo mitigazione del rischio'!T$11*tabelle!$W$10),IF('Rischio netto'!I86=tabelle!$V$11,('calcolo mitigazione del rischio'!T$11*tabelle!$W$11),IF('Rischio netto'!I86=tabelle!$V$12,('calcolo mitigazione del rischio'!T$11*tabelle!$W$12),"-"))))))))))</f>
        <v>-</v>
      </c>
      <c r="U79" s="26" t="str">
        <f>IF('Rischio netto'!J86=tabelle!$V$3,('calcolo mitigazione del rischio'!U$11*tabelle!$W$3),IF('Rischio netto'!J86=tabelle!$V$4,('calcolo mitigazione del rischio'!U$11*tabelle!$W$4),IF('Rischio netto'!J86=tabelle!$V$5,('calcolo mitigazione del rischio'!U$11*tabelle!$W$5),IF('Rischio netto'!J86=tabelle!$V$6,('calcolo mitigazione del rischio'!U$11*tabelle!$W$6),IF('Rischio netto'!J86=tabelle!$V$7,('calcolo mitigazione del rischio'!U$11*tabelle!$W$7),IF('Rischio netto'!J86=tabelle!$V$8,('calcolo mitigazione del rischio'!U$11*tabelle!$W$8),IF('Rischio netto'!J86=tabelle!$V$9,('calcolo mitigazione del rischio'!U$11*tabelle!$W$9),IF('Rischio netto'!J86=tabelle!$V$10,('calcolo mitigazione del rischio'!U$11*tabelle!$W$10),IF('Rischio netto'!J86=tabelle!$V$11,('calcolo mitigazione del rischio'!U$11*tabelle!$W$11),IF('Rischio netto'!J86=tabelle!$V$12,('calcolo mitigazione del rischio'!U$11*tabelle!$W$12),"-"))))))))))</f>
        <v>-</v>
      </c>
      <c r="V79" s="26" t="str">
        <f>IF('Rischio netto'!K86=tabelle!$V$3,('calcolo mitigazione del rischio'!V$11*tabelle!$W$3),IF('Rischio netto'!K86=tabelle!$V$4,('calcolo mitigazione del rischio'!V$11*tabelle!$W$4),IF('Rischio netto'!K86=tabelle!$V$5,('calcolo mitigazione del rischio'!V$11*tabelle!$W$5),IF('Rischio netto'!K86=tabelle!$V$6,('calcolo mitigazione del rischio'!V$11*tabelle!$W$6),IF('Rischio netto'!K86=tabelle!$V$7,('calcolo mitigazione del rischio'!V$11*tabelle!$W$7),IF('Rischio netto'!K86=tabelle!$V$8,('calcolo mitigazione del rischio'!V$11*tabelle!$W$8),IF('Rischio netto'!K86=tabelle!$V$9,('calcolo mitigazione del rischio'!V$11*tabelle!$W$9),IF('Rischio netto'!K86=tabelle!$V$10,('calcolo mitigazione del rischio'!V$11*tabelle!$W$10),IF('Rischio netto'!K86=tabelle!$V$11,('calcolo mitigazione del rischio'!V$11*tabelle!$W$11),IF('Rischio netto'!K86=tabelle!$V$12,('calcolo mitigazione del rischio'!V$11*tabelle!$W$12),"-"))))))))))</f>
        <v>-</v>
      </c>
      <c r="W79" s="26" t="str">
        <f>IF('Rischio netto'!L86=tabelle!$V$3,('calcolo mitigazione del rischio'!W$11*tabelle!$W$3),IF('Rischio netto'!L86=tabelle!$V$4,('calcolo mitigazione del rischio'!W$11*tabelle!$W$4),IF('Rischio netto'!L86=tabelle!$V$5,('calcolo mitigazione del rischio'!W$11*tabelle!$W$5),IF('Rischio netto'!L86=tabelle!$V$6,('calcolo mitigazione del rischio'!W$11*tabelle!$W$6),IF('Rischio netto'!L86=tabelle!$V$7,('calcolo mitigazione del rischio'!W$11*tabelle!$W$7),IF('Rischio netto'!L86=tabelle!$V$8,('calcolo mitigazione del rischio'!W$11*tabelle!$W$8),IF('Rischio netto'!L86=tabelle!$V$9,('calcolo mitigazione del rischio'!W$11*tabelle!$W$9),IF('Rischio netto'!L86=tabelle!$V$10,('calcolo mitigazione del rischio'!W$11*tabelle!$W$10),IF('Rischio netto'!L86=tabelle!$V$11,('calcolo mitigazione del rischio'!W$11*tabelle!$W$11),IF('Rischio netto'!L86=tabelle!$V$12,('calcolo mitigazione del rischio'!W$11*tabelle!$W$12),"-"))))))))))</f>
        <v>-</v>
      </c>
      <c r="X79" s="26" t="str">
        <f>IF('Rischio netto'!O86=tabelle!$V$3,('calcolo mitigazione del rischio'!X$11*tabelle!$W$3),IF('Rischio netto'!O86=tabelle!$V$4,('calcolo mitigazione del rischio'!X$11*tabelle!$W$4),IF('Rischio netto'!O86=tabelle!$V$5,('calcolo mitigazione del rischio'!X$11*tabelle!$W$5),IF('Rischio netto'!O86=tabelle!$V$6,('calcolo mitigazione del rischio'!X$11*tabelle!$W$6),IF('Rischio netto'!O86=tabelle!$V$7,('calcolo mitigazione del rischio'!X$11*tabelle!$W$7),IF('Rischio netto'!O86=tabelle!$V$8,('calcolo mitigazione del rischio'!X$11*tabelle!$W$8),IF('Rischio netto'!O86=tabelle!$V$9,('calcolo mitigazione del rischio'!X$11*tabelle!$W$9),IF('Rischio netto'!O86=tabelle!$V$10,('calcolo mitigazione del rischio'!X$11*tabelle!$W$10),IF('Rischio netto'!O86=tabelle!$V$11,('calcolo mitigazione del rischio'!X$11*tabelle!$W$11),IF('Rischio netto'!O86=tabelle!$V$12,('calcolo mitigazione del rischio'!X$11*tabelle!$W$12),"-"))))))))))</f>
        <v>-</v>
      </c>
      <c r="Y79" s="26" t="str">
        <f>IF('Rischio netto'!P86=tabelle!$V$3,('calcolo mitigazione del rischio'!Y$11*tabelle!$W$3),IF('Rischio netto'!P86=tabelle!$V$4,('calcolo mitigazione del rischio'!Y$11*tabelle!$W$4),IF('Rischio netto'!P86=tabelle!$V$5,('calcolo mitigazione del rischio'!Y$11*tabelle!$W$5),IF('Rischio netto'!P86=tabelle!$V$6,('calcolo mitigazione del rischio'!Y$11*tabelle!$W$6),IF('Rischio netto'!P86=tabelle!$V$7,('calcolo mitigazione del rischio'!Y$11*tabelle!$W$7),IF('Rischio netto'!P86=tabelle!$V$8,('calcolo mitigazione del rischio'!Y$11*tabelle!$W$8),IF('Rischio netto'!P86=tabelle!$V$9,('calcolo mitigazione del rischio'!Y$11*tabelle!$W$9),IF('Rischio netto'!P86=tabelle!$V$10,('calcolo mitigazione del rischio'!Y$11*tabelle!$W$10),IF('Rischio netto'!P86=tabelle!$V$11,('calcolo mitigazione del rischio'!Y$11*tabelle!$W$11),IF('Rischio netto'!P86=tabelle!$V$12,('calcolo mitigazione del rischio'!Y$11*tabelle!$W$12),"-"))))))))))</f>
        <v>-</v>
      </c>
      <c r="Z7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79" s="26" t="str">
        <f>IF('Rischio netto'!Q86=tabelle!$V$3,('calcolo mitigazione del rischio'!AA$11*tabelle!$W$3),IF('Rischio netto'!Q86=tabelle!$V$4,('calcolo mitigazione del rischio'!AA$11*tabelle!$W$4),IF('Rischio netto'!Q86=tabelle!$V$5,('calcolo mitigazione del rischio'!AA$11*tabelle!$W$5),IF('Rischio netto'!Q86=tabelle!$V$6,('calcolo mitigazione del rischio'!AA$11*tabelle!$W$6),IF('Rischio netto'!Q86=tabelle!$V$7,('calcolo mitigazione del rischio'!AA$11*tabelle!$W$7),IF('Rischio netto'!Q86=tabelle!$V$8,('calcolo mitigazione del rischio'!AA$11*tabelle!$W$8),IF('Rischio netto'!Q86=tabelle!$V$9,('calcolo mitigazione del rischio'!AA$11*tabelle!$W$9),IF('Rischio netto'!Q86=tabelle!$V$10,('calcolo mitigazione del rischio'!AA$11*tabelle!$W$10),IF('Rischio netto'!Q86=tabelle!$V$11,('calcolo mitigazione del rischio'!AA$11*tabelle!$W$11),IF('Rischio netto'!Q86=tabelle!$V$12,('calcolo mitigazione del rischio'!AA$11*tabelle!$W$12),"-"))))))))))</f>
        <v>-</v>
      </c>
      <c r="AB79" s="26" t="str">
        <f>IF('Rischio netto'!R86=tabelle!$V$3,('calcolo mitigazione del rischio'!AB$11*tabelle!$W$3),IF('Rischio netto'!R86=tabelle!$V$4,('calcolo mitigazione del rischio'!AB$11*tabelle!$W$4),IF('Rischio netto'!R86=tabelle!$V$5,('calcolo mitigazione del rischio'!AB$11*tabelle!$W$5),IF('Rischio netto'!R86=tabelle!$V$6,('calcolo mitigazione del rischio'!AB$11*tabelle!$W$6),IF('Rischio netto'!R86=tabelle!$V$7,('calcolo mitigazione del rischio'!AB$11*tabelle!$W$7),IF('Rischio netto'!R86=tabelle!$V$8,('calcolo mitigazione del rischio'!AB$11*tabelle!$W$8),IF('Rischio netto'!R86=tabelle!$V$9,('calcolo mitigazione del rischio'!AB$11*tabelle!$W$9),IF('Rischio netto'!R86=tabelle!$V$10,('calcolo mitigazione del rischio'!AB$11*tabelle!$W$10),IF('Rischio netto'!R86=tabelle!$V$11,('calcolo mitigazione del rischio'!AB$11*tabelle!$W$11),IF('Rischio netto'!R86=tabelle!$V$12,('calcolo mitigazione del rischio'!AB$11*tabelle!$W$12),"-"))))))))))</f>
        <v>-</v>
      </c>
      <c r="AC79" s="405" t="str">
        <f>IF('Rischio netto'!T86=tabelle!$V$3,('calcolo mitigazione del rischio'!AC$11*tabelle!$W$3),IF('Rischio netto'!T86=tabelle!$V$4,('calcolo mitigazione del rischio'!AC$11*tabelle!$W$4),IF('Rischio netto'!T86=tabelle!$V$5,('calcolo mitigazione del rischio'!AC$11*tabelle!$W$5),IF('Rischio netto'!T86=tabelle!$V$6,('calcolo mitigazione del rischio'!AC$11*tabelle!$W$6),IF('Rischio netto'!T86=tabelle!$V$7,('calcolo mitigazione del rischio'!AC$11*tabelle!$W$7),IF('Rischio netto'!T86=tabelle!$V$8,('calcolo mitigazione del rischio'!AC$11*tabelle!$W$8),IF('Rischio netto'!T86=tabelle!$V$9,('calcolo mitigazione del rischio'!AC$11*tabelle!$W$9),IF('Rischio netto'!T86=tabelle!$V$10,('calcolo mitigazione del rischio'!AC$11*tabelle!$W$10),IF('Rischio netto'!T86=tabelle!$V$11,('calcolo mitigazione del rischio'!AC$11*tabelle!$W$11),IF('Rischio netto'!T86=tabelle!$V$12,('calcolo mitigazione del rischio'!AC$11*tabelle!$W$12),"-"))))))))))</f>
        <v>-</v>
      </c>
      <c r="AD79" s="26" t="str">
        <f>IF('Rischio netto'!T86=tabelle!$V$3,('calcolo mitigazione del rischio'!AD$11*tabelle!$W$3),IF('Rischio netto'!T86=tabelle!$V$4,('calcolo mitigazione del rischio'!AD$11*tabelle!$W$4),IF('Rischio netto'!T86=tabelle!$V$5,('calcolo mitigazione del rischio'!AD$11*tabelle!$W$5),IF('Rischio netto'!T86=tabelle!$V$6,('calcolo mitigazione del rischio'!AD$11*tabelle!$W$6),IF('Rischio netto'!T86=tabelle!$V$7,('calcolo mitigazione del rischio'!AD$11*tabelle!$W$7),IF('Rischio netto'!T86=tabelle!$V$8,('calcolo mitigazione del rischio'!AD$11*tabelle!$W$8),IF('Rischio netto'!T86=tabelle!$V$9,('calcolo mitigazione del rischio'!AD$11*tabelle!$W$9),IF('Rischio netto'!T86=tabelle!$V$10,('calcolo mitigazione del rischio'!AD$11*tabelle!$W$10),IF('Rischio netto'!T86=tabelle!$V$11,('calcolo mitigazione del rischio'!AD$11*tabelle!$W$11),IF('Rischio netto'!T86=tabelle!$V$12,('calcolo mitigazione del rischio'!AD$11*tabelle!$W$12),"-"))))))))))</f>
        <v>-</v>
      </c>
      <c r="AE79" s="26"/>
      <c r="AF79" s="405" t="str">
        <f>IF('Rischio netto'!T86=tabelle!$V$3,('calcolo mitigazione del rischio'!AF$11*tabelle!$W$3),IF('Rischio netto'!T86=tabelle!$V$4,('calcolo mitigazione del rischio'!AF$11*tabelle!$W$4),IF('Rischio netto'!T86=tabelle!$V$5,('calcolo mitigazione del rischio'!AF$11*tabelle!$W$5),IF('Rischio netto'!T86=tabelle!$V$6,('calcolo mitigazione del rischio'!AF$11*tabelle!$W$6),IF('Rischio netto'!T86=tabelle!$V$7,('calcolo mitigazione del rischio'!AF$11*tabelle!$W$7),IF('Rischio netto'!T86=tabelle!$V$8,('calcolo mitigazione del rischio'!AF$11*tabelle!$W$8),IF('Rischio netto'!T86=tabelle!$V$9,('calcolo mitigazione del rischio'!AF$11*tabelle!$W$9),IF('Rischio netto'!T86=tabelle!$V$10,('calcolo mitigazione del rischio'!AF$11*tabelle!$W$10),IF('Rischio netto'!T86=tabelle!$V$11,('calcolo mitigazione del rischio'!AF$11*tabelle!$W$11),IF('Rischio netto'!T86=tabelle!$V$12,('calcolo mitigazione del rischio'!AF$11*tabelle!$W$12),"-"))))))))))</f>
        <v>-</v>
      </c>
      <c r="AG79" s="405" t="str">
        <f>IF('Rischio netto'!U86=tabelle!$V$3,('calcolo mitigazione del rischio'!AG$11*tabelle!$W$3),IF('Rischio netto'!U86=tabelle!$V$4,('calcolo mitigazione del rischio'!AG$11*tabelle!$W$4),IF('Rischio netto'!U86=tabelle!$V$5,('calcolo mitigazione del rischio'!AG$11*tabelle!$W$5),IF('Rischio netto'!U86=tabelle!$V$6,('calcolo mitigazione del rischio'!AG$11*tabelle!$W$6),IF('Rischio netto'!U86=tabelle!$V$7,('calcolo mitigazione del rischio'!AG$11*tabelle!$W$7),IF('Rischio netto'!U86=tabelle!$V$8,('calcolo mitigazione del rischio'!AG$11*tabelle!$W$8),IF('Rischio netto'!U86=tabelle!$V$9,('calcolo mitigazione del rischio'!AG$11*tabelle!$W$9),IF('Rischio netto'!U86=tabelle!$V$10,('calcolo mitigazione del rischio'!AG$11*tabelle!$W$10),IF('Rischio netto'!U86=tabelle!$V$11,('calcolo mitigazione del rischio'!AG$11*tabelle!$W$11),IF('Rischio netto'!U86=tabelle!$V$12,('calcolo mitigazione del rischio'!AG$11*tabelle!$W$12),"-"))))))))))</f>
        <v>-</v>
      </c>
      <c r="AH79" s="26" t="str">
        <f>IF('Rischio netto'!V86=tabelle!$V$3,('calcolo mitigazione del rischio'!AH$11*tabelle!$W$3),IF('Rischio netto'!V86=tabelle!$V$4,('calcolo mitigazione del rischio'!AH$11*tabelle!$W$4),IF('Rischio netto'!V86=tabelle!$V$5,('calcolo mitigazione del rischio'!AH$11*tabelle!$W$5),IF('Rischio netto'!V86=tabelle!$V$6,('calcolo mitigazione del rischio'!AH$11*tabelle!$W$6),IF('Rischio netto'!V86=tabelle!$V$7,('calcolo mitigazione del rischio'!AH$11*tabelle!$W$7),IF('Rischio netto'!V86=tabelle!$V$8,('calcolo mitigazione del rischio'!AH$11*tabelle!$W$8),IF('Rischio netto'!V86=tabelle!$V$9,('calcolo mitigazione del rischio'!AH$11*tabelle!$W$9),IF('Rischio netto'!V86=tabelle!$V$10,('calcolo mitigazione del rischio'!AH$11*tabelle!$W$10),IF('Rischio netto'!V86=tabelle!$V$11,('calcolo mitigazione del rischio'!AH$11*tabelle!$W$11),IF('Rischio netto'!V86=tabelle!$V$12,('calcolo mitigazione del rischio'!AH$11*tabelle!$W$12),"-"))))))))))</f>
        <v>-</v>
      </c>
      <c r="AI79" s="410" t="str">
        <f>IF('Rischio netto'!W86=tabelle!$V$3,('calcolo mitigazione del rischio'!AI$11*tabelle!$W$3),IF('Rischio netto'!W86=tabelle!$V$4,('calcolo mitigazione del rischio'!AI$11*tabelle!$W$4),IF('Rischio netto'!W86=tabelle!$V$5,('calcolo mitigazione del rischio'!AI$11*tabelle!$W$5),IF('Rischio netto'!W86=tabelle!$V$6,('calcolo mitigazione del rischio'!AI$11*tabelle!$W$6),IF('Rischio netto'!W86=tabelle!$V$7,('calcolo mitigazione del rischio'!AI$11*tabelle!$W$7),IF('Rischio netto'!W86=tabelle!$V$8,('calcolo mitigazione del rischio'!AI$11*tabelle!$W$8),IF('Rischio netto'!W86=tabelle!$V$9,('calcolo mitigazione del rischio'!AI$11*tabelle!$W$9),IF('Rischio netto'!W86=tabelle!$V$10,('calcolo mitigazione del rischio'!AI$11*tabelle!$W$10),IF('Rischio netto'!W86=tabelle!$V$11,('calcolo mitigazione del rischio'!AI$11*tabelle!$W$11),IF('Rischio netto'!W86=tabelle!$V$12,('calcolo mitigazione del rischio'!AI$11*tabelle!$W$12),"-"))))))))))</f>
        <v>-</v>
      </c>
      <c r="AJ79" s="428" t="e">
        <f t="shared" si="9"/>
        <v>#REF!</v>
      </c>
      <c r="AK79" s="429" t="e">
        <f t="shared" si="7"/>
        <v>#REF!</v>
      </c>
      <c r="AL79" s="418" t="e">
        <f>IF('calcolo mitigazione del rischio'!$AJ79="-","-",'calcolo mitigazione del rischio'!$AK79)</f>
        <v>#REF!</v>
      </c>
      <c r="AM79" s="412" t="str">
        <f>IF('Rischio netto'!X86="-","-",IF('calcolo mitigazione del rischio'!S79="-","-",IF('calcolo mitigazione del rischio'!AL79="-","-",ROUND(('calcolo mitigazione del rischio'!S79*(1-'calcolo mitigazione del rischio'!AL79)),0))))</f>
        <v>-</v>
      </c>
      <c r="AN79" s="404"/>
      <c r="AO79" s="26">
        <f>IF('Rischio Lordo'!L86="X",tabelle!$I$2,0)</f>
        <v>0</v>
      </c>
      <c r="AP79" s="26">
        <f>IF('Rischio Lordo'!M86="X",tabelle!$I$3,0)</f>
        <v>0</v>
      </c>
      <c r="AQ79" s="26">
        <f>IF('Rischio Lordo'!N86="X",tabelle!$I$4,0)</f>
        <v>0</v>
      </c>
      <c r="AR79" s="26">
        <f>IF('Rischio Lordo'!O86="X",tabelle!$I$5,0)</f>
        <v>0</v>
      </c>
      <c r="AS79" s="26">
        <f>IF('Rischio Lordo'!P86="X",tabelle!$I$6,0)</f>
        <v>0</v>
      </c>
      <c r="AT79" s="26">
        <f>IF('Rischio Lordo'!Q86="X",tabelle!$I$7,0)</f>
        <v>0</v>
      </c>
      <c r="AU79" s="26">
        <f>IF('Rischio Lordo'!R86="X",tabelle!$I$8,0)</f>
        <v>0</v>
      </c>
      <c r="AV79" s="26">
        <f>IF('Rischio Lordo'!S86="X",tabelle!$I$9,0)</f>
        <v>0</v>
      </c>
      <c r="AW79" s="26">
        <f>IF('Rischio Lordo'!T86="X",tabelle!$I$10,0)</f>
        <v>0</v>
      </c>
      <c r="AX79" s="26">
        <f>IF('Rischio Lordo'!U86="X",tabelle!$I$11,0)</f>
        <v>0</v>
      </c>
      <c r="AY79" s="26">
        <f>IF('Rischio Lordo'!V86="X",tabelle!$I$12,0)</f>
        <v>0</v>
      </c>
      <c r="AZ79" s="26">
        <f>IF('Rischio Lordo'!W86="X",tabelle!$I$13,0)</f>
        <v>0</v>
      </c>
      <c r="BA79" s="26">
        <f>IF('Rischio Lordo'!X86="X",tabelle!$I$14,0)</f>
        <v>0</v>
      </c>
      <c r="BB79" s="26">
        <f>IF('Rischio Lordo'!Y86="X",tabelle!$I$15,0)</f>
        <v>0</v>
      </c>
      <c r="BC79" s="26">
        <f>IF('Rischio Lordo'!Z86="X",tabelle!$I$16,0)</f>
        <v>0</v>
      </c>
      <c r="BD79" s="26">
        <f>IF('Rischio Lordo'!AA86="X",tabelle!$I$17,0)</f>
        <v>0</v>
      </c>
      <c r="BE79" s="26">
        <f>IF('Rischio Lordo'!AB86="X",tabelle!$I$18,0)</f>
        <v>0</v>
      </c>
      <c r="BF79" s="26">
        <f>IF('Rischio Lordo'!AC86="X",tabelle!$I$18,0)</f>
        <v>0</v>
      </c>
      <c r="BG79" s="26">
        <f>IF('Rischio Lordo'!AC86="X",tabelle!$I$19,0)</f>
        <v>0</v>
      </c>
      <c r="BH79" s="212">
        <f t="shared" si="8"/>
        <v>0</v>
      </c>
    </row>
    <row r="80" spans="1:60" x14ac:dyDescent="0.75">
      <c r="A80" s="743">
        <f>Schema!A84</f>
        <v>0</v>
      </c>
      <c r="B80" s="724" t="str">
        <f>Schema!B84</f>
        <v>B. Monitoraggio</v>
      </c>
      <c r="C80" s="1119" t="str">
        <f>Schema!C84</f>
        <v>B.1. Monitoraggio quadrimestrale scostamenti budget/consuntivo</v>
      </c>
      <c r="D80" s="268" t="str">
        <f>Schema!D84</f>
        <v xml:space="preserve">B.1.1. Verifica quadrimestrale degli scostamenti </v>
      </c>
      <c r="E80" s="296" t="str">
        <f>Schema!E84</f>
        <v>BBF</v>
      </c>
      <c r="F80" s="90" t="str">
        <f>Schema!F84</f>
        <v>B</v>
      </c>
      <c r="G80" s="90" t="str">
        <f>Schema!G84</f>
        <v>01</v>
      </c>
      <c r="H80" s="297" t="str">
        <f>Schema!H84</f>
        <v>01</v>
      </c>
      <c r="I80" s="181" t="str">
        <f>IF('Rischio Lordo'!AF87=tabelle!$M$7,tabelle!$N$7,IF('Rischio Lordo'!AF87=tabelle!$M$6,tabelle!$N$6,IF('Rischio Lordo'!AF87=tabelle!$M$5,tabelle!$N$5,IF('Rischio Lordo'!AF87=tabelle!$M$4,tabelle!$N$4,IF('Rischio Lordo'!AF87=tabelle!$M$3,tabelle!$N$3,"-")))))</f>
        <v>-</v>
      </c>
      <c r="J80" s="34" t="str">
        <f>IF('Rischio Lordo'!AG87=tabelle!$M$7,tabelle!$N$7,IF('Rischio Lordo'!AG87=tabelle!$M$6,tabelle!$N$6,IF('Rischio Lordo'!AG87=tabelle!$M$5,tabelle!$N$5,IF('Rischio Lordo'!AG87=tabelle!$M$4,tabelle!$N$4,IF('Rischio Lordo'!AG87=tabelle!$M$3,tabelle!$N$3,"-")))))</f>
        <v>-</v>
      </c>
      <c r="K80" s="34" t="str">
        <f>IF('Rischio Lordo'!AH87=tabelle!$M$7,tabelle!$N$7,IF('Rischio Lordo'!AH87=tabelle!$M$6,tabelle!$N$6,IF('Rischio Lordo'!AH87=tabelle!$M$5,tabelle!$N$5,IF('Rischio Lordo'!AH87=tabelle!$M$4,tabelle!$N$4,IF('Rischio Lordo'!AH87=tabelle!$M$3,tabelle!$N$3,"-")))))</f>
        <v>-</v>
      </c>
      <c r="L80" s="394" t="str">
        <f t="shared" si="5"/>
        <v>-</v>
      </c>
      <c r="M80" s="34" t="str">
        <f>IF('Rischio Lordo'!AI87=tabelle!$M$7,tabelle!$N$7,IF('Rischio Lordo'!AI87=tabelle!$M$6,tabelle!$N$6,IF('Rischio Lordo'!AI87=tabelle!$M$5,tabelle!$N$5,IF('Rischio Lordo'!AI87=tabelle!$M$4,tabelle!$N$4,IF('Rischio Lordo'!AI87=tabelle!$M$3,tabelle!$N$3,"-")))))</f>
        <v>-</v>
      </c>
      <c r="N80" s="165" t="str">
        <f>IF(M80="-","-",IF('calcolo mitigazione del rischio'!L80="-","-",IF(AND((M80*'calcolo mitigazione del rischio'!L80)&gt;=tabelle!$P$3, (M80*'calcolo mitigazione del rischio'!L80)&lt;tabelle!$Q$3),tabelle!$R$3,IF(AND((M80*'calcolo mitigazione del rischio'!L80)&gt;=tabelle!$P$4, (M80*'calcolo mitigazione del rischio'!L80)&lt;tabelle!$Q$4),tabelle!$R$4,IF(AND((M80*'calcolo mitigazione del rischio'!L80)&gt;=tabelle!$P$5, (M80*'calcolo mitigazione del rischio'!L80)&lt;tabelle!$Q$5),tabelle!$R$5,IF(AND((M80*'calcolo mitigazione del rischio'!L80)&gt;=tabelle!$P$6, (M80*'calcolo mitigazione del rischio'!L80)&lt;tabelle!$Q$6),tabelle!$R$6,IF(AND((M80*'calcolo mitigazione del rischio'!L80)&gt;=tabelle!$P$7, (M80*'calcolo mitigazione del rischio'!L80)&lt;=tabelle!$Q$7),tabelle!$R$7,"-")))))))</f>
        <v>-</v>
      </c>
      <c r="O80" s="35" t="str">
        <f>IF('Rischio Lordo'!AK87=tabelle!$M$7,tabelle!$N$7,IF('Rischio Lordo'!AK87=tabelle!$M$6,tabelle!$N$6,IF('Rischio Lordo'!AK87=tabelle!$M$5,tabelle!$N$5,IF('Rischio Lordo'!AK87=tabelle!$M$4,tabelle!$N$4,IF('Rischio Lordo'!AK87=tabelle!$M$3,tabelle!$N$3,"-")))))</f>
        <v>-</v>
      </c>
      <c r="P80" s="35" t="str">
        <f>IF('Rischio Lordo'!AL87=tabelle!$M$7,tabelle!$N$7,IF('Rischio Lordo'!AL87=tabelle!$M$6,tabelle!$N$6,IF('Rischio Lordo'!AL87=tabelle!$M$5,tabelle!$N$5,IF('Rischio Lordo'!AL87=tabelle!$M$4,tabelle!$N$4,IF('Rischio Lordo'!AL87=tabelle!$M$3,tabelle!$N$3,"-")))))</f>
        <v>-</v>
      </c>
      <c r="Q80" s="35" t="str">
        <f>IF('Rischio Lordo'!AM87=tabelle!$M$7,tabelle!$N$7,IF('Rischio Lordo'!AM87=tabelle!$M$6,tabelle!$N$6,IF('Rischio Lordo'!AM87=tabelle!$M$5,tabelle!$N$5,IF('Rischio Lordo'!AM87=tabelle!$M$4,tabelle!$N$4,IF('Rischio Lordo'!AM87=tabelle!$M$3,tabelle!$N$3,"-")))))</f>
        <v>-</v>
      </c>
      <c r="R80" s="166" t="str">
        <f t="shared" si="6"/>
        <v>-</v>
      </c>
      <c r="S80" s="228" t="str">
        <f>IF(R80="-","-",(R80*'calcolo mitigazione del rischio'!N80))</f>
        <v>-</v>
      </c>
      <c r="T80" s="26" t="str">
        <f>IF('Rischio netto'!I87=tabelle!$V$3,('calcolo mitigazione del rischio'!T$11*tabelle!$W$3),IF('Rischio netto'!I87=tabelle!$V$4,('calcolo mitigazione del rischio'!T$11*tabelle!$W$4),IF('Rischio netto'!I87=tabelle!$V$5,('calcolo mitigazione del rischio'!T$11*tabelle!$W$5),IF('Rischio netto'!I87=tabelle!$V$6,('calcolo mitigazione del rischio'!T$11*tabelle!$W$6),IF('Rischio netto'!I87=tabelle!$V$7,('calcolo mitigazione del rischio'!T$11*tabelle!$W$7),IF('Rischio netto'!I87=tabelle!$V$8,('calcolo mitigazione del rischio'!T$11*tabelle!$W$8),IF('Rischio netto'!I87=tabelle!$V$9,('calcolo mitigazione del rischio'!T$11*tabelle!$W$9),IF('Rischio netto'!I87=tabelle!$V$10,('calcolo mitigazione del rischio'!T$11*tabelle!$W$10),IF('Rischio netto'!I87=tabelle!$V$11,('calcolo mitigazione del rischio'!T$11*tabelle!$W$11),IF('Rischio netto'!I87=tabelle!$V$12,('calcolo mitigazione del rischio'!T$11*tabelle!$W$12),"-"))))))))))</f>
        <v>-</v>
      </c>
      <c r="U80" s="26" t="str">
        <f>IF('Rischio netto'!J87=tabelle!$V$3,('calcolo mitigazione del rischio'!U$11*tabelle!$W$3),IF('Rischio netto'!J87=tabelle!$V$4,('calcolo mitigazione del rischio'!U$11*tabelle!$W$4),IF('Rischio netto'!J87=tabelle!$V$5,('calcolo mitigazione del rischio'!U$11*tabelle!$W$5),IF('Rischio netto'!J87=tabelle!$V$6,('calcolo mitigazione del rischio'!U$11*tabelle!$W$6),IF('Rischio netto'!J87=tabelle!$V$7,('calcolo mitigazione del rischio'!U$11*tabelle!$W$7),IF('Rischio netto'!J87=tabelle!$V$8,('calcolo mitigazione del rischio'!U$11*tabelle!$W$8),IF('Rischio netto'!J87=tabelle!$V$9,('calcolo mitigazione del rischio'!U$11*tabelle!$W$9),IF('Rischio netto'!J87=tabelle!$V$10,('calcolo mitigazione del rischio'!U$11*tabelle!$W$10),IF('Rischio netto'!J87=tabelle!$V$11,('calcolo mitigazione del rischio'!U$11*tabelle!$W$11),IF('Rischio netto'!J87=tabelle!$V$12,('calcolo mitigazione del rischio'!U$11*tabelle!$W$12),"-"))))))))))</f>
        <v>-</v>
      </c>
      <c r="V80" s="26" t="str">
        <f>IF('Rischio netto'!K87=tabelle!$V$3,('calcolo mitigazione del rischio'!V$11*tabelle!$W$3),IF('Rischio netto'!K87=tabelle!$V$4,('calcolo mitigazione del rischio'!V$11*tabelle!$W$4),IF('Rischio netto'!K87=tabelle!$V$5,('calcolo mitigazione del rischio'!V$11*tabelle!$W$5),IF('Rischio netto'!K87=tabelle!$V$6,('calcolo mitigazione del rischio'!V$11*tabelle!$W$6),IF('Rischio netto'!K87=tabelle!$V$7,('calcolo mitigazione del rischio'!V$11*tabelle!$W$7),IF('Rischio netto'!K87=tabelle!$V$8,('calcolo mitigazione del rischio'!V$11*tabelle!$W$8),IF('Rischio netto'!K87=tabelle!$V$9,('calcolo mitigazione del rischio'!V$11*tabelle!$W$9),IF('Rischio netto'!K87=tabelle!$V$10,('calcolo mitigazione del rischio'!V$11*tabelle!$W$10),IF('Rischio netto'!K87=tabelle!$V$11,('calcolo mitigazione del rischio'!V$11*tabelle!$W$11),IF('Rischio netto'!K87=tabelle!$V$12,('calcolo mitigazione del rischio'!V$11*tabelle!$W$12),"-"))))))))))</f>
        <v>-</v>
      </c>
      <c r="W80" s="26" t="str">
        <f>IF('Rischio netto'!L87=tabelle!$V$3,('calcolo mitigazione del rischio'!W$11*tabelle!$W$3),IF('Rischio netto'!L87=tabelle!$V$4,('calcolo mitigazione del rischio'!W$11*tabelle!$W$4),IF('Rischio netto'!L87=tabelle!$V$5,('calcolo mitigazione del rischio'!W$11*tabelle!$W$5),IF('Rischio netto'!L87=tabelle!$V$6,('calcolo mitigazione del rischio'!W$11*tabelle!$W$6),IF('Rischio netto'!L87=tabelle!$V$7,('calcolo mitigazione del rischio'!W$11*tabelle!$W$7),IF('Rischio netto'!L87=tabelle!$V$8,('calcolo mitigazione del rischio'!W$11*tabelle!$W$8),IF('Rischio netto'!L87=tabelle!$V$9,('calcolo mitigazione del rischio'!W$11*tabelle!$W$9),IF('Rischio netto'!L87=tabelle!$V$10,('calcolo mitigazione del rischio'!W$11*tabelle!$W$10),IF('Rischio netto'!L87=tabelle!$V$11,('calcolo mitigazione del rischio'!W$11*tabelle!$W$11),IF('Rischio netto'!L87=tabelle!$V$12,('calcolo mitigazione del rischio'!W$11*tabelle!$W$12),"-"))))))))))</f>
        <v>-</v>
      </c>
      <c r="X80" s="26" t="str">
        <f>IF('Rischio netto'!O87=tabelle!$V$3,('calcolo mitigazione del rischio'!X$11*tabelle!$W$3),IF('Rischio netto'!O87=tabelle!$V$4,('calcolo mitigazione del rischio'!X$11*tabelle!$W$4),IF('Rischio netto'!O87=tabelle!$V$5,('calcolo mitigazione del rischio'!X$11*tabelle!$W$5),IF('Rischio netto'!O87=tabelle!$V$6,('calcolo mitigazione del rischio'!X$11*tabelle!$W$6),IF('Rischio netto'!O87=tabelle!$V$7,('calcolo mitigazione del rischio'!X$11*tabelle!$W$7),IF('Rischio netto'!O87=tabelle!$V$8,('calcolo mitigazione del rischio'!X$11*tabelle!$W$8),IF('Rischio netto'!O87=tabelle!$V$9,('calcolo mitigazione del rischio'!X$11*tabelle!$W$9),IF('Rischio netto'!O87=tabelle!$V$10,('calcolo mitigazione del rischio'!X$11*tabelle!$W$10),IF('Rischio netto'!O87=tabelle!$V$11,('calcolo mitigazione del rischio'!X$11*tabelle!$W$11),IF('Rischio netto'!O87=tabelle!$V$12,('calcolo mitigazione del rischio'!X$11*tabelle!$W$12),"-"))))))))))</f>
        <v>-</v>
      </c>
      <c r="Y80" s="26" t="str">
        <f>IF('Rischio netto'!P87=tabelle!$V$3,('calcolo mitigazione del rischio'!Y$11*tabelle!$W$3),IF('Rischio netto'!P87=tabelle!$V$4,('calcolo mitigazione del rischio'!Y$11*tabelle!$W$4),IF('Rischio netto'!P87=tabelle!$V$5,('calcolo mitigazione del rischio'!Y$11*tabelle!$W$5),IF('Rischio netto'!P87=tabelle!$V$6,('calcolo mitigazione del rischio'!Y$11*tabelle!$W$6),IF('Rischio netto'!P87=tabelle!$V$7,('calcolo mitigazione del rischio'!Y$11*tabelle!$W$7),IF('Rischio netto'!P87=tabelle!$V$8,('calcolo mitigazione del rischio'!Y$11*tabelle!$W$8),IF('Rischio netto'!P87=tabelle!$V$9,('calcolo mitigazione del rischio'!Y$11*tabelle!$W$9),IF('Rischio netto'!P87=tabelle!$V$10,('calcolo mitigazione del rischio'!Y$11*tabelle!$W$10),IF('Rischio netto'!P87=tabelle!$V$11,('calcolo mitigazione del rischio'!Y$11*tabelle!$W$11),IF('Rischio netto'!P87=tabelle!$V$12,('calcolo mitigazione del rischio'!Y$11*tabelle!$W$12),"-"))))))))))</f>
        <v>-</v>
      </c>
      <c r="Z8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0" s="26" t="str">
        <f>IF('Rischio netto'!Q87=tabelle!$V$3,('calcolo mitigazione del rischio'!AA$11*tabelle!$W$3),IF('Rischio netto'!Q87=tabelle!$V$4,('calcolo mitigazione del rischio'!AA$11*tabelle!$W$4),IF('Rischio netto'!Q87=tabelle!$V$5,('calcolo mitigazione del rischio'!AA$11*tabelle!$W$5),IF('Rischio netto'!Q87=tabelle!$V$6,('calcolo mitigazione del rischio'!AA$11*tabelle!$W$6),IF('Rischio netto'!Q87=tabelle!$V$7,('calcolo mitigazione del rischio'!AA$11*tabelle!$W$7),IF('Rischio netto'!Q87=tabelle!$V$8,('calcolo mitigazione del rischio'!AA$11*tabelle!$W$8),IF('Rischio netto'!Q87=tabelle!$V$9,('calcolo mitigazione del rischio'!AA$11*tabelle!$W$9),IF('Rischio netto'!Q87=tabelle!$V$10,('calcolo mitigazione del rischio'!AA$11*tabelle!$W$10),IF('Rischio netto'!Q87=tabelle!$V$11,('calcolo mitigazione del rischio'!AA$11*tabelle!$W$11),IF('Rischio netto'!Q87=tabelle!$V$12,('calcolo mitigazione del rischio'!AA$11*tabelle!$W$12),"-"))))))))))</f>
        <v>-</v>
      </c>
      <c r="AB80" s="26" t="str">
        <f>IF('Rischio netto'!R87=tabelle!$V$3,('calcolo mitigazione del rischio'!AB$11*tabelle!$W$3),IF('Rischio netto'!R87=tabelle!$V$4,('calcolo mitigazione del rischio'!AB$11*tabelle!$W$4),IF('Rischio netto'!R87=tabelle!$V$5,('calcolo mitigazione del rischio'!AB$11*tabelle!$W$5),IF('Rischio netto'!R87=tabelle!$V$6,('calcolo mitigazione del rischio'!AB$11*tabelle!$W$6),IF('Rischio netto'!R87=tabelle!$V$7,('calcolo mitigazione del rischio'!AB$11*tabelle!$W$7),IF('Rischio netto'!R87=tabelle!$V$8,('calcolo mitigazione del rischio'!AB$11*tabelle!$W$8),IF('Rischio netto'!R87=tabelle!$V$9,('calcolo mitigazione del rischio'!AB$11*tabelle!$W$9),IF('Rischio netto'!R87=tabelle!$V$10,('calcolo mitigazione del rischio'!AB$11*tabelle!$W$10),IF('Rischio netto'!R87=tabelle!$V$11,('calcolo mitigazione del rischio'!AB$11*tabelle!$W$11),IF('Rischio netto'!R87=tabelle!$V$12,('calcolo mitigazione del rischio'!AB$11*tabelle!$W$12),"-"))))))))))</f>
        <v>-</v>
      </c>
      <c r="AC80" s="405" t="str">
        <f>IF('Rischio netto'!T87=tabelle!$V$3,('calcolo mitigazione del rischio'!AC$11*tabelle!$W$3),IF('Rischio netto'!T87=tabelle!$V$4,('calcolo mitigazione del rischio'!AC$11*tabelle!$W$4),IF('Rischio netto'!T87=tabelle!$V$5,('calcolo mitigazione del rischio'!AC$11*tabelle!$W$5),IF('Rischio netto'!T87=tabelle!$V$6,('calcolo mitigazione del rischio'!AC$11*tabelle!$W$6),IF('Rischio netto'!T87=tabelle!$V$7,('calcolo mitigazione del rischio'!AC$11*tabelle!$W$7),IF('Rischio netto'!T87=tabelle!$V$8,('calcolo mitigazione del rischio'!AC$11*tabelle!$W$8),IF('Rischio netto'!T87=tabelle!$V$9,('calcolo mitigazione del rischio'!AC$11*tabelle!$W$9),IF('Rischio netto'!T87=tabelle!$V$10,('calcolo mitigazione del rischio'!AC$11*tabelle!$W$10),IF('Rischio netto'!T87=tabelle!$V$11,('calcolo mitigazione del rischio'!AC$11*tabelle!$W$11),IF('Rischio netto'!T87=tabelle!$V$12,('calcolo mitigazione del rischio'!AC$11*tabelle!$W$12),"-"))))))))))</f>
        <v>-</v>
      </c>
      <c r="AD80" s="26" t="str">
        <f>IF('Rischio netto'!T87=tabelle!$V$3,('calcolo mitigazione del rischio'!AD$11*tabelle!$W$3),IF('Rischio netto'!T87=tabelle!$V$4,('calcolo mitigazione del rischio'!AD$11*tabelle!$W$4),IF('Rischio netto'!T87=tabelle!$V$5,('calcolo mitigazione del rischio'!AD$11*tabelle!$W$5),IF('Rischio netto'!T87=tabelle!$V$6,('calcolo mitigazione del rischio'!AD$11*tabelle!$W$6),IF('Rischio netto'!T87=tabelle!$V$7,('calcolo mitigazione del rischio'!AD$11*tabelle!$W$7),IF('Rischio netto'!T87=tabelle!$V$8,('calcolo mitigazione del rischio'!AD$11*tabelle!$W$8),IF('Rischio netto'!T87=tabelle!$V$9,('calcolo mitigazione del rischio'!AD$11*tabelle!$W$9),IF('Rischio netto'!T87=tabelle!$V$10,('calcolo mitigazione del rischio'!AD$11*tabelle!$W$10),IF('Rischio netto'!T87=tabelle!$V$11,('calcolo mitigazione del rischio'!AD$11*tabelle!$W$11),IF('Rischio netto'!T87=tabelle!$V$12,('calcolo mitigazione del rischio'!AD$11*tabelle!$W$12),"-"))))))))))</f>
        <v>-</v>
      </c>
      <c r="AE80" s="26"/>
      <c r="AF80" s="405" t="str">
        <f>IF('Rischio netto'!T87=tabelle!$V$3,('calcolo mitigazione del rischio'!AF$11*tabelle!$W$3),IF('Rischio netto'!T87=tabelle!$V$4,('calcolo mitigazione del rischio'!AF$11*tabelle!$W$4),IF('Rischio netto'!T87=tabelle!$V$5,('calcolo mitigazione del rischio'!AF$11*tabelle!$W$5),IF('Rischio netto'!T87=tabelle!$V$6,('calcolo mitigazione del rischio'!AF$11*tabelle!$W$6),IF('Rischio netto'!T87=tabelle!$V$7,('calcolo mitigazione del rischio'!AF$11*tabelle!$W$7),IF('Rischio netto'!T87=tabelle!$V$8,('calcolo mitigazione del rischio'!AF$11*tabelle!$W$8),IF('Rischio netto'!T87=tabelle!$V$9,('calcolo mitigazione del rischio'!AF$11*tabelle!$W$9),IF('Rischio netto'!T87=tabelle!$V$10,('calcolo mitigazione del rischio'!AF$11*tabelle!$W$10),IF('Rischio netto'!T87=tabelle!$V$11,('calcolo mitigazione del rischio'!AF$11*tabelle!$W$11),IF('Rischio netto'!T87=tabelle!$V$12,('calcolo mitigazione del rischio'!AF$11*tabelle!$W$12),"-"))))))))))</f>
        <v>-</v>
      </c>
      <c r="AG80" s="405" t="str">
        <f>IF('Rischio netto'!U87=tabelle!$V$3,('calcolo mitigazione del rischio'!AG$11*tabelle!$W$3),IF('Rischio netto'!U87=tabelle!$V$4,('calcolo mitigazione del rischio'!AG$11*tabelle!$W$4),IF('Rischio netto'!U87=tabelle!$V$5,('calcolo mitigazione del rischio'!AG$11*tabelle!$W$5),IF('Rischio netto'!U87=tabelle!$V$6,('calcolo mitigazione del rischio'!AG$11*tabelle!$W$6),IF('Rischio netto'!U87=tabelle!$V$7,('calcolo mitigazione del rischio'!AG$11*tabelle!$W$7),IF('Rischio netto'!U87=tabelle!$V$8,('calcolo mitigazione del rischio'!AG$11*tabelle!$W$8),IF('Rischio netto'!U87=tabelle!$V$9,('calcolo mitigazione del rischio'!AG$11*tabelle!$W$9),IF('Rischio netto'!U87=tabelle!$V$10,('calcolo mitigazione del rischio'!AG$11*tabelle!$W$10),IF('Rischio netto'!U87=tabelle!$V$11,('calcolo mitigazione del rischio'!AG$11*tabelle!$W$11),IF('Rischio netto'!U87=tabelle!$V$12,('calcolo mitigazione del rischio'!AG$11*tabelle!$W$12),"-"))))))))))</f>
        <v>-</v>
      </c>
      <c r="AH80" s="26" t="str">
        <f>IF('Rischio netto'!V87=tabelle!$V$3,('calcolo mitigazione del rischio'!AH$11*tabelle!$W$3),IF('Rischio netto'!V87=tabelle!$V$4,('calcolo mitigazione del rischio'!AH$11*tabelle!$W$4),IF('Rischio netto'!V87=tabelle!$V$5,('calcolo mitigazione del rischio'!AH$11*tabelle!$W$5),IF('Rischio netto'!V87=tabelle!$V$6,('calcolo mitigazione del rischio'!AH$11*tabelle!$W$6),IF('Rischio netto'!V87=tabelle!$V$7,('calcolo mitigazione del rischio'!AH$11*tabelle!$W$7),IF('Rischio netto'!V87=tabelle!$V$8,('calcolo mitigazione del rischio'!AH$11*tabelle!$W$8),IF('Rischio netto'!V87=tabelle!$V$9,('calcolo mitigazione del rischio'!AH$11*tabelle!$W$9),IF('Rischio netto'!V87=tabelle!$V$10,('calcolo mitigazione del rischio'!AH$11*tabelle!$W$10),IF('Rischio netto'!V87=tabelle!$V$11,('calcolo mitigazione del rischio'!AH$11*tabelle!$W$11),IF('Rischio netto'!V87=tabelle!$V$12,('calcolo mitigazione del rischio'!AH$11*tabelle!$W$12),"-"))))))))))</f>
        <v>-</v>
      </c>
      <c r="AI80" s="410" t="str">
        <f>IF('Rischio netto'!W87=tabelle!$V$3,('calcolo mitigazione del rischio'!AI$11*tabelle!$W$3),IF('Rischio netto'!W87=tabelle!$V$4,('calcolo mitigazione del rischio'!AI$11*tabelle!$W$4),IF('Rischio netto'!W87=tabelle!$V$5,('calcolo mitigazione del rischio'!AI$11*tabelle!$W$5),IF('Rischio netto'!W87=tabelle!$V$6,('calcolo mitigazione del rischio'!AI$11*tabelle!$W$6),IF('Rischio netto'!W87=tabelle!$V$7,('calcolo mitigazione del rischio'!AI$11*tabelle!$W$7),IF('Rischio netto'!W87=tabelle!$V$8,('calcolo mitigazione del rischio'!AI$11*tabelle!$W$8),IF('Rischio netto'!W87=tabelle!$V$9,('calcolo mitigazione del rischio'!AI$11*tabelle!$W$9),IF('Rischio netto'!W87=tabelle!$V$10,('calcolo mitigazione del rischio'!AI$11*tabelle!$W$10),IF('Rischio netto'!W87=tabelle!$V$11,('calcolo mitigazione del rischio'!AI$11*tabelle!$W$11),IF('Rischio netto'!W87=tabelle!$V$12,('calcolo mitigazione del rischio'!AI$11*tabelle!$W$12),"-"))))))))))</f>
        <v>-</v>
      </c>
      <c r="AJ80" s="428" t="e">
        <f t="shared" si="9"/>
        <v>#REF!</v>
      </c>
      <c r="AK80" s="429" t="e">
        <f t="shared" si="7"/>
        <v>#REF!</v>
      </c>
      <c r="AL80" s="418" t="e">
        <f>IF('calcolo mitigazione del rischio'!$AJ80="-","-",'calcolo mitigazione del rischio'!$AK80)</f>
        <v>#REF!</v>
      </c>
      <c r="AM80" s="412" t="str">
        <f>IF('Rischio netto'!X87="-","-",IF('calcolo mitigazione del rischio'!S80="-","-",IF('calcolo mitigazione del rischio'!AL80="-","-",ROUND(('calcolo mitigazione del rischio'!S80*(1-'calcolo mitigazione del rischio'!AL80)),0))))</f>
        <v>-</v>
      </c>
      <c r="AN80" s="404"/>
      <c r="AO80" s="26">
        <f>IF('Rischio Lordo'!L87="X",tabelle!$I$2,0)</f>
        <v>0</v>
      </c>
      <c r="AP80" s="26">
        <f>IF('Rischio Lordo'!M87="X",tabelle!$I$3,0)</f>
        <v>0</v>
      </c>
      <c r="AQ80" s="26">
        <f>IF('Rischio Lordo'!N87="X",tabelle!$I$4,0)</f>
        <v>0</v>
      </c>
      <c r="AR80" s="26">
        <f>IF('Rischio Lordo'!O87="X",tabelle!$I$5,0)</f>
        <v>0</v>
      </c>
      <c r="AS80" s="26">
        <f>IF('Rischio Lordo'!P87="X",tabelle!$I$6,0)</f>
        <v>0</v>
      </c>
      <c r="AT80" s="26">
        <f>IF('Rischio Lordo'!Q87="X",tabelle!$I$7,0)</f>
        <v>0</v>
      </c>
      <c r="AU80" s="26">
        <f>IF('Rischio Lordo'!R87="X",tabelle!$I$8,0)</f>
        <v>0</v>
      </c>
      <c r="AV80" s="26">
        <f>IF('Rischio Lordo'!S87="X",tabelle!$I$9,0)</f>
        <v>0</v>
      </c>
      <c r="AW80" s="26">
        <f>IF('Rischio Lordo'!T87="X",tabelle!$I$10,0)</f>
        <v>0</v>
      </c>
      <c r="AX80" s="26">
        <f>IF('Rischio Lordo'!U87="X",tabelle!$I$11,0)</f>
        <v>0</v>
      </c>
      <c r="AY80" s="26">
        <f>IF('Rischio Lordo'!V87="X",tabelle!$I$12,0)</f>
        <v>0</v>
      </c>
      <c r="AZ80" s="26">
        <f>IF('Rischio Lordo'!W87="X",tabelle!$I$13,0)</f>
        <v>0</v>
      </c>
      <c r="BA80" s="26">
        <f>IF('Rischio Lordo'!X87="X",tabelle!$I$14,0)</f>
        <v>0</v>
      </c>
      <c r="BB80" s="26">
        <f>IF('Rischio Lordo'!Y87="X",tabelle!$I$15,0)</f>
        <v>0</v>
      </c>
      <c r="BC80" s="26">
        <f>IF('Rischio Lordo'!Z87="X",tabelle!$I$16,0)</f>
        <v>0</v>
      </c>
      <c r="BD80" s="26">
        <f>IF('Rischio Lordo'!AA87="X",tabelle!$I$17,0)</f>
        <v>0</v>
      </c>
      <c r="BE80" s="26">
        <f>IF('Rischio Lordo'!AB87="X",tabelle!$I$18,0)</f>
        <v>0</v>
      </c>
      <c r="BF80" s="26">
        <f>IF('Rischio Lordo'!AC87="X",tabelle!$I$18,0)</f>
        <v>0</v>
      </c>
      <c r="BG80" s="26">
        <f>IF('Rischio Lordo'!AC87="X",tabelle!$I$19,0)</f>
        <v>0</v>
      </c>
      <c r="BH80" s="212">
        <f t="shared" si="8"/>
        <v>0</v>
      </c>
    </row>
    <row r="81" spans="1:60" x14ac:dyDescent="0.75">
      <c r="A81" s="743">
        <f>Schema!A85</f>
        <v>0</v>
      </c>
      <c r="B81" s="724">
        <f>Schema!B85</f>
        <v>0</v>
      </c>
      <c r="C81" s="1119">
        <f>Schema!C85</f>
        <v>0</v>
      </c>
      <c r="D81" s="268" t="str">
        <f>Schema!D85</f>
        <v>B.1.2. Trasmissione informativa al vertice aziendale</v>
      </c>
      <c r="E81" s="296" t="str">
        <f>Schema!E85</f>
        <v>BBF</v>
      </c>
      <c r="F81" s="90" t="str">
        <f>Schema!F85</f>
        <v>B</v>
      </c>
      <c r="G81" s="90" t="str">
        <f>Schema!G85</f>
        <v>01</v>
      </c>
      <c r="H81" s="297" t="str">
        <f>Schema!H85</f>
        <v>02</v>
      </c>
      <c r="I81" s="181" t="str">
        <f>IF('Rischio Lordo'!AF88=tabelle!$M$7,tabelle!$N$7,IF('Rischio Lordo'!AF88=tabelle!$M$6,tabelle!$N$6,IF('Rischio Lordo'!AF88=tabelle!$M$5,tabelle!$N$5,IF('Rischio Lordo'!AF88=tabelle!$M$4,tabelle!$N$4,IF('Rischio Lordo'!AF88=tabelle!$M$3,tabelle!$N$3,"-")))))</f>
        <v>-</v>
      </c>
      <c r="J81" s="34" t="str">
        <f>IF('Rischio Lordo'!AG88=tabelle!$M$7,tabelle!$N$7,IF('Rischio Lordo'!AG88=tabelle!$M$6,tabelle!$N$6,IF('Rischio Lordo'!AG88=tabelle!$M$5,tabelle!$N$5,IF('Rischio Lordo'!AG88=tabelle!$M$4,tabelle!$N$4,IF('Rischio Lordo'!AG88=tabelle!$M$3,tabelle!$N$3,"-")))))</f>
        <v>-</v>
      </c>
      <c r="K81" s="34" t="str">
        <f>IF('Rischio Lordo'!AH88=tabelle!$M$7,tabelle!$N$7,IF('Rischio Lordo'!AH88=tabelle!$M$6,tabelle!$N$6,IF('Rischio Lordo'!AH88=tabelle!$M$5,tabelle!$N$5,IF('Rischio Lordo'!AH88=tabelle!$M$4,tabelle!$N$4,IF('Rischio Lordo'!AH88=tabelle!$M$3,tabelle!$N$3,"-")))))</f>
        <v>-</v>
      </c>
      <c r="L81" s="394" t="str">
        <f t="shared" si="5"/>
        <v>-</v>
      </c>
      <c r="M81" s="34" t="str">
        <f>IF('Rischio Lordo'!AI88=tabelle!$M$7,tabelle!$N$7,IF('Rischio Lordo'!AI88=tabelle!$M$6,tabelle!$N$6,IF('Rischio Lordo'!AI88=tabelle!$M$5,tabelle!$N$5,IF('Rischio Lordo'!AI88=tabelle!$M$4,tabelle!$N$4,IF('Rischio Lordo'!AI88=tabelle!$M$3,tabelle!$N$3,"-")))))</f>
        <v>-</v>
      </c>
      <c r="N81" s="165" t="str">
        <f>IF(M81="-","-",IF('calcolo mitigazione del rischio'!L81="-","-",IF(AND((M81*'calcolo mitigazione del rischio'!L81)&gt;=tabelle!$P$3, (M81*'calcolo mitigazione del rischio'!L81)&lt;tabelle!$Q$3),tabelle!$R$3,IF(AND((M81*'calcolo mitigazione del rischio'!L81)&gt;=tabelle!$P$4, (M81*'calcolo mitigazione del rischio'!L81)&lt;tabelle!$Q$4),tabelle!$R$4,IF(AND((M81*'calcolo mitigazione del rischio'!L81)&gt;=tabelle!$P$5, (M81*'calcolo mitigazione del rischio'!L81)&lt;tabelle!$Q$5),tabelle!$R$5,IF(AND((M81*'calcolo mitigazione del rischio'!L81)&gt;=tabelle!$P$6, (M81*'calcolo mitigazione del rischio'!L81)&lt;tabelle!$Q$6),tabelle!$R$6,IF(AND((M81*'calcolo mitigazione del rischio'!L81)&gt;=tabelle!$P$7, (M81*'calcolo mitigazione del rischio'!L81)&lt;=tabelle!$Q$7),tabelle!$R$7,"-")))))))</f>
        <v>-</v>
      </c>
      <c r="O81" s="35" t="str">
        <f>IF('Rischio Lordo'!AK88=tabelle!$M$7,tabelle!$N$7,IF('Rischio Lordo'!AK88=tabelle!$M$6,tabelle!$N$6,IF('Rischio Lordo'!AK88=tabelle!$M$5,tabelle!$N$5,IF('Rischio Lordo'!AK88=tabelle!$M$4,tabelle!$N$4,IF('Rischio Lordo'!AK88=tabelle!$M$3,tabelle!$N$3,"-")))))</f>
        <v>-</v>
      </c>
      <c r="P81" s="35" t="str">
        <f>IF('Rischio Lordo'!AL88=tabelle!$M$7,tabelle!$N$7,IF('Rischio Lordo'!AL88=tabelle!$M$6,tabelle!$N$6,IF('Rischio Lordo'!AL88=tabelle!$M$5,tabelle!$N$5,IF('Rischio Lordo'!AL88=tabelle!$M$4,tabelle!$N$4,IF('Rischio Lordo'!AL88=tabelle!$M$3,tabelle!$N$3,"-")))))</f>
        <v>-</v>
      </c>
      <c r="Q81" s="35" t="str">
        <f>IF('Rischio Lordo'!AM88=tabelle!$M$7,tabelle!$N$7,IF('Rischio Lordo'!AM88=tabelle!$M$6,tabelle!$N$6,IF('Rischio Lordo'!AM88=tabelle!$M$5,tabelle!$N$5,IF('Rischio Lordo'!AM88=tabelle!$M$4,tabelle!$N$4,IF('Rischio Lordo'!AM88=tabelle!$M$3,tabelle!$N$3,"-")))))</f>
        <v>-</v>
      </c>
      <c r="R81" s="166" t="str">
        <f t="shared" si="6"/>
        <v>-</v>
      </c>
      <c r="S81" s="228" t="str">
        <f>IF(R81="-","-",(R81*'calcolo mitigazione del rischio'!N81))</f>
        <v>-</v>
      </c>
      <c r="T81" s="26" t="str">
        <f>IF('Rischio netto'!I88=tabelle!$V$3,('calcolo mitigazione del rischio'!T$11*tabelle!$W$3),IF('Rischio netto'!I88=tabelle!$V$4,('calcolo mitigazione del rischio'!T$11*tabelle!$W$4),IF('Rischio netto'!I88=tabelle!$V$5,('calcolo mitigazione del rischio'!T$11*tabelle!$W$5),IF('Rischio netto'!I88=tabelle!$V$6,('calcolo mitigazione del rischio'!T$11*tabelle!$W$6),IF('Rischio netto'!I88=tabelle!$V$7,('calcolo mitigazione del rischio'!T$11*tabelle!$W$7),IF('Rischio netto'!I88=tabelle!$V$8,('calcolo mitigazione del rischio'!T$11*tabelle!$W$8),IF('Rischio netto'!I88=tabelle!$V$9,('calcolo mitigazione del rischio'!T$11*tabelle!$W$9),IF('Rischio netto'!I88=tabelle!$V$10,('calcolo mitigazione del rischio'!T$11*tabelle!$W$10),IF('Rischio netto'!I88=tabelle!$V$11,('calcolo mitigazione del rischio'!T$11*tabelle!$W$11),IF('Rischio netto'!I88=tabelle!$V$12,('calcolo mitigazione del rischio'!T$11*tabelle!$W$12),"-"))))))))))</f>
        <v>-</v>
      </c>
      <c r="U81" s="26" t="str">
        <f>IF('Rischio netto'!J88=tabelle!$V$3,('calcolo mitigazione del rischio'!U$11*tabelle!$W$3),IF('Rischio netto'!J88=tabelle!$V$4,('calcolo mitigazione del rischio'!U$11*tabelle!$W$4),IF('Rischio netto'!J88=tabelle!$V$5,('calcolo mitigazione del rischio'!U$11*tabelle!$W$5),IF('Rischio netto'!J88=tabelle!$V$6,('calcolo mitigazione del rischio'!U$11*tabelle!$W$6),IF('Rischio netto'!J88=tabelle!$V$7,('calcolo mitigazione del rischio'!U$11*tabelle!$W$7),IF('Rischio netto'!J88=tabelle!$V$8,('calcolo mitigazione del rischio'!U$11*tabelle!$W$8),IF('Rischio netto'!J88=tabelle!$V$9,('calcolo mitigazione del rischio'!U$11*tabelle!$W$9),IF('Rischio netto'!J88=tabelle!$V$10,('calcolo mitigazione del rischio'!U$11*tabelle!$W$10),IF('Rischio netto'!J88=tabelle!$V$11,('calcolo mitigazione del rischio'!U$11*tabelle!$W$11),IF('Rischio netto'!J88=tabelle!$V$12,('calcolo mitigazione del rischio'!U$11*tabelle!$W$12),"-"))))))))))</f>
        <v>-</v>
      </c>
      <c r="V81" s="26" t="str">
        <f>IF('Rischio netto'!K88=tabelle!$V$3,('calcolo mitigazione del rischio'!V$11*tabelle!$W$3),IF('Rischio netto'!K88=tabelle!$V$4,('calcolo mitigazione del rischio'!V$11*tabelle!$W$4),IF('Rischio netto'!K88=tabelle!$V$5,('calcolo mitigazione del rischio'!V$11*tabelle!$W$5),IF('Rischio netto'!K88=tabelle!$V$6,('calcolo mitigazione del rischio'!V$11*tabelle!$W$6),IF('Rischio netto'!K88=tabelle!$V$7,('calcolo mitigazione del rischio'!V$11*tabelle!$W$7),IF('Rischio netto'!K88=tabelle!$V$8,('calcolo mitigazione del rischio'!V$11*tabelle!$W$8),IF('Rischio netto'!K88=tabelle!$V$9,('calcolo mitigazione del rischio'!V$11*tabelle!$W$9),IF('Rischio netto'!K88=tabelle!$V$10,('calcolo mitigazione del rischio'!V$11*tabelle!$W$10),IF('Rischio netto'!K88=tabelle!$V$11,('calcolo mitigazione del rischio'!V$11*tabelle!$W$11),IF('Rischio netto'!K88=tabelle!$V$12,('calcolo mitigazione del rischio'!V$11*tabelle!$W$12),"-"))))))))))</f>
        <v>-</v>
      </c>
      <c r="W81" s="26" t="str">
        <f>IF('Rischio netto'!L88=tabelle!$V$3,('calcolo mitigazione del rischio'!W$11*tabelle!$W$3),IF('Rischio netto'!L88=tabelle!$V$4,('calcolo mitigazione del rischio'!W$11*tabelle!$W$4),IF('Rischio netto'!L88=tabelle!$V$5,('calcolo mitigazione del rischio'!W$11*tabelle!$W$5),IF('Rischio netto'!L88=tabelle!$V$6,('calcolo mitigazione del rischio'!W$11*tabelle!$W$6),IF('Rischio netto'!L88=tabelle!$V$7,('calcolo mitigazione del rischio'!W$11*tabelle!$W$7),IF('Rischio netto'!L88=tabelle!$V$8,('calcolo mitigazione del rischio'!W$11*tabelle!$W$8),IF('Rischio netto'!L88=tabelle!$V$9,('calcolo mitigazione del rischio'!W$11*tabelle!$W$9),IF('Rischio netto'!L88=tabelle!$V$10,('calcolo mitigazione del rischio'!W$11*tabelle!$W$10),IF('Rischio netto'!L88=tabelle!$V$11,('calcolo mitigazione del rischio'!W$11*tabelle!$W$11),IF('Rischio netto'!L88=tabelle!$V$12,('calcolo mitigazione del rischio'!W$11*tabelle!$W$12),"-"))))))))))</f>
        <v>-</v>
      </c>
      <c r="X81" s="26" t="str">
        <f>IF('Rischio netto'!O88=tabelle!$V$3,('calcolo mitigazione del rischio'!X$11*tabelle!$W$3),IF('Rischio netto'!O88=tabelle!$V$4,('calcolo mitigazione del rischio'!X$11*tabelle!$W$4),IF('Rischio netto'!O88=tabelle!$V$5,('calcolo mitigazione del rischio'!X$11*tabelle!$W$5),IF('Rischio netto'!O88=tabelle!$V$6,('calcolo mitigazione del rischio'!X$11*tabelle!$W$6),IF('Rischio netto'!O88=tabelle!$V$7,('calcolo mitigazione del rischio'!X$11*tabelle!$W$7),IF('Rischio netto'!O88=tabelle!$V$8,('calcolo mitigazione del rischio'!X$11*tabelle!$W$8),IF('Rischio netto'!O88=tabelle!$V$9,('calcolo mitigazione del rischio'!X$11*tabelle!$W$9),IF('Rischio netto'!O88=tabelle!$V$10,('calcolo mitigazione del rischio'!X$11*tabelle!$W$10),IF('Rischio netto'!O88=tabelle!$V$11,('calcolo mitigazione del rischio'!X$11*tabelle!$W$11),IF('Rischio netto'!O88=tabelle!$V$12,('calcolo mitigazione del rischio'!X$11*tabelle!$W$12),"-"))))))))))</f>
        <v>-</v>
      </c>
      <c r="Y81" s="26" t="str">
        <f>IF('Rischio netto'!P88=tabelle!$V$3,('calcolo mitigazione del rischio'!Y$11*tabelle!$W$3),IF('Rischio netto'!P88=tabelle!$V$4,('calcolo mitigazione del rischio'!Y$11*tabelle!$W$4),IF('Rischio netto'!P88=tabelle!$V$5,('calcolo mitigazione del rischio'!Y$11*tabelle!$W$5),IF('Rischio netto'!P88=tabelle!$V$6,('calcolo mitigazione del rischio'!Y$11*tabelle!$W$6),IF('Rischio netto'!P88=tabelle!$V$7,('calcolo mitigazione del rischio'!Y$11*tabelle!$W$7),IF('Rischio netto'!P88=tabelle!$V$8,('calcolo mitigazione del rischio'!Y$11*tabelle!$W$8),IF('Rischio netto'!P88=tabelle!$V$9,('calcolo mitigazione del rischio'!Y$11*tabelle!$W$9),IF('Rischio netto'!P88=tabelle!$V$10,('calcolo mitigazione del rischio'!Y$11*tabelle!$W$10),IF('Rischio netto'!P88=tabelle!$V$11,('calcolo mitigazione del rischio'!Y$11*tabelle!$W$11),IF('Rischio netto'!P88=tabelle!$V$12,('calcolo mitigazione del rischio'!Y$11*tabelle!$W$12),"-"))))))))))</f>
        <v>-</v>
      </c>
      <c r="Z8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1" s="26" t="str">
        <f>IF('Rischio netto'!Q88=tabelle!$V$3,('calcolo mitigazione del rischio'!AA$11*tabelle!$W$3),IF('Rischio netto'!Q88=tabelle!$V$4,('calcolo mitigazione del rischio'!AA$11*tabelle!$W$4),IF('Rischio netto'!Q88=tabelle!$V$5,('calcolo mitigazione del rischio'!AA$11*tabelle!$W$5),IF('Rischio netto'!Q88=tabelle!$V$6,('calcolo mitigazione del rischio'!AA$11*tabelle!$W$6),IF('Rischio netto'!Q88=tabelle!$V$7,('calcolo mitigazione del rischio'!AA$11*tabelle!$W$7),IF('Rischio netto'!Q88=tabelle!$V$8,('calcolo mitigazione del rischio'!AA$11*tabelle!$W$8),IF('Rischio netto'!Q88=tabelle!$V$9,('calcolo mitigazione del rischio'!AA$11*tabelle!$W$9),IF('Rischio netto'!Q88=tabelle!$V$10,('calcolo mitigazione del rischio'!AA$11*tabelle!$W$10),IF('Rischio netto'!Q88=tabelle!$V$11,('calcolo mitigazione del rischio'!AA$11*tabelle!$W$11),IF('Rischio netto'!Q88=tabelle!$V$12,('calcolo mitigazione del rischio'!AA$11*tabelle!$W$12),"-"))))))))))</f>
        <v>-</v>
      </c>
      <c r="AB81" s="26" t="str">
        <f>IF('Rischio netto'!R88=tabelle!$V$3,('calcolo mitigazione del rischio'!AB$11*tabelle!$W$3),IF('Rischio netto'!R88=tabelle!$V$4,('calcolo mitigazione del rischio'!AB$11*tabelle!$W$4),IF('Rischio netto'!R88=tabelle!$V$5,('calcolo mitigazione del rischio'!AB$11*tabelle!$W$5),IF('Rischio netto'!R88=tabelle!$V$6,('calcolo mitigazione del rischio'!AB$11*tabelle!$W$6),IF('Rischio netto'!R88=tabelle!$V$7,('calcolo mitigazione del rischio'!AB$11*tabelle!$W$7),IF('Rischio netto'!R88=tabelle!$V$8,('calcolo mitigazione del rischio'!AB$11*tabelle!$W$8),IF('Rischio netto'!R88=tabelle!$V$9,('calcolo mitigazione del rischio'!AB$11*tabelle!$W$9),IF('Rischio netto'!R88=tabelle!$V$10,('calcolo mitigazione del rischio'!AB$11*tabelle!$W$10),IF('Rischio netto'!R88=tabelle!$V$11,('calcolo mitigazione del rischio'!AB$11*tabelle!$W$11),IF('Rischio netto'!R88=tabelle!$V$12,('calcolo mitigazione del rischio'!AB$11*tabelle!$W$12),"-"))))))))))</f>
        <v>-</v>
      </c>
      <c r="AC81" s="405" t="str">
        <f>IF('Rischio netto'!T88=tabelle!$V$3,('calcolo mitigazione del rischio'!AC$11*tabelle!$W$3),IF('Rischio netto'!T88=tabelle!$V$4,('calcolo mitigazione del rischio'!AC$11*tabelle!$W$4),IF('Rischio netto'!T88=tabelle!$V$5,('calcolo mitigazione del rischio'!AC$11*tabelle!$W$5),IF('Rischio netto'!T88=tabelle!$V$6,('calcolo mitigazione del rischio'!AC$11*tabelle!$W$6),IF('Rischio netto'!T88=tabelle!$V$7,('calcolo mitigazione del rischio'!AC$11*tabelle!$W$7),IF('Rischio netto'!T88=tabelle!$V$8,('calcolo mitigazione del rischio'!AC$11*tabelle!$W$8),IF('Rischio netto'!T88=tabelle!$V$9,('calcolo mitigazione del rischio'!AC$11*tabelle!$W$9),IF('Rischio netto'!T88=tabelle!$V$10,('calcolo mitigazione del rischio'!AC$11*tabelle!$W$10),IF('Rischio netto'!T88=tabelle!$V$11,('calcolo mitigazione del rischio'!AC$11*tabelle!$W$11),IF('Rischio netto'!T88=tabelle!$V$12,('calcolo mitigazione del rischio'!AC$11*tabelle!$W$12),"-"))))))))))</f>
        <v>-</v>
      </c>
      <c r="AD81" s="26" t="str">
        <f>IF('Rischio netto'!T88=tabelle!$V$3,('calcolo mitigazione del rischio'!AD$11*tabelle!$W$3),IF('Rischio netto'!T88=tabelle!$V$4,('calcolo mitigazione del rischio'!AD$11*tabelle!$W$4),IF('Rischio netto'!T88=tabelle!$V$5,('calcolo mitigazione del rischio'!AD$11*tabelle!$W$5),IF('Rischio netto'!T88=tabelle!$V$6,('calcolo mitigazione del rischio'!AD$11*tabelle!$W$6),IF('Rischio netto'!T88=tabelle!$V$7,('calcolo mitigazione del rischio'!AD$11*tabelle!$W$7),IF('Rischio netto'!T88=tabelle!$V$8,('calcolo mitigazione del rischio'!AD$11*tabelle!$W$8),IF('Rischio netto'!T88=tabelle!$V$9,('calcolo mitigazione del rischio'!AD$11*tabelle!$W$9),IF('Rischio netto'!T88=tabelle!$V$10,('calcolo mitigazione del rischio'!AD$11*tabelle!$W$10),IF('Rischio netto'!T88=tabelle!$V$11,('calcolo mitigazione del rischio'!AD$11*tabelle!$W$11),IF('Rischio netto'!T88=tabelle!$V$12,('calcolo mitigazione del rischio'!AD$11*tabelle!$W$12),"-"))))))))))</f>
        <v>-</v>
      </c>
      <c r="AE81" s="26"/>
      <c r="AF81" s="405" t="str">
        <f>IF('Rischio netto'!T88=tabelle!$V$3,('calcolo mitigazione del rischio'!AF$11*tabelle!$W$3),IF('Rischio netto'!T88=tabelle!$V$4,('calcolo mitigazione del rischio'!AF$11*tabelle!$W$4),IF('Rischio netto'!T88=tabelle!$V$5,('calcolo mitigazione del rischio'!AF$11*tabelle!$W$5),IF('Rischio netto'!T88=tabelle!$V$6,('calcolo mitigazione del rischio'!AF$11*tabelle!$W$6),IF('Rischio netto'!T88=tabelle!$V$7,('calcolo mitigazione del rischio'!AF$11*tabelle!$W$7),IF('Rischio netto'!T88=tabelle!$V$8,('calcolo mitigazione del rischio'!AF$11*tabelle!$W$8),IF('Rischio netto'!T88=tabelle!$V$9,('calcolo mitigazione del rischio'!AF$11*tabelle!$W$9),IF('Rischio netto'!T88=tabelle!$V$10,('calcolo mitigazione del rischio'!AF$11*tabelle!$W$10),IF('Rischio netto'!T88=tabelle!$V$11,('calcolo mitigazione del rischio'!AF$11*tabelle!$W$11),IF('Rischio netto'!T88=tabelle!$V$12,('calcolo mitigazione del rischio'!AF$11*tabelle!$W$12),"-"))))))))))</f>
        <v>-</v>
      </c>
      <c r="AG81" s="405" t="str">
        <f>IF('Rischio netto'!U88=tabelle!$V$3,('calcolo mitigazione del rischio'!AG$11*tabelle!$W$3),IF('Rischio netto'!U88=tabelle!$V$4,('calcolo mitigazione del rischio'!AG$11*tabelle!$W$4),IF('Rischio netto'!U88=tabelle!$V$5,('calcolo mitigazione del rischio'!AG$11*tabelle!$W$5),IF('Rischio netto'!U88=tabelle!$V$6,('calcolo mitigazione del rischio'!AG$11*tabelle!$W$6),IF('Rischio netto'!U88=tabelle!$V$7,('calcolo mitigazione del rischio'!AG$11*tabelle!$W$7),IF('Rischio netto'!U88=tabelle!$V$8,('calcolo mitigazione del rischio'!AG$11*tabelle!$W$8),IF('Rischio netto'!U88=tabelle!$V$9,('calcolo mitigazione del rischio'!AG$11*tabelle!$W$9),IF('Rischio netto'!U88=tabelle!$V$10,('calcolo mitigazione del rischio'!AG$11*tabelle!$W$10),IF('Rischio netto'!U88=tabelle!$V$11,('calcolo mitigazione del rischio'!AG$11*tabelle!$W$11),IF('Rischio netto'!U88=tabelle!$V$12,('calcolo mitigazione del rischio'!AG$11*tabelle!$W$12),"-"))))))))))</f>
        <v>-</v>
      </c>
      <c r="AH81" s="26" t="str">
        <f>IF('Rischio netto'!V88=tabelle!$V$3,('calcolo mitigazione del rischio'!AH$11*tabelle!$W$3),IF('Rischio netto'!V88=tabelle!$V$4,('calcolo mitigazione del rischio'!AH$11*tabelle!$W$4),IF('Rischio netto'!V88=tabelle!$V$5,('calcolo mitigazione del rischio'!AH$11*tabelle!$W$5),IF('Rischio netto'!V88=tabelle!$V$6,('calcolo mitigazione del rischio'!AH$11*tabelle!$W$6),IF('Rischio netto'!V88=tabelle!$V$7,('calcolo mitigazione del rischio'!AH$11*tabelle!$W$7),IF('Rischio netto'!V88=tabelle!$V$8,('calcolo mitigazione del rischio'!AH$11*tabelle!$W$8),IF('Rischio netto'!V88=tabelle!$V$9,('calcolo mitigazione del rischio'!AH$11*tabelle!$W$9),IF('Rischio netto'!V88=tabelle!$V$10,('calcolo mitigazione del rischio'!AH$11*tabelle!$W$10),IF('Rischio netto'!V88=tabelle!$V$11,('calcolo mitigazione del rischio'!AH$11*tabelle!$W$11),IF('Rischio netto'!V88=tabelle!$V$12,('calcolo mitigazione del rischio'!AH$11*tabelle!$W$12),"-"))))))))))</f>
        <v>-</v>
      </c>
      <c r="AI81" s="410" t="str">
        <f>IF('Rischio netto'!W88=tabelle!$V$3,('calcolo mitigazione del rischio'!AI$11*tabelle!$W$3),IF('Rischio netto'!W88=tabelle!$V$4,('calcolo mitigazione del rischio'!AI$11*tabelle!$W$4),IF('Rischio netto'!W88=tabelle!$V$5,('calcolo mitigazione del rischio'!AI$11*tabelle!$W$5),IF('Rischio netto'!W88=tabelle!$V$6,('calcolo mitigazione del rischio'!AI$11*tabelle!$W$6),IF('Rischio netto'!W88=tabelle!$V$7,('calcolo mitigazione del rischio'!AI$11*tabelle!$W$7),IF('Rischio netto'!W88=tabelle!$V$8,('calcolo mitigazione del rischio'!AI$11*tabelle!$W$8),IF('Rischio netto'!W88=tabelle!$V$9,('calcolo mitigazione del rischio'!AI$11*tabelle!$W$9),IF('Rischio netto'!W88=tabelle!$V$10,('calcolo mitigazione del rischio'!AI$11*tabelle!$W$10),IF('Rischio netto'!W88=tabelle!$V$11,('calcolo mitigazione del rischio'!AI$11*tabelle!$W$11),IF('Rischio netto'!W88=tabelle!$V$12,('calcolo mitigazione del rischio'!AI$11*tabelle!$W$12),"-"))))))))))</f>
        <v>-</v>
      </c>
      <c r="AJ81" s="428" t="e">
        <f t="shared" si="9"/>
        <v>#REF!</v>
      </c>
      <c r="AK81" s="429" t="e">
        <f t="shared" si="7"/>
        <v>#REF!</v>
      </c>
      <c r="AL81" s="418" t="e">
        <f>IF('calcolo mitigazione del rischio'!$AJ81="-","-",'calcolo mitigazione del rischio'!$AK81)</f>
        <v>#REF!</v>
      </c>
      <c r="AM81" s="412" t="str">
        <f>IF('Rischio netto'!X88="-","-",IF('calcolo mitigazione del rischio'!S81="-","-",IF('calcolo mitigazione del rischio'!AL81="-","-",ROUND(('calcolo mitigazione del rischio'!S81*(1-'calcolo mitigazione del rischio'!AL81)),0))))</f>
        <v>-</v>
      </c>
      <c r="AN81" s="404"/>
      <c r="AO81" s="26">
        <f>IF('Rischio Lordo'!L88="X",tabelle!$I$2,0)</f>
        <v>0</v>
      </c>
      <c r="AP81" s="26">
        <f>IF('Rischio Lordo'!M88="X",tabelle!$I$3,0)</f>
        <v>0</v>
      </c>
      <c r="AQ81" s="26">
        <f>IF('Rischio Lordo'!N88="X",tabelle!$I$4,0)</f>
        <v>0</v>
      </c>
      <c r="AR81" s="26">
        <f>IF('Rischio Lordo'!O88="X",tabelle!$I$5,0)</f>
        <v>0</v>
      </c>
      <c r="AS81" s="26">
        <f>IF('Rischio Lordo'!P88="X",tabelle!$I$6,0)</f>
        <v>0</v>
      </c>
      <c r="AT81" s="26">
        <f>IF('Rischio Lordo'!Q88="X",tabelle!$I$7,0)</f>
        <v>0</v>
      </c>
      <c r="AU81" s="26">
        <f>IF('Rischio Lordo'!R88="X",tabelle!$I$8,0)</f>
        <v>0</v>
      </c>
      <c r="AV81" s="26">
        <f>IF('Rischio Lordo'!S88="X",tabelle!$I$9,0)</f>
        <v>0</v>
      </c>
      <c r="AW81" s="26">
        <f>IF('Rischio Lordo'!T88="X",tabelle!$I$10,0)</f>
        <v>0</v>
      </c>
      <c r="AX81" s="26">
        <f>IF('Rischio Lordo'!U88="X",tabelle!$I$11,0)</f>
        <v>0</v>
      </c>
      <c r="AY81" s="26">
        <f>IF('Rischio Lordo'!V88="X",tabelle!$I$12,0)</f>
        <v>0</v>
      </c>
      <c r="AZ81" s="26">
        <f>IF('Rischio Lordo'!W88="X",tabelle!$I$13,0)</f>
        <v>0</v>
      </c>
      <c r="BA81" s="26">
        <f>IF('Rischio Lordo'!X88="X",tabelle!$I$14,0)</f>
        <v>0</v>
      </c>
      <c r="BB81" s="26">
        <f>IF('Rischio Lordo'!Y88="X",tabelle!$I$15,0)</f>
        <v>0</v>
      </c>
      <c r="BC81" s="26">
        <f>IF('Rischio Lordo'!Z88="X",tabelle!$I$16,0)</f>
        <v>0</v>
      </c>
      <c r="BD81" s="26">
        <f>IF('Rischio Lordo'!AA88="X",tabelle!$I$17,0)</f>
        <v>0</v>
      </c>
      <c r="BE81" s="26">
        <f>IF('Rischio Lordo'!AB88="X",tabelle!$I$18,0)</f>
        <v>0</v>
      </c>
      <c r="BF81" s="26">
        <f>IF('Rischio Lordo'!AC88="X",tabelle!$I$18,0)</f>
        <v>0</v>
      </c>
      <c r="BG81" s="26">
        <f>IF('Rischio Lordo'!AC88="X",tabelle!$I$19,0)</f>
        <v>0</v>
      </c>
      <c r="BH81" s="212">
        <f t="shared" si="8"/>
        <v>0</v>
      </c>
    </row>
    <row r="82" spans="1:60" x14ac:dyDescent="0.75">
      <c r="A82" s="743">
        <f>Schema!A86</f>
        <v>0</v>
      </c>
      <c r="B82" s="724" t="str">
        <f>Schema!B86</f>
        <v>C. Ciclo passivo</v>
      </c>
      <c r="C82" s="1119" t="str">
        <f>Schema!C86</f>
        <v>C.1. Attività di gestione delle fatture passive</v>
      </c>
      <c r="D82" s="268" t="str">
        <f>Schema!D86</f>
        <v>C.1.1. Verifica presenza nel sistema contabile dell'ordine/contratto di riferimento</v>
      </c>
      <c r="E82" s="296" t="str">
        <f>Schema!E86</f>
        <v>BBF</v>
      </c>
      <c r="F82" s="90" t="str">
        <f>Schema!F86</f>
        <v>C</v>
      </c>
      <c r="G82" s="90" t="str">
        <f>Schema!G86</f>
        <v>01</v>
      </c>
      <c r="H82" s="297" t="str">
        <f>Schema!H86</f>
        <v>01</v>
      </c>
      <c r="I82" s="181" t="str">
        <f>IF('Rischio Lordo'!AF89=tabelle!$M$7,tabelle!$N$7,IF('Rischio Lordo'!AF89=tabelle!$M$6,tabelle!$N$6,IF('Rischio Lordo'!AF89=tabelle!$M$5,tabelle!$N$5,IF('Rischio Lordo'!AF89=tabelle!$M$4,tabelle!$N$4,IF('Rischio Lordo'!AF89=tabelle!$M$3,tabelle!$N$3,"-")))))</f>
        <v>-</v>
      </c>
      <c r="J82" s="34" t="str">
        <f>IF('Rischio Lordo'!AG89=tabelle!$M$7,tabelle!$N$7,IF('Rischio Lordo'!AG89=tabelle!$M$6,tabelle!$N$6,IF('Rischio Lordo'!AG89=tabelle!$M$5,tabelle!$N$5,IF('Rischio Lordo'!AG89=tabelle!$M$4,tabelle!$N$4,IF('Rischio Lordo'!AG89=tabelle!$M$3,tabelle!$N$3,"-")))))</f>
        <v>-</v>
      </c>
      <c r="K82" s="34" t="str">
        <f>IF('Rischio Lordo'!AH89=tabelle!$M$7,tabelle!$N$7,IF('Rischio Lordo'!AH89=tabelle!$M$6,tabelle!$N$6,IF('Rischio Lordo'!AH89=tabelle!$M$5,tabelle!$N$5,IF('Rischio Lordo'!AH89=tabelle!$M$4,tabelle!$N$4,IF('Rischio Lordo'!AH89=tabelle!$M$3,tabelle!$N$3,"-")))))</f>
        <v>-</v>
      </c>
      <c r="L82" s="394" t="str">
        <f t="shared" si="5"/>
        <v>-</v>
      </c>
      <c r="M82" s="34" t="str">
        <f>IF('Rischio Lordo'!AI89=tabelle!$M$7,tabelle!$N$7,IF('Rischio Lordo'!AI89=tabelle!$M$6,tabelle!$N$6,IF('Rischio Lordo'!AI89=tabelle!$M$5,tabelle!$N$5,IF('Rischio Lordo'!AI89=tabelle!$M$4,tabelle!$N$4,IF('Rischio Lordo'!AI89=tabelle!$M$3,tabelle!$N$3,"-")))))</f>
        <v>-</v>
      </c>
      <c r="N82" s="165" t="str">
        <f>IF(M82="-","-",IF('calcolo mitigazione del rischio'!L82="-","-",IF(AND((M82*'calcolo mitigazione del rischio'!L82)&gt;=tabelle!$P$3, (M82*'calcolo mitigazione del rischio'!L82)&lt;tabelle!$Q$3),tabelle!$R$3,IF(AND((M82*'calcolo mitigazione del rischio'!L82)&gt;=tabelle!$P$4, (M82*'calcolo mitigazione del rischio'!L82)&lt;tabelle!$Q$4),tabelle!$R$4,IF(AND((M82*'calcolo mitigazione del rischio'!L82)&gt;=tabelle!$P$5, (M82*'calcolo mitigazione del rischio'!L82)&lt;tabelle!$Q$5),tabelle!$R$5,IF(AND((M82*'calcolo mitigazione del rischio'!L82)&gt;=tabelle!$P$6, (M82*'calcolo mitigazione del rischio'!L82)&lt;tabelle!$Q$6),tabelle!$R$6,IF(AND((M82*'calcolo mitigazione del rischio'!L82)&gt;=tabelle!$P$7, (M82*'calcolo mitigazione del rischio'!L82)&lt;=tabelle!$Q$7),tabelle!$R$7,"-")))))))</f>
        <v>-</v>
      </c>
      <c r="O82" s="35" t="str">
        <f>IF('Rischio Lordo'!AK89=tabelle!$M$7,tabelle!$N$7,IF('Rischio Lordo'!AK89=tabelle!$M$6,tabelle!$N$6,IF('Rischio Lordo'!AK89=tabelle!$M$5,tabelle!$N$5,IF('Rischio Lordo'!AK89=tabelle!$M$4,tabelle!$N$4,IF('Rischio Lordo'!AK89=tabelle!$M$3,tabelle!$N$3,"-")))))</f>
        <v>-</v>
      </c>
      <c r="P82" s="35" t="str">
        <f>IF('Rischio Lordo'!AL89=tabelle!$M$7,tabelle!$N$7,IF('Rischio Lordo'!AL89=tabelle!$M$6,tabelle!$N$6,IF('Rischio Lordo'!AL89=tabelle!$M$5,tabelle!$N$5,IF('Rischio Lordo'!AL89=tabelle!$M$4,tabelle!$N$4,IF('Rischio Lordo'!AL89=tabelle!$M$3,tabelle!$N$3,"-")))))</f>
        <v>-</v>
      </c>
      <c r="Q82" s="35" t="str">
        <f>IF('Rischio Lordo'!AM89=tabelle!$M$7,tabelle!$N$7,IF('Rischio Lordo'!AM89=tabelle!$M$6,tabelle!$N$6,IF('Rischio Lordo'!AM89=tabelle!$M$5,tabelle!$N$5,IF('Rischio Lordo'!AM89=tabelle!$M$4,tabelle!$N$4,IF('Rischio Lordo'!AM89=tabelle!$M$3,tabelle!$N$3,"-")))))</f>
        <v>-</v>
      </c>
      <c r="R82" s="166" t="str">
        <f t="shared" si="6"/>
        <v>-</v>
      </c>
      <c r="S82" s="228" t="str">
        <f>IF(R82="-","-",(R82*'calcolo mitigazione del rischio'!N82))</f>
        <v>-</v>
      </c>
      <c r="T82" s="26" t="str">
        <f>IF('Rischio netto'!I89=tabelle!$V$3,('calcolo mitigazione del rischio'!T$11*tabelle!$W$3),IF('Rischio netto'!I89=tabelle!$V$4,('calcolo mitigazione del rischio'!T$11*tabelle!$W$4),IF('Rischio netto'!I89=tabelle!$V$5,('calcolo mitigazione del rischio'!T$11*tabelle!$W$5),IF('Rischio netto'!I89=tabelle!$V$6,('calcolo mitigazione del rischio'!T$11*tabelle!$W$6),IF('Rischio netto'!I89=tabelle!$V$7,('calcolo mitigazione del rischio'!T$11*tabelle!$W$7),IF('Rischio netto'!I89=tabelle!$V$8,('calcolo mitigazione del rischio'!T$11*tabelle!$W$8),IF('Rischio netto'!I89=tabelle!$V$9,('calcolo mitigazione del rischio'!T$11*tabelle!$W$9),IF('Rischio netto'!I89=tabelle!$V$10,('calcolo mitigazione del rischio'!T$11*tabelle!$W$10),IF('Rischio netto'!I89=tabelle!$V$11,('calcolo mitigazione del rischio'!T$11*tabelle!$W$11),IF('Rischio netto'!I89=tabelle!$V$12,('calcolo mitigazione del rischio'!T$11*tabelle!$W$12),"-"))))))))))</f>
        <v>-</v>
      </c>
      <c r="U82" s="26" t="str">
        <f>IF('Rischio netto'!J89=tabelle!$V$3,('calcolo mitigazione del rischio'!U$11*tabelle!$W$3),IF('Rischio netto'!J89=tabelle!$V$4,('calcolo mitigazione del rischio'!U$11*tabelle!$W$4),IF('Rischio netto'!J89=tabelle!$V$5,('calcolo mitigazione del rischio'!U$11*tabelle!$W$5),IF('Rischio netto'!J89=tabelle!$V$6,('calcolo mitigazione del rischio'!U$11*tabelle!$W$6),IF('Rischio netto'!J89=tabelle!$V$7,('calcolo mitigazione del rischio'!U$11*tabelle!$W$7),IF('Rischio netto'!J89=tabelle!$V$8,('calcolo mitigazione del rischio'!U$11*tabelle!$W$8),IF('Rischio netto'!J89=tabelle!$V$9,('calcolo mitigazione del rischio'!U$11*tabelle!$W$9),IF('Rischio netto'!J89=tabelle!$V$10,('calcolo mitigazione del rischio'!U$11*tabelle!$W$10),IF('Rischio netto'!J89=tabelle!$V$11,('calcolo mitigazione del rischio'!U$11*tabelle!$W$11),IF('Rischio netto'!J89=tabelle!$V$12,('calcolo mitigazione del rischio'!U$11*tabelle!$W$12),"-"))))))))))</f>
        <v>-</v>
      </c>
      <c r="V82" s="26" t="str">
        <f>IF('Rischio netto'!K89=tabelle!$V$3,('calcolo mitigazione del rischio'!V$11*tabelle!$W$3),IF('Rischio netto'!K89=tabelle!$V$4,('calcolo mitigazione del rischio'!V$11*tabelle!$W$4),IF('Rischio netto'!K89=tabelle!$V$5,('calcolo mitigazione del rischio'!V$11*tabelle!$W$5),IF('Rischio netto'!K89=tabelle!$V$6,('calcolo mitigazione del rischio'!V$11*tabelle!$W$6),IF('Rischio netto'!K89=tabelle!$V$7,('calcolo mitigazione del rischio'!V$11*tabelle!$W$7),IF('Rischio netto'!K89=tabelle!$V$8,('calcolo mitigazione del rischio'!V$11*tabelle!$W$8),IF('Rischio netto'!K89=tabelle!$V$9,('calcolo mitigazione del rischio'!V$11*tabelle!$W$9),IF('Rischio netto'!K89=tabelle!$V$10,('calcolo mitigazione del rischio'!V$11*tabelle!$W$10),IF('Rischio netto'!K89=tabelle!$V$11,('calcolo mitigazione del rischio'!V$11*tabelle!$W$11),IF('Rischio netto'!K89=tabelle!$V$12,('calcolo mitigazione del rischio'!V$11*tabelle!$W$12),"-"))))))))))</f>
        <v>-</v>
      </c>
      <c r="W82" s="26" t="str">
        <f>IF('Rischio netto'!L89=tabelle!$V$3,('calcolo mitigazione del rischio'!W$11*tabelle!$W$3),IF('Rischio netto'!L89=tabelle!$V$4,('calcolo mitigazione del rischio'!W$11*tabelle!$W$4),IF('Rischio netto'!L89=tabelle!$V$5,('calcolo mitigazione del rischio'!W$11*tabelle!$W$5),IF('Rischio netto'!L89=tabelle!$V$6,('calcolo mitigazione del rischio'!W$11*tabelle!$W$6),IF('Rischio netto'!L89=tabelle!$V$7,('calcolo mitigazione del rischio'!W$11*tabelle!$W$7),IF('Rischio netto'!L89=tabelle!$V$8,('calcolo mitigazione del rischio'!W$11*tabelle!$W$8),IF('Rischio netto'!L89=tabelle!$V$9,('calcolo mitigazione del rischio'!W$11*tabelle!$W$9),IF('Rischio netto'!L89=tabelle!$V$10,('calcolo mitigazione del rischio'!W$11*tabelle!$W$10),IF('Rischio netto'!L89=tabelle!$V$11,('calcolo mitigazione del rischio'!W$11*tabelle!$W$11),IF('Rischio netto'!L89=tabelle!$V$12,('calcolo mitigazione del rischio'!W$11*tabelle!$W$12),"-"))))))))))</f>
        <v>-</v>
      </c>
      <c r="X82" s="26" t="str">
        <f>IF('Rischio netto'!O89=tabelle!$V$3,('calcolo mitigazione del rischio'!X$11*tabelle!$W$3),IF('Rischio netto'!O89=tabelle!$V$4,('calcolo mitigazione del rischio'!X$11*tabelle!$W$4),IF('Rischio netto'!O89=tabelle!$V$5,('calcolo mitigazione del rischio'!X$11*tabelle!$W$5),IF('Rischio netto'!O89=tabelle!$V$6,('calcolo mitigazione del rischio'!X$11*tabelle!$W$6),IF('Rischio netto'!O89=tabelle!$V$7,('calcolo mitigazione del rischio'!X$11*tabelle!$W$7),IF('Rischio netto'!O89=tabelle!$V$8,('calcolo mitigazione del rischio'!X$11*tabelle!$W$8),IF('Rischio netto'!O89=tabelle!$V$9,('calcolo mitigazione del rischio'!X$11*tabelle!$W$9),IF('Rischio netto'!O89=tabelle!$V$10,('calcolo mitigazione del rischio'!X$11*tabelle!$W$10),IF('Rischio netto'!O89=tabelle!$V$11,('calcolo mitigazione del rischio'!X$11*tabelle!$W$11),IF('Rischio netto'!O89=tabelle!$V$12,('calcolo mitigazione del rischio'!X$11*tabelle!$W$12),"-"))))))))))</f>
        <v>-</v>
      </c>
      <c r="Y82" s="26" t="str">
        <f>IF('Rischio netto'!P89=tabelle!$V$3,('calcolo mitigazione del rischio'!Y$11*tabelle!$W$3),IF('Rischio netto'!P89=tabelle!$V$4,('calcolo mitigazione del rischio'!Y$11*tabelle!$W$4),IF('Rischio netto'!P89=tabelle!$V$5,('calcolo mitigazione del rischio'!Y$11*tabelle!$W$5),IF('Rischio netto'!P89=tabelle!$V$6,('calcolo mitigazione del rischio'!Y$11*tabelle!$W$6),IF('Rischio netto'!P89=tabelle!$V$7,('calcolo mitigazione del rischio'!Y$11*tabelle!$W$7),IF('Rischio netto'!P89=tabelle!$V$8,('calcolo mitigazione del rischio'!Y$11*tabelle!$W$8),IF('Rischio netto'!P89=tabelle!$V$9,('calcolo mitigazione del rischio'!Y$11*tabelle!$W$9),IF('Rischio netto'!P89=tabelle!$V$10,('calcolo mitigazione del rischio'!Y$11*tabelle!$W$10),IF('Rischio netto'!P89=tabelle!$V$11,('calcolo mitigazione del rischio'!Y$11*tabelle!$W$11),IF('Rischio netto'!P89=tabelle!$V$12,('calcolo mitigazione del rischio'!Y$11*tabelle!$W$12),"-"))))))))))</f>
        <v>-</v>
      </c>
      <c r="Z8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2" s="26" t="str">
        <f>IF('Rischio netto'!Q89=tabelle!$V$3,('calcolo mitigazione del rischio'!AA$11*tabelle!$W$3),IF('Rischio netto'!Q89=tabelle!$V$4,('calcolo mitigazione del rischio'!AA$11*tabelle!$W$4),IF('Rischio netto'!Q89=tabelle!$V$5,('calcolo mitigazione del rischio'!AA$11*tabelle!$W$5),IF('Rischio netto'!Q89=tabelle!$V$6,('calcolo mitigazione del rischio'!AA$11*tabelle!$W$6),IF('Rischio netto'!Q89=tabelle!$V$7,('calcolo mitigazione del rischio'!AA$11*tabelle!$W$7),IF('Rischio netto'!Q89=tabelle!$V$8,('calcolo mitigazione del rischio'!AA$11*tabelle!$W$8),IF('Rischio netto'!Q89=tabelle!$V$9,('calcolo mitigazione del rischio'!AA$11*tabelle!$W$9),IF('Rischio netto'!Q89=tabelle!$V$10,('calcolo mitigazione del rischio'!AA$11*tabelle!$W$10),IF('Rischio netto'!Q89=tabelle!$V$11,('calcolo mitigazione del rischio'!AA$11*tabelle!$W$11),IF('Rischio netto'!Q89=tabelle!$V$12,('calcolo mitigazione del rischio'!AA$11*tabelle!$W$12),"-"))))))))))</f>
        <v>-</v>
      </c>
      <c r="AB82" s="26" t="str">
        <f>IF('Rischio netto'!R89=tabelle!$V$3,('calcolo mitigazione del rischio'!AB$11*tabelle!$W$3),IF('Rischio netto'!R89=tabelle!$V$4,('calcolo mitigazione del rischio'!AB$11*tabelle!$W$4),IF('Rischio netto'!R89=tabelle!$V$5,('calcolo mitigazione del rischio'!AB$11*tabelle!$W$5),IF('Rischio netto'!R89=tabelle!$V$6,('calcolo mitigazione del rischio'!AB$11*tabelle!$W$6),IF('Rischio netto'!R89=tabelle!$V$7,('calcolo mitigazione del rischio'!AB$11*tabelle!$W$7),IF('Rischio netto'!R89=tabelle!$V$8,('calcolo mitigazione del rischio'!AB$11*tabelle!$W$8),IF('Rischio netto'!R89=tabelle!$V$9,('calcolo mitigazione del rischio'!AB$11*tabelle!$W$9),IF('Rischio netto'!R89=tabelle!$V$10,('calcolo mitigazione del rischio'!AB$11*tabelle!$W$10),IF('Rischio netto'!R89=tabelle!$V$11,('calcolo mitigazione del rischio'!AB$11*tabelle!$W$11),IF('Rischio netto'!R89=tabelle!$V$12,('calcolo mitigazione del rischio'!AB$11*tabelle!$W$12),"-"))))))))))</f>
        <v>-</v>
      </c>
      <c r="AC82" s="405" t="str">
        <f>IF('Rischio netto'!T89=tabelle!$V$3,('calcolo mitigazione del rischio'!AC$11*tabelle!$W$3),IF('Rischio netto'!T89=tabelle!$V$4,('calcolo mitigazione del rischio'!AC$11*tabelle!$W$4),IF('Rischio netto'!T89=tabelle!$V$5,('calcolo mitigazione del rischio'!AC$11*tabelle!$W$5),IF('Rischio netto'!T89=tabelle!$V$6,('calcolo mitigazione del rischio'!AC$11*tabelle!$W$6),IF('Rischio netto'!T89=tabelle!$V$7,('calcolo mitigazione del rischio'!AC$11*tabelle!$W$7),IF('Rischio netto'!T89=tabelle!$V$8,('calcolo mitigazione del rischio'!AC$11*tabelle!$W$8),IF('Rischio netto'!T89=tabelle!$V$9,('calcolo mitigazione del rischio'!AC$11*tabelle!$W$9),IF('Rischio netto'!T89=tabelle!$V$10,('calcolo mitigazione del rischio'!AC$11*tabelle!$W$10),IF('Rischio netto'!T89=tabelle!$V$11,('calcolo mitigazione del rischio'!AC$11*tabelle!$W$11),IF('Rischio netto'!T89=tabelle!$V$12,('calcolo mitigazione del rischio'!AC$11*tabelle!$W$12),"-"))))))))))</f>
        <v>-</v>
      </c>
      <c r="AD82" s="26" t="str">
        <f>IF('Rischio netto'!T89=tabelle!$V$3,('calcolo mitigazione del rischio'!AD$11*tabelle!$W$3),IF('Rischio netto'!T89=tabelle!$V$4,('calcolo mitigazione del rischio'!AD$11*tabelle!$W$4),IF('Rischio netto'!T89=tabelle!$V$5,('calcolo mitigazione del rischio'!AD$11*tabelle!$W$5),IF('Rischio netto'!T89=tabelle!$V$6,('calcolo mitigazione del rischio'!AD$11*tabelle!$W$6),IF('Rischio netto'!T89=tabelle!$V$7,('calcolo mitigazione del rischio'!AD$11*tabelle!$W$7),IF('Rischio netto'!T89=tabelle!$V$8,('calcolo mitigazione del rischio'!AD$11*tabelle!$W$8),IF('Rischio netto'!T89=tabelle!$V$9,('calcolo mitigazione del rischio'!AD$11*tabelle!$W$9),IF('Rischio netto'!T89=tabelle!$V$10,('calcolo mitigazione del rischio'!AD$11*tabelle!$W$10),IF('Rischio netto'!T89=tabelle!$V$11,('calcolo mitigazione del rischio'!AD$11*tabelle!$W$11),IF('Rischio netto'!T89=tabelle!$V$12,('calcolo mitigazione del rischio'!AD$11*tabelle!$W$12),"-"))))))))))</f>
        <v>-</v>
      </c>
      <c r="AE82" s="26"/>
      <c r="AF82" s="405" t="str">
        <f>IF('Rischio netto'!T89=tabelle!$V$3,('calcolo mitigazione del rischio'!AF$11*tabelle!$W$3),IF('Rischio netto'!T89=tabelle!$V$4,('calcolo mitigazione del rischio'!AF$11*tabelle!$W$4),IF('Rischio netto'!T89=tabelle!$V$5,('calcolo mitigazione del rischio'!AF$11*tabelle!$W$5),IF('Rischio netto'!T89=tabelle!$V$6,('calcolo mitigazione del rischio'!AF$11*tabelle!$W$6),IF('Rischio netto'!T89=tabelle!$V$7,('calcolo mitigazione del rischio'!AF$11*tabelle!$W$7),IF('Rischio netto'!T89=tabelle!$V$8,('calcolo mitigazione del rischio'!AF$11*tabelle!$W$8),IF('Rischio netto'!T89=tabelle!$V$9,('calcolo mitigazione del rischio'!AF$11*tabelle!$W$9),IF('Rischio netto'!T89=tabelle!$V$10,('calcolo mitigazione del rischio'!AF$11*tabelle!$W$10),IF('Rischio netto'!T89=tabelle!$V$11,('calcolo mitigazione del rischio'!AF$11*tabelle!$W$11),IF('Rischio netto'!T89=tabelle!$V$12,('calcolo mitigazione del rischio'!AF$11*tabelle!$W$12),"-"))))))))))</f>
        <v>-</v>
      </c>
      <c r="AG82" s="405" t="str">
        <f>IF('Rischio netto'!U89=tabelle!$V$3,('calcolo mitigazione del rischio'!AG$11*tabelle!$W$3),IF('Rischio netto'!U89=tabelle!$V$4,('calcolo mitigazione del rischio'!AG$11*tabelle!$W$4),IF('Rischio netto'!U89=tabelle!$V$5,('calcolo mitigazione del rischio'!AG$11*tabelle!$W$5),IF('Rischio netto'!U89=tabelle!$V$6,('calcolo mitigazione del rischio'!AG$11*tabelle!$W$6),IF('Rischio netto'!U89=tabelle!$V$7,('calcolo mitigazione del rischio'!AG$11*tabelle!$W$7),IF('Rischio netto'!U89=tabelle!$V$8,('calcolo mitigazione del rischio'!AG$11*tabelle!$W$8),IF('Rischio netto'!U89=tabelle!$V$9,('calcolo mitigazione del rischio'!AG$11*tabelle!$W$9),IF('Rischio netto'!U89=tabelle!$V$10,('calcolo mitigazione del rischio'!AG$11*tabelle!$W$10),IF('Rischio netto'!U89=tabelle!$V$11,('calcolo mitigazione del rischio'!AG$11*tabelle!$W$11),IF('Rischio netto'!U89=tabelle!$V$12,('calcolo mitigazione del rischio'!AG$11*tabelle!$W$12),"-"))))))))))</f>
        <v>-</v>
      </c>
      <c r="AH82" s="26" t="str">
        <f>IF('Rischio netto'!V89=tabelle!$V$3,('calcolo mitigazione del rischio'!AH$11*tabelle!$W$3),IF('Rischio netto'!V89=tabelle!$V$4,('calcolo mitigazione del rischio'!AH$11*tabelle!$W$4),IF('Rischio netto'!V89=tabelle!$V$5,('calcolo mitigazione del rischio'!AH$11*tabelle!$W$5),IF('Rischio netto'!V89=tabelle!$V$6,('calcolo mitigazione del rischio'!AH$11*tabelle!$W$6),IF('Rischio netto'!V89=tabelle!$V$7,('calcolo mitigazione del rischio'!AH$11*tabelle!$W$7),IF('Rischio netto'!V89=tabelle!$V$8,('calcolo mitigazione del rischio'!AH$11*tabelle!$W$8),IF('Rischio netto'!V89=tabelle!$V$9,('calcolo mitigazione del rischio'!AH$11*tabelle!$W$9),IF('Rischio netto'!V89=tabelle!$V$10,('calcolo mitigazione del rischio'!AH$11*tabelle!$W$10),IF('Rischio netto'!V89=tabelle!$V$11,('calcolo mitigazione del rischio'!AH$11*tabelle!$W$11),IF('Rischio netto'!V89=tabelle!$V$12,('calcolo mitigazione del rischio'!AH$11*tabelle!$W$12),"-"))))))))))</f>
        <v>-</v>
      </c>
      <c r="AI82" s="410" t="str">
        <f>IF('Rischio netto'!W89=tabelle!$V$3,('calcolo mitigazione del rischio'!AI$11*tabelle!$W$3),IF('Rischio netto'!W89=tabelle!$V$4,('calcolo mitigazione del rischio'!AI$11*tabelle!$W$4),IF('Rischio netto'!W89=tabelle!$V$5,('calcolo mitigazione del rischio'!AI$11*tabelle!$W$5),IF('Rischio netto'!W89=tabelle!$V$6,('calcolo mitigazione del rischio'!AI$11*tabelle!$W$6),IF('Rischio netto'!W89=tabelle!$V$7,('calcolo mitigazione del rischio'!AI$11*tabelle!$W$7),IF('Rischio netto'!W89=tabelle!$V$8,('calcolo mitigazione del rischio'!AI$11*tabelle!$W$8),IF('Rischio netto'!W89=tabelle!$V$9,('calcolo mitigazione del rischio'!AI$11*tabelle!$W$9),IF('Rischio netto'!W89=tabelle!$V$10,('calcolo mitigazione del rischio'!AI$11*tabelle!$W$10),IF('Rischio netto'!W89=tabelle!$V$11,('calcolo mitigazione del rischio'!AI$11*tabelle!$W$11),IF('Rischio netto'!W89=tabelle!$V$12,('calcolo mitigazione del rischio'!AI$11*tabelle!$W$12),"-"))))))))))</f>
        <v>-</v>
      </c>
      <c r="AJ82" s="428" t="e">
        <f t="shared" si="9"/>
        <v>#REF!</v>
      </c>
      <c r="AK82" s="429" t="e">
        <f t="shared" si="7"/>
        <v>#REF!</v>
      </c>
      <c r="AL82" s="418" t="e">
        <f>IF('calcolo mitigazione del rischio'!$AJ82="-","-",'calcolo mitigazione del rischio'!$AK82)</f>
        <v>#REF!</v>
      </c>
      <c r="AM82" s="412" t="str">
        <f>IF('Rischio netto'!X89="-","-",IF('calcolo mitigazione del rischio'!S82="-","-",IF('calcolo mitigazione del rischio'!AL82="-","-",ROUND(('calcolo mitigazione del rischio'!S82*(1-'calcolo mitigazione del rischio'!AL82)),0))))</f>
        <v>-</v>
      </c>
      <c r="AN82" s="404"/>
      <c r="AO82" s="26">
        <f>IF('Rischio Lordo'!L89="X",tabelle!$I$2,0)</f>
        <v>0</v>
      </c>
      <c r="AP82" s="26">
        <f>IF('Rischio Lordo'!M89="X",tabelle!$I$3,0)</f>
        <v>0</v>
      </c>
      <c r="AQ82" s="26">
        <f>IF('Rischio Lordo'!N89="X",tabelle!$I$4,0)</f>
        <v>0</v>
      </c>
      <c r="AR82" s="26">
        <f>IF('Rischio Lordo'!O89="X",tabelle!$I$5,0)</f>
        <v>0</v>
      </c>
      <c r="AS82" s="26">
        <f>IF('Rischio Lordo'!P89="X",tabelle!$I$6,0)</f>
        <v>0</v>
      </c>
      <c r="AT82" s="26">
        <f>IF('Rischio Lordo'!Q89="X",tabelle!$I$7,0)</f>
        <v>0</v>
      </c>
      <c r="AU82" s="26">
        <f>IF('Rischio Lordo'!R89="X",tabelle!$I$8,0)</f>
        <v>0</v>
      </c>
      <c r="AV82" s="26">
        <f>IF('Rischio Lordo'!S89="X",tabelle!$I$9,0)</f>
        <v>0</v>
      </c>
      <c r="AW82" s="26">
        <f>IF('Rischio Lordo'!T89="X",tabelle!$I$10,0)</f>
        <v>0</v>
      </c>
      <c r="AX82" s="26">
        <f>IF('Rischio Lordo'!U89="X",tabelle!$I$11,0)</f>
        <v>0</v>
      </c>
      <c r="AY82" s="26">
        <f>IF('Rischio Lordo'!V89="X",tabelle!$I$12,0)</f>
        <v>0</v>
      </c>
      <c r="AZ82" s="26">
        <f>IF('Rischio Lordo'!W89="X",tabelle!$I$13,0)</f>
        <v>0</v>
      </c>
      <c r="BA82" s="26">
        <f>IF('Rischio Lordo'!X89="X",tabelle!$I$14,0)</f>
        <v>0</v>
      </c>
      <c r="BB82" s="26">
        <f>IF('Rischio Lordo'!Y89="X",tabelle!$I$15,0)</f>
        <v>0</v>
      </c>
      <c r="BC82" s="26">
        <f>IF('Rischio Lordo'!Z89="X",tabelle!$I$16,0)</f>
        <v>0</v>
      </c>
      <c r="BD82" s="26">
        <f>IF('Rischio Lordo'!AA89="X",tabelle!$I$17,0)</f>
        <v>0</v>
      </c>
      <c r="BE82" s="26">
        <f>IF('Rischio Lordo'!AB89="X",tabelle!$I$18,0)</f>
        <v>0</v>
      </c>
      <c r="BF82" s="26">
        <f>IF('Rischio Lordo'!AC89="X",tabelle!$I$18,0)</f>
        <v>0</v>
      </c>
      <c r="BG82" s="26">
        <f>IF('Rischio Lordo'!AC89="X",tabelle!$I$19,0)</f>
        <v>0</v>
      </c>
      <c r="BH82" s="212">
        <f t="shared" si="8"/>
        <v>0</v>
      </c>
    </row>
    <row r="83" spans="1:60" x14ac:dyDescent="0.75">
      <c r="A83" s="743">
        <f>Schema!A87</f>
        <v>0</v>
      </c>
      <c r="B83" s="724">
        <f>Schema!B87</f>
        <v>0</v>
      </c>
      <c r="C83" s="1119">
        <f>Schema!C87</f>
        <v>0</v>
      </c>
      <c r="D83" s="268" t="str">
        <f>Schema!D87</f>
        <v>C.1.2. Verifica conformità della fattura alle normative vigenti</v>
      </c>
      <c r="E83" s="296" t="str">
        <f>Schema!E87</f>
        <v>BBF</v>
      </c>
      <c r="F83" s="90" t="str">
        <f>Schema!F87</f>
        <v>C</v>
      </c>
      <c r="G83" s="90" t="str">
        <f>Schema!G87</f>
        <v>01</v>
      </c>
      <c r="H83" s="297" t="str">
        <f>Schema!H87</f>
        <v>02</v>
      </c>
      <c r="I83" s="181" t="str">
        <f>IF('Rischio Lordo'!AF90=tabelle!$M$7,tabelle!$N$7,IF('Rischio Lordo'!AF90=tabelle!$M$6,tabelle!$N$6,IF('Rischio Lordo'!AF90=tabelle!$M$5,tabelle!$N$5,IF('Rischio Lordo'!AF90=tabelle!$M$4,tabelle!$N$4,IF('Rischio Lordo'!AF90=tabelle!$M$3,tabelle!$N$3,"-")))))</f>
        <v>-</v>
      </c>
      <c r="J83" s="34" t="str">
        <f>IF('Rischio Lordo'!AG90=tabelle!$M$7,tabelle!$N$7,IF('Rischio Lordo'!AG90=tabelle!$M$6,tabelle!$N$6,IF('Rischio Lordo'!AG90=tabelle!$M$5,tabelle!$N$5,IF('Rischio Lordo'!AG90=tabelle!$M$4,tabelle!$N$4,IF('Rischio Lordo'!AG90=tabelle!$M$3,tabelle!$N$3,"-")))))</f>
        <v>-</v>
      </c>
      <c r="K83" s="34" t="str">
        <f>IF('Rischio Lordo'!AH90=tabelle!$M$7,tabelle!$N$7,IF('Rischio Lordo'!AH90=tabelle!$M$6,tabelle!$N$6,IF('Rischio Lordo'!AH90=tabelle!$M$5,tabelle!$N$5,IF('Rischio Lordo'!AH90=tabelle!$M$4,tabelle!$N$4,IF('Rischio Lordo'!AH90=tabelle!$M$3,tabelle!$N$3,"-")))))</f>
        <v>-</v>
      </c>
      <c r="L83" s="394" t="str">
        <f t="shared" si="5"/>
        <v>-</v>
      </c>
      <c r="M83" s="34" t="str">
        <f>IF('Rischio Lordo'!AI90=tabelle!$M$7,tabelle!$N$7,IF('Rischio Lordo'!AI90=tabelle!$M$6,tabelle!$N$6,IF('Rischio Lordo'!AI90=tabelle!$M$5,tabelle!$N$5,IF('Rischio Lordo'!AI90=tabelle!$M$4,tabelle!$N$4,IF('Rischio Lordo'!AI90=tabelle!$M$3,tabelle!$N$3,"-")))))</f>
        <v>-</v>
      </c>
      <c r="N83" s="165" t="str">
        <f>IF(M83="-","-",IF('calcolo mitigazione del rischio'!L83="-","-",IF(AND((M83*'calcolo mitigazione del rischio'!L83)&gt;=tabelle!$P$3, (M83*'calcolo mitigazione del rischio'!L83)&lt;tabelle!$Q$3),tabelle!$R$3,IF(AND((M83*'calcolo mitigazione del rischio'!L83)&gt;=tabelle!$P$4, (M83*'calcolo mitigazione del rischio'!L83)&lt;tabelle!$Q$4),tabelle!$R$4,IF(AND((M83*'calcolo mitigazione del rischio'!L83)&gt;=tabelle!$P$5, (M83*'calcolo mitigazione del rischio'!L83)&lt;tabelle!$Q$5),tabelle!$R$5,IF(AND((M83*'calcolo mitigazione del rischio'!L83)&gt;=tabelle!$P$6, (M83*'calcolo mitigazione del rischio'!L83)&lt;tabelle!$Q$6),tabelle!$R$6,IF(AND((M83*'calcolo mitigazione del rischio'!L83)&gt;=tabelle!$P$7, (M83*'calcolo mitigazione del rischio'!L83)&lt;=tabelle!$Q$7),tabelle!$R$7,"-")))))))</f>
        <v>-</v>
      </c>
      <c r="O83" s="35" t="str">
        <f>IF('Rischio Lordo'!AK90=tabelle!$M$7,tabelle!$N$7,IF('Rischio Lordo'!AK90=tabelle!$M$6,tabelle!$N$6,IF('Rischio Lordo'!AK90=tabelle!$M$5,tabelle!$N$5,IF('Rischio Lordo'!AK90=tabelle!$M$4,tabelle!$N$4,IF('Rischio Lordo'!AK90=tabelle!$M$3,tabelle!$N$3,"-")))))</f>
        <v>-</v>
      </c>
      <c r="P83" s="35" t="str">
        <f>IF('Rischio Lordo'!AL90=tabelle!$M$7,tabelle!$N$7,IF('Rischio Lordo'!AL90=tabelle!$M$6,tabelle!$N$6,IF('Rischio Lordo'!AL90=tabelle!$M$5,tabelle!$N$5,IF('Rischio Lordo'!AL90=tabelle!$M$4,tabelle!$N$4,IF('Rischio Lordo'!AL90=tabelle!$M$3,tabelle!$N$3,"-")))))</f>
        <v>-</v>
      </c>
      <c r="Q83" s="35" t="str">
        <f>IF('Rischio Lordo'!AM90=tabelle!$M$7,tabelle!$N$7,IF('Rischio Lordo'!AM90=tabelle!$M$6,tabelle!$N$6,IF('Rischio Lordo'!AM90=tabelle!$M$5,tabelle!$N$5,IF('Rischio Lordo'!AM90=tabelle!$M$4,tabelle!$N$4,IF('Rischio Lordo'!AM90=tabelle!$M$3,tabelle!$N$3,"-")))))</f>
        <v>-</v>
      </c>
      <c r="R83" s="166" t="str">
        <f t="shared" si="6"/>
        <v>-</v>
      </c>
      <c r="S83" s="228" t="str">
        <f>IF(R83="-","-",(R83*'calcolo mitigazione del rischio'!N83))</f>
        <v>-</v>
      </c>
      <c r="T83" s="26" t="str">
        <f>IF('Rischio netto'!I90=tabelle!$V$3,('calcolo mitigazione del rischio'!T$11*tabelle!$W$3),IF('Rischio netto'!I90=tabelle!$V$4,('calcolo mitigazione del rischio'!T$11*tabelle!$W$4),IF('Rischio netto'!I90=tabelle!$V$5,('calcolo mitigazione del rischio'!T$11*tabelle!$W$5),IF('Rischio netto'!I90=tabelle!$V$6,('calcolo mitigazione del rischio'!T$11*tabelle!$W$6),IF('Rischio netto'!I90=tabelle!$V$7,('calcolo mitigazione del rischio'!T$11*tabelle!$W$7),IF('Rischio netto'!I90=tabelle!$V$8,('calcolo mitigazione del rischio'!T$11*tabelle!$W$8),IF('Rischio netto'!I90=tabelle!$V$9,('calcolo mitigazione del rischio'!T$11*tabelle!$W$9),IF('Rischio netto'!I90=tabelle!$V$10,('calcolo mitigazione del rischio'!T$11*tabelle!$W$10),IF('Rischio netto'!I90=tabelle!$V$11,('calcolo mitigazione del rischio'!T$11*tabelle!$W$11),IF('Rischio netto'!I90=tabelle!$V$12,('calcolo mitigazione del rischio'!T$11*tabelle!$W$12),"-"))))))))))</f>
        <v>-</v>
      </c>
      <c r="U83" s="26" t="str">
        <f>IF('Rischio netto'!J90=tabelle!$V$3,('calcolo mitigazione del rischio'!U$11*tabelle!$W$3),IF('Rischio netto'!J90=tabelle!$V$4,('calcolo mitigazione del rischio'!U$11*tabelle!$W$4),IF('Rischio netto'!J90=tabelle!$V$5,('calcolo mitigazione del rischio'!U$11*tabelle!$W$5),IF('Rischio netto'!J90=tabelle!$V$6,('calcolo mitigazione del rischio'!U$11*tabelle!$W$6),IF('Rischio netto'!J90=tabelle!$V$7,('calcolo mitigazione del rischio'!U$11*tabelle!$W$7),IF('Rischio netto'!J90=tabelle!$V$8,('calcolo mitigazione del rischio'!U$11*tabelle!$W$8),IF('Rischio netto'!J90=tabelle!$V$9,('calcolo mitigazione del rischio'!U$11*tabelle!$W$9),IF('Rischio netto'!J90=tabelle!$V$10,('calcolo mitigazione del rischio'!U$11*tabelle!$W$10),IF('Rischio netto'!J90=tabelle!$V$11,('calcolo mitigazione del rischio'!U$11*tabelle!$W$11),IF('Rischio netto'!J90=tabelle!$V$12,('calcolo mitigazione del rischio'!U$11*tabelle!$W$12),"-"))))))))))</f>
        <v>-</v>
      </c>
      <c r="V83" s="26" t="str">
        <f>IF('Rischio netto'!K90=tabelle!$V$3,('calcolo mitigazione del rischio'!V$11*tabelle!$W$3),IF('Rischio netto'!K90=tabelle!$V$4,('calcolo mitigazione del rischio'!V$11*tabelle!$W$4),IF('Rischio netto'!K90=tabelle!$V$5,('calcolo mitigazione del rischio'!V$11*tabelle!$W$5),IF('Rischio netto'!K90=tabelle!$V$6,('calcolo mitigazione del rischio'!V$11*tabelle!$W$6),IF('Rischio netto'!K90=tabelle!$V$7,('calcolo mitigazione del rischio'!V$11*tabelle!$W$7),IF('Rischio netto'!K90=tabelle!$V$8,('calcolo mitigazione del rischio'!V$11*tabelle!$W$8),IF('Rischio netto'!K90=tabelle!$V$9,('calcolo mitigazione del rischio'!V$11*tabelle!$W$9),IF('Rischio netto'!K90=tabelle!$V$10,('calcolo mitigazione del rischio'!V$11*tabelle!$W$10),IF('Rischio netto'!K90=tabelle!$V$11,('calcolo mitigazione del rischio'!V$11*tabelle!$W$11),IF('Rischio netto'!K90=tabelle!$V$12,('calcolo mitigazione del rischio'!V$11*tabelle!$W$12),"-"))))))))))</f>
        <v>-</v>
      </c>
      <c r="W83" s="26" t="str">
        <f>IF('Rischio netto'!L90=tabelle!$V$3,('calcolo mitigazione del rischio'!W$11*tabelle!$W$3),IF('Rischio netto'!L90=tabelle!$V$4,('calcolo mitigazione del rischio'!W$11*tabelle!$W$4),IF('Rischio netto'!L90=tabelle!$V$5,('calcolo mitigazione del rischio'!W$11*tabelle!$W$5),IF('Rischio netto'!L90=tabelle!$V$6,('calcolo mitigazione del rischio'!W$11*tabelle!$W$6),IF('Rischio netto'!L90=tabelle!$V$7,('calcolo mitigazione del rischio'!W$11*tabelle!$W$7),IF('Rischio netto'!L90=tabelle!$V$8,('calcolo mitigazione del rischio'!W$11*tabelle!$W$8),IF('Rischio netto'!L90=tabelle!$V$9,('calcolo mitigazione del rischio'!W$11*tabelle!$W$9),IF('Rischio netto'!L90=tabelle!$V$10,('calcolo mitigazione del rischio'!W$11*tabelle!$W$10),IF('Rischio netto'!L90=tabelle!$V$11,('calcolo mitigazione del rischio'!W$11*tabelle!$W$11),IF('Rischio netto'!L90=tabelle!$V$12,('calcolo mitigazione del rischio'!W$11*tabelle!$W$12),"-"))))))))))</f>
        <v>-</v>
      </c>
      <c r="X83" s="26" t="str">
        <f>IF('Rischio netto'!O90=tabelle!$V$3,('calcolo mitigazione del rischio'!X$11*tabelle!$W$3),IF('Rischio netto'!O90=tabelle!$V$4,('calcolo mitigazione del rischio'!X$11*tabelle!$W$4),IF('Rischio netto'!O90=tabelle!$V$5,('calcolo mitigazione del rischio'!X$11*tabelle!$W$5),IF('Rischio netto'!O90=tabelle!$V$6,('calcolo mitigazione del rischio'!X$11*tabelle!$W$6),IF('Rischio netto'!O90=tabelle!$V$7,('calcolo mitigazione del rischio'!X$11*tabelle!$W$7),IF('Rischio netto'!O90=tabelle!$V$8,('calcolo mitigazione del rischio'!X$11*tabelle!$W$8),IF('Rischio netto'!O90=tabelle!$V$9,('calcolo mitigazione del rischio'!X$11*tabelle!$W$9),IF('Rischio netto'!O90=tabelle!$V$10,('calcolo mitigazione del rischio'!X$11*tabelle!$W$10),IF('Rischio netto'!O90=tabelle!$V$11,('calcolo mitigazione del rischio'!X$11*tabelle!$W$11),IF('Rischio netto'!O90=tabelle!$V$12,('calcolo mitigazione del rischio'!X$11*tabelle!$W$12),"-"))))))))))</f>
        <v>-</v>
      </c>
      <c r="Y83" s="26" t="str">
        <f>IF('Rischio netto'!P90=tabelle!$V$3,('calcolo mitigazione del rischio'!Y$11*tabelle!$W$3),IF('Rischio netto'!P90=tabelle!$V$4,('calcolo mitigazione del rischio'!Y$11*tabelle!$W$4),IF('Rischio netto'!P90=tabelle!$V$5,('calcolo mitigazione del rischio'!Y$11*tabelle!$W$5),IF('Rischio netto'!P90=tabelle!$V$6,('calcolo mitigazione del rischio'!Y$11*tabelle!$W$6),IF('Rischio netto'!P90=tabelle!$V$7,('calcolo mitigazione del rischio'!Y$11*tabelle!$W$7),IF('Rischio netto'!P90=tabelle!$V$8,('calcolo mitigazione del rischio'!Y$11*tabelle!$W$8),IF('Rischio netto'!P90=tabelle!$V$9,('calcolo mitigazione del rischio'!Y$11*tabelle!$W$9),IF('Rischio netto'!P90=tabelle!$V$10,('calcolo mitigazione del rischio'!Y$11*tabelle!$W$10),IF('Rischio netto'!P90=tabelle!$V$11,('calcolo mitigazione del rischio'!Y$11*tabelle!$W$11),IF('Rischio netto'!P90=tabelle!$V$12,('calcolo mitigazione del rischio'!Y$11*tabelle!$W$12),"-"))))))))))</f>
        <v>-</v>
      </c>
      <c r="Z8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3" s="26" t="str">
        <f>IF('Rischio netto'!Q90=tabelle!$V$3,('calcolo mitigazione del rischio'!AA$11*tabelle!$W$3),IF('Rischio netto'!Q90=tabelle!$V$4,('calcolo mitigazione del rischio'!AA$11*tabelle!$W$4),IF('Rischio netto'!Q90=tabelle!$V$5,('calcolo mitigazione del rischio'!AA$11*tabelle!$W$5),IF('Rischio netto'!Q90=tabelle!$V$6,('calcolo mitigazione del rischio'!AA$11*tabelle!$W$6),IF('Rischio netto'!Q90=tabelle!$V$7,('calcolo mitigazione del rischio'!AA$11*tabelle!$W$7),IF('Rischio netto'!Q90=tabelle!$V$8,('calcolo mitigazione del rischio'!AA$11*tabelle!$W$8),IF('Rischio netto'!Q90=tabelle!$V$9,('calcolo mitigazione del rischio'!AA$11*tabelle!$W$9),IF('Rischio netto'!Q90=tabelle!$V$10,('calcolo mitigazione del rischio'!AA$11*tabelle!$W$10),IF('Rischio netto'!Q90=tabelle!$V$11,('calcolo mitigazione del rischio'!AA$11*tabelle!$W$11),IF('Rischio netto'!Q90=tabelle!$V$12,('calcolo mitigazione del rischio'!AA$11*tabelle!$W$12),"-"))))))))))</f>
        <v>-</v>
      </c>
      <c r="AB83" s="26" t="str">
        <f>IF('Rischio netto'!R90=tabelle!$V$3,('calcolo mitigazione del rischio'!AB$11*tabelle!$W$3),IF('Rischio netto'!R90=tabelle!$V$4,('calcolo mitigazione del rischio'!AB$11*tabelle!$W$4),IF('Rischio netto'!R90=tabelle!$V$5,('calcolo mitigazione del rischio'!AB$11*tabelle!$W$5),IF('Rischio netto'!R90=tabelle!$V$6,('calcolo mitigazione del rischio'!AB$11*tabelle!$W$6),IF('Rischio netto'!R90=tabelle!$V$7,('calcolo mitigazione del rischio'!AB$11*tabelle!$W$7),IF('Rischio netto'!R90=tabelle!$V$8,('calcolo mitigazione del rischio'!AB$11*tabelle!$W$8),IF('Rischio netto'!R90=tabelle!$V$9,('calcolo mitigazione del rischio'!AB$11*tabelle!$W$9),IF('Rischio netto'!R90=tabelle!$V$10,('calcolo mitigazione del rischio'!AB$11*tabelle!$W$10),IF('Rischio netto'!R90=tabelle!$V$11,('calcolo mitigazione del rischio'!AB$11*tabelle!$W$11),IF('Rischio netto'!R90=tabelle!$V$12,('calcolo mitigazione del rischio'!AB$11*tabelle!$W$12),"-"))))))))))</f>
        <v>-</v>
      </c>
      <c r="AC83" s="405" t="str">
        <f>IF('Rischio netto'!T90=tabelle!$V$3,('calcolo mitigazione del rischio'!AC$11*tabelle!$W$3),IF('Rischio netto'!T90=tabelle!$V$4,('calcolo mitigazione del rischio'!AC$11*tabelle!$W$4),IF('Rischio netto'!T90=tabelle!$V$5,('calcolo mitigazione del rischio'!AC$11*tabelle!$W$5),IF('Rischio netto'!T90=tabelle!$V$6,('calcolo mitigazione del rischio'!AC$11*tabelle!$W$6),IF('Rischio netto'!T90=tabelle!$V$7,('calcolo mitigazione del rischio'!AC$11*tabelle!$W$7),IF('Rischio netto'!T90=tabelle!$V$8,('calcolo mitigazione del rischio'!AC$11*tabelle!$W$8),IF('Rischio netto'!T90=tabelle!$V$9,('calcolo mitigazione del rischio'!AC$11*tabelle!$W$9),IF('Rischio netto'!T90=tabelle!$V$10,('calcolo mitigazione del rischio'!AC$11*tabelle!$W$10),IF('Rischio netto'!T90=tabelle!$V$11,('calcolo mitigazione del rischio'!AC$11*tabelle!$W$11),IF('Rischio netto'!T90=tabelle!$V$12,('calcolo mitigazione del rischio'!AC$11*tabelle!$W$12),"-"))))))))))</f>
        <v>-</v>
      </c>
      <c r="AD83" s="26" t="str">
        <f>IF('Rischio netto'!T90=tabelle!$V$3,('calcolo mitigazione del rischio'!AD$11*tabelle!$W$3),IF('Rischio netto'!T90=tabelle!$V$4,('calcolo mitigazione del rischio'!AD$11*tabelle!$W$4),IF('Rischio netto'!T90=tabelle!$V$5,('calcolo mitigazione del rischio'!AD$11*tabelle!$W$5),IF('Rischio netto'!T90=tabelle!$V$6,('calcolo mitigazione del rischio'!AD$11*tabelle!$W$6),IF('Rischio netto'!T90=tabelle!$V$7,('calcolo mitigazione del rischio'!AD$11*tabelle!$W$7),IF('Rischio netto'!T90=tabelle!$V$8,('calcolo mitigazione del rischio'!AD$11*tabelle!$W$8),IF('Rischio netto'!T90=tabelle!$V$9,('calcolo mitigazione del rischio'!AD$11*tabelle!$W$9),IF('Rischio netto'!T90=tabelle!$V$10,('calcolo mitigazione del rischio'!AD$11*tabelle!$W$10),IF('Rischio netto'!T90=tabelle!$V$11,('calcolo mitigazione del rischio'!AD$11*tabelle!$W$11),IF('Rischio netto'!T90=tabelle!$V$12,('calcolo mitigazione del rischio'!AD$11*tabelle!$W$12),"-"))))))))))</f>
        <v>-</v>
      </c>
      <c r="AE83" s="26"/>
      <c r="AF83" s="405" t="str">
        <f>IF('Rischio netto'!T90=tabelle!$V$3,('calcolo mitigazione del rischio'!AF$11*tabelle!$W$3),IF('Rischio netto'!T90=tabelle!$V$4,('calcolo mitigazione del rischio'!AF$11*tabelle!$W$4),IF('Rischio netto'!T90=tabelle!$V$5,('calcolo mitigazione del rischio'!AF$11*tabelle!$W$5),IF('Rischio netto'!T90=tabelle!$V$6,('calcolo mitigazione del rischio'!AF$11*tabelle!$W$6),IF('Rischio netto'!T90=tabelle!$V$7,('calcolo mitigazione del rischio'!AF$11*tabelle!$W$7),IF('Rischio netto'!T90=tabelle!$V$8,('calcolo mitigazione del rischio'!AF$11*tabelle!$W$8),IF('Rischio netto'!T90=tabelle!$V$9,('calcolo mitigazione del rischio'!AF$11*tabelle!$W$9),IF('Rischio netto'!T90=tabelle!$V$10,('calcolo mitigazione del rischio'!AF$11*tabelle!$W$10),IF('Rischio netto'!T90=tabelle!$V$11,('calcolo mitigazione del rischio'!AF$11*tabelle!$W$11),IF('Rischio netto'!T90=tabelle!$V$12,('calcolo mitigazione del rischio'!AF$11*tabelle!$W$12),"-"))))))))))</f>
        <v>-</v>
      </c>
      <c r="AG83" s="405" t="str">
        <f>IF('Rischio netto'!U90=tabelle!$V$3,('calcolo mitigazione del rischio'!AG$11*tabelle!$W$3),IF('Rischio netto'!U90=tabelle!$V$4,('calcolo mitigazione del rischio'!AG$11*tabelle!$W$4),IF('Rischio netto'!U90=tabelle!$V$5,('calcolo mitigazione del rischio'!AG$11*tabelle!$W$5),IF('Rischio netto'!U90=tabelle!$V$6,('calcolo mitigazione del rischio'!AG$11*tabelle!$W$6),IF('Rischio netto'!U90=tabelle!$V$7,('calcolo mitigazione del rischio'!AG$11*tabelle!$W$7),IF('Rischio netto'!U90=tabelle!$V$8,('calcolo mitigazione del rischio'!AG$11*tabelle!$W$8),IF('Rischio netto'!U90=tabelle!$V$9,('calcolo mitigazione del rischio'!AG$11*tabelle!$W$9),IF('Rischio netto'!U90=tabelle!$V$10,('calcolo mitigazione del rischio'!AG$11*tabelle!$W$10),IF('Rischio netto'!U90=tabelle!$V$11,('calcolo mitigazione del rischio'!AG$11*tabelle!$W$11),IF('Rischio netto'!U90=tabelle!$V$12,('calcolo mitigazione del rischio'!AG$11*tabelle!$W$12),"-"))))))))))</f>
        <v>-</v>
      </c>
      <c r="AH83" s="26" t="str">
        <f>IF('Rischio netto'!V90=tabelle!$V$3,('calcolo mitigazione del rischio'!AH$11*tabelle!$W$3),IF('Rischio netto'!V90=tabelle!$V$4,('calcolo mitigazione del rischio'!AH$11*tabelle!$W$4),IF('Rischio netto'!V90=tabelle!$V$5,('calcolo mitigazione del rischio'!AH$11*tabelle!$W$5),IF('Rischio netto'!V90=tabelle!$V$6,('calcolo mitigazione del rischio'!AH$11*tabelle!$W$6),IF('Rischio netto'!V90=tabelle!$V$7,('calcolo mitigazione del rischio'!AH$11*tabelle!$W$7),IF('Rischio netto'!V90=tabelle!$V$8,('calcolo mitigazione del rischio'!AH$11*tabelle!$W$8),IF('Rischio netto'!V90=tabelle!$V$9,('calcolo mitigazione del rischio'!AH$11*tabelle!$W$9),IF('Rischio netto'!V90=tabelle!$V$10,('calcolo mitigazione del rischio'!AH$11*tabelle!$W$10),IF('Rischio netto'!V90=tabelle!$V$11,('calcolo mitigazione del rischio'!AH$11*tabelle!$W$11),IF('Rischio netto'!V90=tabelle!$V$12,('calcolo mitigazione del rischio'!AH$11*tabelle!$W$12),"-"))))))))))</f>
        <v>-</v>
      </c>
      <c r="AI83" s="410" t="str">
        <f>IF('Rischio netto'!W90=tabelle!$V$3,('calcolo mitigazione del rischio'!AI$11*tabelle!$W$3),IF('Rischio netto'!W90=tabelle!$V$4,('calcolo mitigazione del rischio'!AI$11*tabelle!$W$4),IF('Rischio netto'!W90=tabelle!$V$5,('calcolo mitigazione del rischio'!AI$11*tabelle!$W$5),IF('Rischio netto'!W90=tabelle!$V$6,('calcolo mitigazione del rischio'!AI$11*tabelle!$W$6),IF('Rischio netto'!W90=tabelle!$V$7,('calcolo mitigazione del rischio'!AI$11*tabelle!$W$7),IF('Rischio netto'!W90=tabelle!$V$8,('calcolo mitigazione del rischio'!AI$11*tabelle!$W$8),IF('Rischio netto'!W90=tabelle!$V$9,('calcolo mitigazione del rischio'!AI$11*tabelle!$W$9),IF('Rischio netto'!W90=tabelle!$V$10,('calcolo mitigazione del rischio'!AI$11*tabelle!$W$10),IF('Rischio netto'!W90=tabelle!$V$11,('calcolo mitigazione del rischio'!AI$11*tabelle!$W$11),IF('Rischio netto'!W90=tabelle!$V$12,('calcolo mitigazione del rischio'!AI$11*tabelle!$W$12),"-"))))))))))</f>
        <v>-</v>
      </c>
      <c r="AJ83" s="428" t="e">
        <f t="shared" si="9"/>
        <v>#REF!</v>
      </c>
      <c r="AK83" s="429" t="e">
        <f t="shared" si="7"/>
        <v>#REF!</v>
      </c>
      <c r="AL83" s="418" t="e">
        <f>IF('calcolo mitigazione del rischio'!$AJ83="-","-",'calcolo mitigazione del rischio'!$AK83)</f>
        <v>#REF!</v>
      </c>
      <c r="AM83" s="412" t="str">
        <f>IF('Rischio netto'!X90="-","-",IF('calcolo mitigazione del rischio'!S83="-","-",IF('calcolo mitigazione del rischio'!AL83="-","-",ROUND(('calcolo mitigazione del rischio'!S83*(1-'calcolo mitigazione del rischio'!AL83)),0))))</f>
        <v>-</v>
      </c>
      <c r="AN83" s="404"/>
      <c r="AO83" s="26">
        <f>IF('Rischio Lordo'!L90="X",tabelle!$I$2,0)</f>
        <v>0</v>
      </c>
      <c r="AP83" s="26">
        <f>IF('Rischio Lordo'!M90="X",tabelle!$I$3,0)</f>
        <v>0</v>
      </c>
      <c r="AQ83" s="26">
        <f>IF('Rischio Lordo'!N90="X",tabelle!$I$4,0)</f>
        <v>0</v>
      </c>
      <c r="AR83" s="26">
        <f>IF('Rischio Lordo'!O90="X",tabelle!$I$5,0)</f>
        <v>0</v>
      </c>
      <c r="AS83" s="26">
        <f>IF('Rischio Lordo'!P90="X",tabelle!$I$6,0)</f>
        <v>0</v>
      </c>
      <c r="AT83" s="26">
        <f>IF('Rischio Lordo'!Q90="X",tabelle!$I$7,0)</f>
        <v>0</v>
      </c>
      <c r="AU83" s="26">
        <f>IF('Rischio Lordo'!R90="X",tabelle!$I$8,0)</f>
        <v>0</v>
      </c>
      <c r="AV83" s="26">
        <f>IF('Rischio Lordo'!S90="X",tabelle!$I$9,0)</f>
        <v>0</v>
      </c>
      <c r="AW83" s="26">
        <f>IF('Rischio Lordo'!T90="X",tabelle!$I$10,0)</f>
        <v>0</v>
      </c>
      <c r="AX83" s="26">
        <f>IF('Rischio Lordo'!U90="X",tabelle!$I$11,0)</f>
        <v>0</v>
      </c>
      <c r="AY83" s="26">
        <f>IF('Rischio Lordo'!V90="X",tabelle!$I$12,0)</f>
        <v>0</v>
      </c>
      <c r="AZ83" s="26">
        <f>IF('Rischio Lordo'!W90="X",tabelle!$I$13,0)</f>
        <v>0</v>
      </c>
      <c r="BA83" s="26">
        <f>IF('Rischio Lordo'!X90="X",tabelle!$I$14,0)</f>
        <v>0</v>
      </c>
      <c r="BB83" s="26">
        <f>IF('Rischio Lordo'!Y90="X",tabelle!$I$15,0)</f>
        <v>0</v>
      </c>
      <c r="BC83" s="26">
        <f>IF('Rischio Lordo'!Z90="X",tabelle!$I$16,0)</f>
        <v>0</v>
      </c>
      <c r="BD83" s="26">
        <f>IF('Rischio Lordo'!AA90="X",tabelle!$I$17,0)</f>
        <v>0</v>
      </c>
      <c r="BE83" s="26">
        <f>IF('Rischio Lordo'!AB90="X",tabelle!$I$18,0)</f>
        <v>0</v>
      </c>
      <c r="BF83" s="26">
        <f>IF('Rischio Lordo'!AC90="X",tabelle!$I$18,0)</f>
        <v>0</v>
      </c>
      <c r="BG83" s="26">
        <f>IF('Rischio Lordo'!AC90="X",tabelle!$I$19,0)</f>
        <v>0</v>
      </c>
      <c r="BH83" s="212">
        <f t="shared" si="8"/>
        <v>0</v>
      </c>
    </row>
    <row r="84" spans="1:60" x14ac:dyDescent="0.75">
      <c r="A84" s="743">
        <f>Schema!A88</f>
        <v>0</v>
      </c>
      <c r="B84" s="724">
        <f>Schema!B88</f>
        <v>0</v>
      </c>
      <c r="C84" s="1119">
        <f>Schema!C88</f>
        <v>0</v>
      </c>
      <c r="D84" s="268" t="str">
        <f>Schema!D88</f>
        <v>C.1.3. Registrazione nel sistema di contabilità</v>
      </c>
      <c r="E84" s="296" t="str">
        <f>Schema!E88</f>
        <v>BBF</v>
      </c>
      <c r="F84" s="90" t="str">
        <f>Schema!F88</f>
        <v>C</v>
      </c>
      <c r="G84" s="90" t="str">
        <f>Schema!G88</f>
        <v>01</v>
      </c>
      <c r="H84" s="297" t="str">
        <f>Schema!H88</f>
        <v>04</v>
      </c>
      <c r="I84" s="181" t="str">
        <f>IF('Rischio Lordo'!AF91=tabelle!$M$7,tabelle!$N$7,IF('Rischio Lordo'!AF91=tabelle!$M$6,tabelle!$N$6,IF('Rischio Lordo'!AF91=tabelle!$M$5,tabelle!$N$5,IF('Rischio Lordo'!AF91=tabelle!$M$4,tabelle!$N$4,IF('Rischio Lordo'!AF91=tabelle!$M$3,tabelle!$N$3,"-")))))</f>
        <v>-</v>
      </c>
      <c r="J84" s="34" t="str">
        <f>IF('Rischio Lordo'!AG91=tabelle!$M$7,tabelle!$N$7,IF('Rischio Lordo'!AG91=tabelle!$M$6,tabelle!$N$6,IF('Rischio Lordo'!AG91=tabelle!$M$5,tabelle!$N$5,IF('Rischio Lordo'!AG91=tabelle!$M$4,tabelle!$N$4,IF('Rischio Lordo'!AG91=tabelle!$M$3,tabelle!$N$3,"-")))))</f>
        <v>-</v>
      </c>
      <c r="K84" s="34" t="str">
        <f>IF('Rischio Lordo'!AH91=tabelle!$M$7,tabelle!$N$7,IF('Rischio Lordo'!AH91=tabelle!$M$6,tabelle!$N$6,IF('Rischio Lordo'!AH91=tabelle!$M$5,tabelle!$N$5,IF('Rischio Lordo'!AH91=tabelle!$M$4,tabelle!$N$4,IF('Rischio Lordo'!AH91=tabelle!$M$3,tabelle!$N$3,"-")))))</f>
        <v>-</v>
      </c>
      <c r="L84" s="394" t="str">
        <f t="shared" ref="L84:L110" si="10">IF(SUM(I84:K84)=0,"-",_xlfn.CEILING.MATH(AVERAGE(I84:K84)))</f>
        <v>-</v>
      </c>
      <c r="M84" s="34" t="str">
        <f>IF('Rischio Lordo'!AI91=tabelle!$M$7,tabelle!$N$7,IF('Rischio Lordo'!AI91=tabelle!$M$6,tabelle!$N$6,IF('Rischio Lordo'!AI91=tabelle!$M$5,tabelle!$N$5,IF('Rischio Lordo'!AI91=tabelle!$M$4,tabelle!$N$4,IF('Rischio Lordo'!AI91=tabelle!$M$3,tabelle!$N$3,"-")))))</f>
        <v>-</v>
      </c>
      <c r="N84" s="165" t="str">
        <f>IF(M84="-","-",IF('calcolo mitigazione del rischio'!L84="-","-",IF(AND((M84*'calcolo mitigazione del rischio'!L84)&gt;=tabelle!$P$3, (M84*'calcolo mitigazione del rischio'!L84)&lt;tabelle!$Q$3),tabelle!$R$3,IF(AND((M84*'calcolo mitigazione del rischio'!L84)&gt;=tabelle!$P$4, (M84*'calcolo mitigazione del rischio'!L84)&lt;tabelle!$Q$4),tabelle!$R$4,IF(AND((M84*'calcolo mitigazione del rischio'!L84)&gt;=tabelle!$P$5, (M84*'calcolo mitigazione del rischio'!L84)&lt;tabelle!$Q$5),tabelle!$R$5,IF(AND((M84*'calcolo mitigazione del rischio'!L84)&gt;=tabelle!$P$6, (M84*'calcolo mitigazione del rischio'!L84)&lt;tabelle!$Q$6),tabelle!$R$6,IF(AND((M84*'calcolo mitigazione del rischio'!L84)&gt;=tabelle!$P$7, (M84*'calcolo mitigazione del rischio'!L84)&lt;=tabelle!$Q$7),tabelle!$R$7,"-")))))))</f>
        <v>-</v>
      </c>
      <c r="O84" s="35" t="str">
        <f>IF('Rischio Lordo'!AK91=tabelle!$M$7,tabelle!$N$7,IF('Rischio Lordo'!AK91=tabelle!$M$6,tabelle!$N$6,IF('Rischio Lordo'!AK91=tabelle!$M$5,tabelle!$N$5,IF('Rischio Lordo'!AK91=tabelle!$M$4,tabelle!$N$4,IF('Rischio Lordo'!AK91=tabelle!$M$3,tabelle!$N$3,"-")))))</f>
        <v>-</v>
      </c>
      <c r="P84" s="35" t="str">
        <f>IF('Rischio Lordo'!AL91=tabelle!$M$7,tabelle!$N$7,IF('Rischio Lordo'!AL91=tabelle!$M$6,tabelle!$N$6,IF('Rischio Lordo'!AL91=tabelle!$M$5,tabelle!$N$5,IF('Rischio Lordo'!AL91=tabelle!$M$4,tabelle!$N$4,IF('Rischio Lordo'!AL91=tabelle!$M$3,tabelle!$N$3,"-")))))</f>
        <v>-</v>
      </c>
      <c r="Q84" s="35" t="str">
        <f>IF('Rischio Lordo'!AM91=tabelle!$M$7,tabelle!$N$7,IF('Rischio Lordo'!AM91=tabelle!$M$6,tabelle!$N$6,IF('Rischio Lordo'!AM91=tabelle!$M$5,tabelle!$N$5,IF('Rischio Lordo'!AM91=tabelle!$M$4,tabelle!$N$4,IF('Rischio Lordo'!AM91=tabelle!$M$3,tabelle!$N$3,"-")))))</f>
        <v>-</v>
      </c>
      <c r="R84" s="166" t="str">
        <f t="shared" ref="R84:R110" si="11">IF(SUM(O84:Q84)=0,"-",_xlfn.CEILING.MATH(AVERAGE(O84:Q84)))</f>
        <v>-</v>
      </c>
      <c r="S84" s="228" t="str">
        <f>IF(R84="-","-",(R84*'calcolo mitigazione del rischio'!N84))</f>
        <v>-</v>
      </c>
      <c r="T84" s="26" t="str">
        <f>IF('Rischio netto'!I91=tabelle!$V$3,('calcolo mitigazione del rischio'!T$11*tabelle!$W$3),IF('Rischio netto'!I91=tabelle!$V$4,('calcolo mitigazione del rischio'!T$11*tabelle!$W$4),IF('Rischio netto'!I91=tabelle!$V$5,('calcolo mitigazione del rischio'!T$11*tabelle!$W$5),IF('Rischio netto'!I91=tabelle!$V$6,('calcolo mitigazione del rischio'!T$11*tabelle!$W$6),IF('Rischio netto'!I91=tabelle!$V$7,('calcolo mitigazione del rischio'!T$11*tabelle!$W$7),IF('Rischio netto'!I91=tabelle!$V$8,('calcolo mitigazione del rischio'!T$11*tabelle!$W$8),IF('Rischio netto'!I91=tabelle!$V$9,('calcolo mitigazione del rischio'!T$11*tabelle!$W$9),IF('Rischio netto'!I91=tabelle!$V$10,('calcolo mitigazione del rischio'!T$11*tabelle!$W$10),IF('Rischio netto'!I91=tabelle!$V$11,('calcolo mitigazione del rischio'!T$11*tabelle!$W$11),IF('Rischio netto'!I91=tabelle!$V$12,('calcolo mitigazione del rischio'!T$11*tabelle!$W$12),"-"))))))))))</f>
        <v>-</v>
      </c>
      <c r="U84" s="26" t="str">
        <f>IF('Rischio netto'!J91=tabelle!$V$3,('calcolo mitigazione del rischio'!U$11*tabelle!$W$3),IF('Rischio netto'!J91=tabelle!$V$4,('calcolo mitigazione del rischio'!U$11*tabelle!$W$4),IF('Rischio netto'!J91=tabelle!$V$5,('calcolo mitigazione del rischio'!U$11*tabelle!$W$5),IF('Rischio netto'!J91=tabelle!$V$6,('calcolo mitigazione del rischio'!U$11*tabelle!$W$6),IF('Rischio netto'!J91=tabelle!$V$7,('calcolo mitigazione del rischio'!U$11*tabelle!$W$7),IF('Rischio netto'!J91=tabelle!$V$8,('calcolo mitigazione del rischio'!U$11*tabelle!$W$8),IF('Rischio netto'!J91=tabelle!$V$9,('calcolo mitigazione del rischio'!U$11*tabelle!$W$9),IF('Rischio netto'!J91=tabelle!$V$10,('calcolo mitigazione del rischio'!U$11*tabelle!$W$10),IF('Rischio netto'!J91=tabelle!$V$11,('calcolo mitigazione del rischio'!U$11*tabelle!$W$11),IF('Rischio netto'!J91=tabelle!$V$12,('calcolo mitigazione del rischio'!U$11*tabelle!$W$12),"-"))))))))))</f>
        <v>-</v>
      </c>
      <c r="V84" s="26" t="str">
        <f>IF('Rischio netto'!K91=tabelle!$V$3,('calcolo mitigazione del rischio'!V$11*tabelle!$W$3),IF('Rischio netto'!K91=tabelle!$V$4,('calcolo mitigazione del rischio'!V$11*tabelle!$W$4),IF('Rischio netto'!K91=tabelle!$V$5,('calcolo mitigazione del rischio'!V$11*tabelle!$W$5),IF('Rischio netto'!K91=tabelle!$V$6,('calcolo mitigazione del rischio'!V$11*tabelle!$W$6),IF('Rischio netto'!K91=tabelle!$V$7,('calcolo mitigazione del rischio'!V$11*tabelle!$W$7),IF('Rischio netto'!K91=tabelle!$V$8,('calcolo mitigazione del rischio'!V$11*tabelle!$W$8),IF('Rischio netto'!K91=tabelle!$V$9,('calcolo mitigazione del rischio'!V$11*tabelle!$W$9),IF('Rischio netto'!K91=tabelle!$V$10,('calcolo mitigazione del rischio'!V$11*tabelle!$W$10),IF('Rischio netto'!K91=tabelle!$V$11,('calcolo mitigazione del rischio'!V$11*tabelle!$W$11),IF('Rischio netto'!K91=tabelle!$V$12,('calcolo mitigazione del rischio'!V$11*tabelle!$W$12),"-"))))))))))</f>
        <v>-</v>
      </c>
      <c r="W84" s="26" t="str">
        <f>IF('Rischio netto'!L91=tabelle!$V$3,('calcolo mitigazione del rischio'!W$11*tabelle!$W$3),IF('Rischio netto'!L91=tabelle!$V$4,('calcolo mitigazione del rischio'!W$11*tabelle!$W$4),IF('Rischio netto'!L91=tabelle!$V$5,('calcolo mitigazione del rischio'!W$11*tabelle!$W$5),IF('Rischio netto'!L91=tabelle!$V$6,('calcolo mitigazione del rischio'!W$11*tabelle!$W$6),IF('Rischio netto'!L91=tabelle!$V$7,('calcolo mitigazione del rischio'!W$11*tabelle!$W$7),IF('Rischio netto'!L91=tabelle!$V$8,('calcolo mitigazione del rischio'!W$11*tabelle!$W$8),IF('Rischio netto'!L91=tabelle!$V$9,('calcolo mitigazione del rischio'!W$11*tabelle!$W$9),IF('Rischio netto'!L91=tabelle!$V$10,('calcolo mitigazione del rischio'!W$11*tabelle!$W$10),IF('Rischio netto'!L91=tabelle!$V$11,('calcolo mitigazione del rischio'!W$11*tabelle!$W$11),IF('Rischio netto'!L91=tabelle!$V$12,('calcolo mitigazione del rischio'!W$11*tabelle!$W$12),"-"))))))))))</f>
        <v>-</v>
      </c>
      <c r="X84" s="26" t="str">
        <f>IF('Rischio netto'!O91=tabelle!$V$3,('calcolo mitigazione del rischio'!X$11*tabelle!$W$3),IF('Rischio netto'!O91=tabelle!$V$4,('calcolo mitigazione del rischio'!X$11*tabelle!$W$4),IF('Rischio netto'!O91=tabelle!$V$5,('calcolo mitigazione del rischio'!X$11*tabelle!$W$5),IF('Rischio netto'!O91=tabelle!$V$6,('calcolo mitigazione del rischio'!X$11*tabelle!$W$6),IF('Rischio netto'!O91=tabelle!$V$7,('calcolo mitigazione del rischio'!X$11*tabelle!$W$7),IF('Rischio netto'!O91=tabelle!$V$8,('calcolo mitigazione del rischio'!X$11*tabelle!$W$8),IF('Rischio netto'!O91=tabelle!$V$9,('calcolo mitigazione del rischio'!X$11*tabelle!$W$9),IF('Rischio netto'!O91=tabelle!$V$10,('calcolo mitigazione del rischio'!X$11*tabelle!$W$10),IF('Rischio netto'!O91=tabelle!$V$11,('calcolo mitigazione del rischio'!X$11*tabelle!$W$11),IF('Rischio netto'!O91=tabelle!$V$12,('calcolo mitigazione del rischio'!X$11*tabelle!$W$12),"-"))))))))))</f>
        <v>-</v>
      </c>
      <c r="Y84" s="26" t="str">
        <f>IF('Rischio netto'!P91=tabelle!$V$3,('calcolo mitigazione del rischio'!Y$11*tabelle!$W$3),IF('Rischio netto'!P91=tabelle!$V$4,('calcolo mitigazione del rischio'!Y$11*tabelle!$W$4),IF('Rischio netto'!P91=tabelle!$V$5,('calcolo mitigazione del rischio'!Y$11*tabelle!$W$5),IF('Rischio netto'!P91=tabelle!$V$6,('calcolo mitigazione del rischio'!Y$11*tabelle!$W$6),IF('Rischio netto'!P91=tabelle!$V$7,('calcolo mitigazione del rischio'!Y$11*tabelle!$W$7),IF('Rischio netto'!P91=tabelle!$V$8,('calcolo mitigazione del rischio'!Y$11*tabelle!$W$8),IF('Rischio netto'!P91=tabelle!$V$9,('calcolo mitigazione del rischio'!Y$11*tabelle!$W$9),IF('Rischio netto'!P91=tabelle!$V$10,('calcolo mitigazione del rischio'!Y$11*tabelle!$W$10),IF('Rischio netto'!P91=tabelle!$V$11,('calcolo mitigazione del rischio'!Y$11*tabelle!$W$11),IF('Rischio netto'!P91=tabelle!$V$12,('calcolo mitigazione del rischio'!Y$11*tabelle!$W$12),"-"))))))))))</f>
        <v>-</v>
      </c>
      <c r="Z8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4" s="26" t="str">
        <f>IF('Rischio netto'!Q91=tabelle!$V$3,('calcolo mitigazione del rischio'!AA$11*tabelle!$W$3),IF('Rischio netto'!Q91=tabelle!$V$4,('calcolo mitigazione del rischio'!AA$11*tabelle!$W$4),IF('Rischio netto'!Q91=tabelle!$V$5,('calcolo mitigazione del rischio'!AA$11*tabelle!$W$5),IF('Rischio netto'!Q91=tabelle!$V$6,('calcolo mitigazione del rischio'!AA$11*tabelle!$W$6),IF('Rischio netto'!Q91=tabelle!$V$7,('calcolo mitigazione del rischio'!AA$11*tabelle!$W$7),IF('Rischio netto'!Q91=tabelle!$V$8,('calcolo mitigazione del rischio'!AA$11*tabelle!$W$8),IF('Rischio netto'!Q91=tabelle!$V$9,('calcolo mitigazione del rischio'!AA$11*tabelle!$W$9),IF('Rischio netto'!Q91=tabelle!$V$10,('calcolo mitigazione del rischio'!AA$11*tabelle!$W$10),IF('Rischio netto'!Q91=tabelle!$V$11,('calcolo mitigazione del rischio'!AA$11*tabelle!$W$11),IF('Rischio netto'!Q91=tabelle!$V$12,('calcolo mitigazione del rischio'!AA$11*tabelle!$W$12),"-"))))))))))</f>
        <v>-</v>
      </c>
      <c r="AB84" s="26" t="str">
        <f>IF('Rischio netto'!R91=tabelle!$V$3,('calcolo mitigazione del rischio'!AB$11*tabelle!$W$3),IF('Rischio netto'!R91=tabelle!$V$4,('calcolo mitigazione del rischio'!AB$11*tabelle!$W$4),IF('Rischio netto'!R91=tabelle!$V$5,('calcolo mitigazione del rischio'!AB$11*tabelle!$W$5),IF('Rischio netto'!R91=tabelle!$V$6,('calcolo mitigazione del rischio'!AB$11*tabelle!$W$6),IF('Rischio netto'!R91=tabelle!$V$7,('calcolo mitigazione del rischio'!AB$11*tabelle!$W$7),IF('Rischio netto'!R91=tabelle!$V$8,('calcolo mitigazione del rischio'!AB$11*tabelle!$W$8),IF('Rischio netto'!R91=tabelle!$V$9,('calcolo mitigazione del rischio'!AB$11*tabelle!$W$9),IF('Rischio netto'!R91=tabelle!$V$10,('calcolo mitigazione del rischio'!AB$11*tabelle!$W$10),IF('Rischio netto'!R91=tabelle!$V$11,('calcolo mitigazione del rischio'!AB$11*tabelle!$W$11),IF('Rischio netto'!R91=tabelle!$V$12,('calcolo mitigazione del rischio'!AB$11*tabelle!$W$12),"-"))))))))))</f>
        <v>-</v>
      </c>
      <c r="AC84" s="405" t="str">
        <f>IF('Rischio netto'!T91=tabelle!$V$3,('calcolo mitigazione del rischio'!AC$11*tabelle!$W$3),IF('Rischio netto'!T91=tabelle!$V$4,('calcolo mitigazione del rischio'!AC$11*tabelle!$W$4),IF('Rischio netto'!T91=tabelle!$V$5,('calcolo mitigazione del rischio'!AC$11*tabelle!$W$5),IF('Rischio netto'!T91=tabelle!$V$6,('calcolo mitigazione del rischio'!AC$11*tabelle!$W$6),IF('Rischio netto'!T91=tabelle!$V$7,('calcolo mitigazione del rischio'!AC$11*tabelle!$W$7),IF('Rischio netto'!T91=tabelle!$V$8,('calcolo mitigazione del rischio'!AC$11*tabelle!$W$8),IF('Rischio netto'!T91=tabelle!$V$9,('calcolo mitigazione del rischio'!AC$11*tabelle!$W$9),IF('Rischio netto'!T91=tabelle!$V$10,('calcolo mitigazione del rischio'!AC$11*tabelle!$W$10),IF('Rischio netto'!T91=tabelle!$V$11,('calcolo mitigazione del rischio'!AC$11*tabelle!$W$11),IF('Rischio netto'!T91=tabelle!$V$12,('calcolo mitigazione del rischio'!AC$11*tabelle!$W$12),"-"))))))))))</f>
        <v>-</v>
      </c>
      <c r="AD84" s="26" t="str">
        <f>IF('Rischio netto'!T91=tabelle!$V$3,('calcolo mitigazione del rischio'!AD$11*tabelle!$W$3),IF('Rischio netto'!T91=tabelle!$V$4,('calcolo mitigazione del rischio'!AD$11*tabelle!$W$4),IF('Rischio netto'!T91=tabelle!$V$5,('calcolo mitigazione del rischio'!AD$11*tabelle!$W$5),IF('Rischio netto'!T91=tabelle!$V$6,('calcolo mitigazione del rischio'!AD$11*tabelle!$W$6),IF('Rischio netto'!T91=tabelle!$V$7,('calcolo mitigazione del rischio'!AD$11*tabelle!$W$7),IF('Rischio netto'!T91=tabelle!$V$8,('calcolo mitigazione del rischio'!AD$11*tabelle!$W$8),IF('Rischio netto'!T91=tabelle!$V$9,('calcolo mitigazione del rischio'!AD$11*tabelle!$W$9),IF('Rischio netto'!T91=tabelle!$V$10,('calcolo mitigazione del rischio'!AD$11*tabelle!$W$10),IF('Rischio netto'!T91=tabelle!$V$11,('calcolo mitigazione del rischio'!AD$11*tabelle!$W$11),IF('Rischio netto'!T91=tabelle!$V$12,('calcolo mitigazione del rischio'!AD$11*tabelle!$W$12),"-"))))))))))</f>
        <v>-</v>
      </c>
      <c r="AE84" s="26"/>
      <c r="AF84" s="405" t="str">
        <f>IF('Rischio netto'!T91=tabelle!$V$3,('calcolo mitigazione del rischio'!AF$11*tabelle!$W$3),IF('Rischio netto'!T91=tabelle!$V$4,('calcolo mitigazione del rischio'!AF$11*tabelle!$W$4),IF('Rischio netto'!T91=tabelle!$V$5,('calcolo mitigazione del rischio'!AF$11*tabelle!$W$5),IF('Rischio netto'!T91=tabelle!$V$6,('calcolo mitigazione del rischio'!AF$11*tabelle!$W$6),IF('Rischio netto'!T91=tabelle!$V$7,('calcolo mitigazione del rischio'!AF$11*tabelle!$W$7),IF('Rischio netto'!T91=tabelle!$V$8,('calcolo mitigazione del rischio'!AF$11*tabelle!$W$8),IF('Rischio netto'!T91=tabelle!$V$9,('calcolo mitigazione del rischio'!AF$11*tabelle!$W$9),IF('Rischio netto'!T91=tabelle!$V$10,('calcolo mitigazione del rischio'!AF$11*tabelle!$W$10),IF('Rischio netto'!T91=tabelle!$V$11,('calcolo mitigazione del rischio'!AF$11*tabelle!$W$11),IF('Rischio netto'!T91=tabelle!$V$12,('calcolo mitigazione del rischio'!AF$11*tabelle!$W$12),"-"))))))))))</f>
        <v>-</v>
      </c>
      <c r="AG84" s="405" t="str">
        <f>IF('Rischio netto'!U91=tabelle!$V$3,('calcolo mitigazione del rischio'!AG$11*tabelle!$W$3),IF('Rischio netto'!U91=tabelle!$V$4,('calcolo mitigazione del rischio'!AG$11*tabelle!$W$4),IF('Rischio netto'!U91=tabelle!$V$5,('calcolo mitigazione del rischio'!AG$11*tabelle!$W$5),IF('Rischio netto'!U91=tabelle!$V$6,('calcolo mitigazione del rischio'!AG$11*tabelle!$W$6),IF('Rischio netto'!U91=tabelle!$V$7,('calcolo mitigazione del rischio'!AG$11*tabelle!$W$7),IF('Rischio netto'!U91=tabelle!$V$8,('calcolo mitigazione del rischio'!AG$11*tabelle!$W$8),IF('Rischio netto'!U91=tabelle!$V$9,('calcolo mitigazione del rischio'!AG$11*tabelle!$W$9),IF('Rischio netto'!U91=tabelle!$V$10,('calcolo mitigazione del rischio'!AG$11*tabelle!$W$10),IF('Rischio netto'!U91=tabelle!$V$11,('calcolo mitigazione del rischio'!AG$11*tabelle!$W$11),IF('Rischio netto'!U91=tabelle!$V$12,('calcolo mitigazione del rischio'!AG$11*tabelle!$W$12),"-"))))))))))</f>
        <v>-</v>
      </c>
      <c r="AH84" s="26" t="str">
        <f>IF('Rischio netto'!V91=tabelle!$V$3,('calcolo mitigazione del rischio'!AH$11*tabelle!$W$3),IF('Rischio netto'!V91=tabelle!$V$4,('calcolo mitigazione del rischio'!AH$11*tabelle!$W$4),IF('Rischio netto'!V91=tabelle!$V$5,('calcolo mitigazione del rischio'!AH$11*tabelle!$W$5),IF('Rischio netto'!V91=tabelle!$V$6,('calcolo mitigazione del rischio'!AH$11*tabelle!$W$6),IF('Rischio netto'!V91=tabelle!$V$7,('calcolo mitigazione del rischio'!AH$11*tabelle!$W$7),IF('Rischio netto'!V91=tabelle!$V$8,('calcolo mitigazione del rischio'!AH$11*tabelle!$W$8),IF('Rischio netto'!V91=tabelle!$V$9,('calcolo mitigazione del rischio'!AH$11*tabelle!$W$9),IF('Rischio netto'!V91=tabelle!$V$10,('calcolo mitigazione del rischio'!AH$11*tabelle!$W$10),IF('Rischio netto'!V91=tabelle!$V$11,('calcolo mitigazione del rischio'!AH$11*tabelle!$W$11),IF('Rischio netto'!V91=tabelle!$V$12,('calcolo mitigazione del rischio'!AH$11*tabelle!$W$12),"-"))))))))))</f>
        <v>-</v>
      </c>
      <c r="AI84" s="410" t="str">
        <f>IF('Rischio netto'!W91=tabelle!$V$3,('calcolo mitigazione del rischio'!AI$11*tabelle!$W$3),IF('Rischio netto'!W91=tabelle!$V$4,('calcolo mitigazione del rischio'!AI$11*tabelle!$W$4),IF('Rischio netto'!W91=tabelle!$V$5,('calcolo mitigazione del rischio'!AI$11*tabelle!$W$5),IF('Rischio netto'!W91=tabelle!$V$6,('calcolo mitigazione del rischio'!AI$11*tabelle!$W$6),IF('Rischio netto'!W91=tabelle!$V$7,('calcolo mitigazione del rischio'!AI$11*tabelle!$W$7),IF('Rischio netto'!W91=tabelle!$V$8,('calcolo mitigazione del rischio'!AI$11*tabelle!$W$8),IF('Rischio netto'!W91=tabelle!$V$9,('calcolo mitigazione del rischio'!AI$11*tabelle!$W$9),IF('Rischio netto'!W91=tabelle!$V$10,('calcolo mitigazione del rischio'!AI$11*tabelle!$W$10),IF('Rischio netto'!W91=tabelle!$V$11,('calcolo mitigazione del rischio'!AI$11*tabelle!$W$11),IF('Rischio netto'!W91=tabelle!$V$12,('calcolo mitigazione del rischio'!AI$11*tabelle!$W$12),"-"))))))))))</f>
        <v>-</v>
      </c>
      <c r="AJ84" s="428" t="e">
        <f t="shared" si="9"/>
        <v>#REF!</v>
      </c>
      <c r="AK84" s="429" t="e">
        <f t="shared" ref="AK84:AK110" si="12">AJ84/100</f>
        <v>#REF!</v>
      </c>
      <c r="AL84" s="418" t="e">
        <f>IF('calcolo mitigazione del rischio'!$AJ84="-","-",'calcolo mitigazione del rischio'!$AK84)</f>
        <v>#REF!</v>
      </c>
      <c r="AM84" s="412" t="str">
        <f>IF('Rischio netto'!X91="-","-",IF('calcolo mitigazione del rischio'!S84="-","-",IF('calcolo mitigazione del rischio'!AL84="-","-",ROUND(('calcolo mitigazione del rischio'!S84*(1-'calcolo mitigazione del rischio'!AL84)),0))))</f>
        <v>-</v>
      </c>
      <c r="AN84" s="404"/>
      <c r="AO84" s="26">
        <f>IF('Rischio Lordo'!L91="X",tabelle!$I$2,0)</f>
        <v>0</v>
      </c>
      <c r="AP84" s="26">
        <f>IF('Rischio Lordo'!M91="X",tabelle!$I$3,0)</f>
        <v>0</v>
      </c>
      <c r="AQ84" s="26">
        <f>IF('Rischio Lordo'!N91="X",tabelle!$I$4,0)</f>
        <v>0</v>
      </c>
      <c r="AR84" s="26">
        <f>IF('Rischio Lordo'!O91="X",tabelle!$I$5,0)</f>
        <v>0</v>
      </c>
      <c r="AS84" s="26">
        <f>IF('Rischio Lordo'!P91="X",tabelle!$I$6,0)</f>
        <v>0</v>
      </c>
      <c r="AT84" s="26">
        <f>IF('Rischio Lordo'!Q91="X",tabelle!$I$7,0)</f>
        <v>0</v>
      </c>
      <c r="AU84" s="26">
        <f>IF('Rischio Lordo'!R91="X",tabelle!$I$8,0)</f>
        <v>0</v>
      </c>
      <c r="AV84" s="26">
        <f>IF('Rischio Lordo'!S91="X",tabelle!$I$9,0)</f>
        <v>0</v>
      </c>
      <c r="AW84" s="26">
        <f>IF('Rischio Lordo'!T91="X",tabelle!$I$10,0)</f>
        <v>0</v>
      </c>
      <c r="AX84" s="26">
        <f>IF('Rischio Lordo'!U91="X",tabelle!$I$11,0)</f>
        <v>0</v>
      </c>
      <c r="AY84" s="26">
        <f>IF('Rischio Lordo'!V91="X",tabelle!$I$12,0)</f>
        <v>0</v>
      </c>
      <c r="AZ84" s="26">
        <f>IF('Rischio Lordo'!W91="X",tabelle!$I$13,0)</f>
        <v>0</v>
      </c>
      <c r="BA84" s="26">
        <f>IF('Rischio Lordo'!X91="X",tabelle!$I$14,0)</f>
        <v>0</v>
      </c>
      <c r="BB84" s="26">
        <f>IF('Rischio Lordo'!Y91="X",tabelle!$I$15,0)</f>
        <v>0</v>
      </c>
      <c r="BC84" s="26">
        <f>IF('Rischio Lordo'!Z91="X",tabelle!$I$16,0)</f>
        <v>0</v>
      </c>
      <c r="BD84" s="26">
        <f>IF('Rischio Lordo'!AA91="X",tabelle!$I$17,0)</f>
        <v>0</v>
      </c>
      <c r="BE84" s="26">
        <f>IF('Rischio Lordo'!AB91="X",tabelle!$I$18,0)</f>
        <v>0</v>
      </c>
      <c r="BF84" s="26">
        <f>IF('Rischio Lordo'!AC91="X",tabelle!$I$18,0)</f>
        <v>0</v>
      </c>
      <c r="BG84" s="26">
        <f>IF('Rischio Lordo'!AC91="X",tabelle!$I$19,0)</f>
        <v>0</v>
      </c>
      <c r="BH84" s="212">
        <f t="shared" ref="BH84:BH110" si="13">SUM(AO84:BG84)</f>
        <v>0</v>
      </c>
    </row>
    <row r="85" spans="1:60" x14ac:dyDescent="0.75">
      <c r="A85" s="743">
        <f>Schema!A89</f>
        <v>0</v>
      </c>
      <c r="B85" s="724" t="str">
        <f>Schema!B89</f>
        <v xml:space="preserve">D. Tesoreria </v>
      </c>
      <c r="C85" s="1119" t="str">
        <f>Schema!C89</f>
        <v>D.1. Gestione pagamenti e rapporti con le banche</v>
      </c>
      <c r="D85" s="268" t="str">
        <f>Schema!D89</f>
        <v>D.1.1. Pagamento fatture</v>
      </c>
      <c r="E85" s="296" t="str">
        <f>Schema!E89</f>
        <v>BBF</v>
      </c>
      <c r="F85" s="90" t="str">
        <f>Schema!F89</f>
        <v>D</v>
      </c>
      <c r="G85" s="90" t="str">
        <f>Schema!G89</f>
        <v>01</v>
      </c>
      <c r="H85" s="297" t="str">
        <f>Schema!H89</f>
        <v>01</v>
      </c>
      <c r="I85" s="181" t="str">
        <f>IF('Rischio Lordo'!AF92=tabelle!$M$7,tabelle!$N$7,IF('Rischio Lordo'!AF92=tabelle!$M$6,tabelle!$N$6,IF('Rischio Lordo'!AF92=tabelle!$M$5,tabelle!$N$5,IF('Rischio Lordo'!AF92=tabelle!$M$4,tabelle!$N$4,IF('Rischio Lordo'!AF92=tabelle!$M$3,tabelle!$N$3,"-")))))</f>
        <v>-</v>
      </c>
      <c r="J85" s="34" t="str">
        <f>IF('Rischio Lordo'!AG92=tabelle!$M$7,tabelle!$N$7,IF('Rischio Lordo'!AG92=tabelle!$M$6,tabelle!$N$6,IF('Rischio Lordo'!AG92=tabelle!$M$5,tabelle!$N$5,IF('Rischio Lordo'!AG92=tabelle!$M$4,tabelle!$N$4,IF('Rischio Lordo'!AG92=tabelle!$M$3,tabelle!$N$3,"-")))))</f>
        <v>-</v>
      </c>
      <c r="K85" s="34" t="str">
        <f>IF('Rischio Lordo'!AH92=tabelle!$M$7,tabelle!$N$7,IF('Rischio Lordo'!AH92=tabelle!$M$6,tabelle!$N$6,IF('Rischio Lordo'!AH92=tabelle!$M$5,tabelle!$N$5,IF('Rischio Lordo'!AH92=tabelle!$M$4,tabelle!$N$4,IF('Rischio Lordo'!AH92=tabelle!$M$3,tabelle!$N$3,"-")))))</f>
        <v>-</v>
      </c>
      <c r="L85" s="394" t="str">
        <f t="shared" si="10"/>
        <v>-</v>
      </c>
      <c r="M85" s="34" t="str">
        <f>IF('Rischio Lordo'!AI92=tabelle!$M$7,tabelle!$N$7,IF('Rischio Lordo'!AI92=tabelle!$M$6,tabelle!$N$6,IF('Rischio Lordo'!AI92=tabelle!$M$5,tabelle!$N$5,IF('Rischio Lordo'!AI92=tabelle!$M$4,tabelle!$N$4,IF('Rischio Lordo'!AI92=tabelle!$M$3,tabelle!$N$3,"-")))))</f>
        <v>-</v>
      </c>
      <c r="N85" s="165" t="str">
        <f>IF(M85="-","-",IF('calcolo mitigazione del rischio'!L85="-","-",IF(AND((M85*'calcolo mitigazione del rischio'!L85)&gt;=tabelle!$P$3, (M85*'calcolo mitigazione del rischio'!L85)&lt;tabelle!$Q$3),tabelle!$R$3,IF(AND((M85*'calcolo mitigazione del rischio'!L85)&gt;=tabelle!$P$4, (M85*'calcolo mitigazione del rischio'!L85)&lt;tabelle!$Q$4),tabelle!$R$4,IF(AND((M85*'calcolo mitigazione del rischio'!L85)&gt;=tabelle!$P$5, (M85*'calcolo mitigazione del rischio'!L85)&lt;tabelle!$Q$5),tabelle!$R$5,IF(AND((M85*'calcolo mitigazione del rischio'!L85)&gt;=tabelle!$P$6, (M85*'calcolo mitigazione del rischio'!L85)&lt;tabelle!$Q$6),tabelle!$R$6,IF(AND((M85*'calcolo mitigazione del rischio'!L85)&gt;=tabelle!$P$7, (M85*'calcolo mitigazione del rischio'!L85)&lt;=tabelle!$Q$7),tabelle!$R$7,"-")))))))</f>
        <v>-</v>
      </c>
      <c r="O85" s="35" t="str">
        <f>IF('Rischio Lordo'!AK92=tabelle!$M$7,tabelle!$N$7,IF('Rischio Lordo'!AK92=tabelle!$M$6,tabelle!$N$6,IF('Rischio Lordo'!AK92=tabelle!$M$5,tabelle!$N$5,IF('Rischio Lordo'!AK92=tabelle!$M$4,tabelle!$N$4,IF('Rischio Lordo'!AK92=tabelle!$M$3,tabelle!$N$3,"-")))))</f>
        <v>-</v>
      </c>
      <c r="P85" s="35" t="str">
        <f>IF('Rischio Lordo'!AL92=tabelle!$M$7,tabelle!$N$7,IF('Rischio Lordo'!AL92=tabelle!$M$6,tabelle!$N$6,IF('Rischio Lordo'!AL92=tabelle!$M$5,tabelle!$N$5,IF('Rischio Lordo'!AL92=tabelle!$M$4,tabelle!$N$4,IF('Rischio Lordo'!AL92=tabelle!$M$3,tabelle!$N$3,"-")))))</f>
        <v>-</v>
      </c>
      <c r="Q85" s="35" t="str">
        <f>IF('Rischio Lordo'!AM92=tabelle!$M$7,tabelle!$N$7,IF('Rischio Lordo'!AM92=tabelle!$M$6,tabelle!$N$6,IF('Rischio Lordo'!AM92=tabelle!$M$5,tabelle!$N$5,IF('Rischio Lordo'!AM92=tabelle!$M$4,tabelle!$N$4,IF('Rischio Lordo'!AM92=tabelle!$M$3,tabelle!$N$3,"-")))))</f>
        <v>-</v>
      </c>
      <c r="R85" s="166" t="str">
        <f t="shared" si="11"/>
        <v>-</v>
      </c>
      <c r="S85" s="228" t="str">
        <f>IF(R85="-","-",(R85*'calcolo mitigazione del rischio'!N85))</f>
        <v>-</v>
      </c>
      <c r="T85" s="26" t="str">
        <f>IF('Rischio netto'!I92=tabelle!$V$3,('calcolo mitigazione del rischio'!T$11*tabelle!$W$3),IF('Rischio netto'!I92=tabelle!$V$4,('calcolo mitigazione del rischio'!T$11*tabelle!$W$4),IF('Rischio netto'!I92=tabelle!$V$5,('calcolo mitigazione del rischio'!T$11*tabelle!$W$5),IF('Rischio netto'!I92=tabelle!$V$6,('calcolo mitigazione del rischio'!T$11*tabelle!$W$6),IF('Rischio netto'!I92=tabelle!$V$7,('calcolo mitigazione del rischio'!T$11*tabelle!$W$7),IF('Rischio netto'!I92=tabelle!$V$8,('calcolo mitigazione del rischio'!T$11*tabelle!$W$8),IF('Rischio netto'!I92=tabelle!$V$9,('calcolo mitigazione del rischio'!T$11*tabelle!$W$9),IF('Rischio netto'!I92=tabelle!$V$10,('calcolo mitigazione del rischio'!T$11*tabelle!$W$10),IF('Rischio netto'!I92=tabelle!$V$11,('calcolo mitigazione del rischio'!T$11*tabelle!$W$11),IF('Rischio netto'!I92=tabelle!$V$12,('calcolo mitigazione del rischio'!T$11*tabelle!$W$12),"-"))))))))))</f>
        <v>-</v>
      </c>
      <c r="U85" s="26" t="str">
        <f>IF('Rischio netto'!J92=tabelle!$V$3,('calcolo mitigazione del rischio'!U$11*tabelle!$W$3),IF('Rischio netto'!J92=tabelle!$V$4,('calcolo mitigazione del rischio'!U$11*tabelle!$W$4),IF('Rischio netto'!J92=tabelle!$V$5,('calcolo mitigazione del rischio'!U$11*tabelle!$W$5),IF('Rischio netto'!J92=tabelle!$V$6,('calcolo mitigazione del rischio'!U$11*tabelle!$W$6),IF('Rischio netto'!J92=tabelle!$V$7,('calcolo mitigazione del rischio'!U$11*tabelle!$W$7),IF('Rischio netto'!J92=tabelle!$V$8,('calcolo mitigazione del rischio'!U$11*tabelle!$W$8),IF('Rischio netto'!J92=tabelle!$V$9,('calcolo mitigazione del rischio'!U$11*tabelle!$W$9),IF('Rischio netto'!J92=tabelle!$V$10,('calcolo mitigazione del rischio'!U$11*tabelle!$W$10),IF('Rischio netto'!J92=tabelle!$V$11,('calcolo mitigazione del rischio'!U$11*tabelle!$W$11),IF('Rischio netto'!J92=tabelle!$V$12,('calcolo mitigazione del rischio'!U$11*tabelle!$W$12),"-"))))))))))</f>
        <v>-</v>
      </c>
      <c r="V85" s="26" t="str">
        <f>IF('Rischio netto'!K92=tabelle!$V$3,('calcolo mitigazione del rischio'!V$11*tabelle!$W$3),IF('Rischio netto'!K92=tabelle!$V$4,('calcolo mitigazione del rischio'!V$11*tabelle!$W$4),IF('Rischio netto'!K92=tabelle!$V$5,('calcolo mitigazione del rischio'!V$11*tabelle!$W$5),IF('Rischio netto'!K92=tabelle!$V$6,('calcolo mitigazione del rischio'!V$11*tabelle!$W$6),IF('Rischio netto'!K92=tabelle!$V$7,('calcolo mitigazione del rischio'!V$11*tabelle!$W$7),IF('Rischio netto'!K92=tabelle!$V$8,('calcolo mitigazione del rischio'!V$11*tabelle!$W$8),IF('Rischio netto'!K92=tabelle!$V$9,('calcolo mitigazione del rischio'!V$11*tabelle!$W$9),IF('Rischio netto'!K92=tabelle!$V$10,('calcolo mitigazione del rischio'!V$11*tabelle!$W$10),IF('Rischio netto'!K92=tabelle!$V$11,('calcolo mitigazione del rischio'!V$11*tabelle!$W$11),IF('Rischio netto'!K92=tabelle!$V$12,('calcolo mitigazione del rischio'!V$11*tabelle!$W$12),"-"))))))))))</f>
        <v>-</v>
      </c>
      <c r="W85" s="26" t="str">
        <f>IF('Rischio netto'!L92=tabelle!$V$3,('calcolo mitigazione del rischio'!W$11*tabelle!$W$3),IF('Rischio netto'!L92=tabelle!$V$4,('calcolo mitigazione del rischio'!W$11*tabelle!$W$4),IF('Rischio netto'!L92=tabelle!$V$5,('calcolo mitigazione del rischio'!W$11*tabelle!$W$5),IF('Rischio netto'!L92=tabelle!$V$6,('calcolo mitigazione del rischio'!W$11*tabelle!$W$6),IF('Rischio netto'!L92=tabelle!$V$7,('calcolo mitigazione del rischio'!W$11*tabelle!$W$7),IF('Rischio netto'!L92=tabelle!$V$8,('calcolo mitigazione del rischio'!W$11*tabelle!$W$8),IF('Rischio netto'!L92=tabelle!$V$9,('calcolo mitigazione del rischio'!W$11*tabelle!$W$9),IF('Rischio netto'!L92=tabelle!$V$10,('calcolo mitigazione del rischio'!W$11*tabelle!$W$10),IF('Rischio netto'!L92=tabelle!$V$11,('calcolo mitigazione del rischio'!W$11*tabelle!$W$11),IF('Rischio netto'!L92=tabelle!$V$12,('calcolo mitigazione del rischio'!W$11*tabelle!$W$12),"-"))))))))))</f>
        <v>-</v>
      </c>
      <c r="X85" s="26" t="str">
        <f>IF('Rischio netto'!O92=tabelle!$V$3,('calcolo mitigazione del rischio'!X$11*tabelle!$W$3),IF('Rischio netto'!O92=tabelle!$V$4,('calcolo mitigazione del rischio'!X$11*tabelle!$W$4),IF('Rischio netto'!O92=tabelle!$V$5,('calcolo mitigazione del rischio'!X$11*tabelle!$W$5),IF('Rischio netto'!O92=tabelle!$V$6,('calcolo mitigazione del rischio'!X$11*tabelle!$W$6),IF('Rischio netto'!O92=tabelle!$V$7,('calcolo mitigazione del rischio'!X$11*tabelle!$W$7),IF('Rischio netto'!O92=tabelle!$V$8,('calcolo mitigazione del rischio'!X$11*tabelle!$W$8),IF('Rischio netto'!O92=tabelle!$V$9,('calcolo mitigazione del rischio'!X$11*tabelle!$W$9),IF('Rischio netto'!O92=tabelle!$V$10,('calcolo mitigazione del rischio'!X$11*tabelle!$W$10),IF('Rischio netto'!O92=tabelle!$V$11,('calcolo mitigazione del rischio'!X$11*tabelle!$W$11),IF('Rischio netto'!O92=tabelle!$V$12,('calcolo mitigazione del rischio'!X$11*tabelle!$W$12),"-"))))))))))</f>
        <v>-</v>
      </c>
      <c r="Y85" s="26" t="str">
        <f>IF('Rischio netto'!P92=tabelle!$V$3,('calcolo mitigazione del rischio'!Y$11*tabelle!$W$3),IF('Rischio netto'!P92=tabelle!$V$4,('calcolo mitigazione del rischio'!Y$11*tabelle!$W$4),IF('Rischio netto'!P92=tabelle!$V$5,('calcolo mitigazione del rischio'!Y$11*tabelle!$W$5),IF('Rischio netto'!P92=tabelle!$V$6,('calcolo mitigazione del rischio'!Y$11*tabelle!$W$6),IF('Rischio netto'!P92=tabelle!$V$7,('calcolo mitigazione del rischio'!Y$11*tabelle!$W$7),IF('Rischio netto'!P92=tabelle!$V$8,('calcolo mitigazione del rischio'!Y$11*tabelle!$W$8),IF('Rischio netto'!P92=tabelle!$V$9,('calcolo mitigazione del rischio'!Y$11*tabelle!$W$9),IF('Rischio netto'!P92=tabelle!$V$10,('calcolo mitigazione del rischio'!Y$11*tabelle!$W$10),IF('Rischio netto'!P92=tabelle!$V$11,('calcolo mitigazione del rischio'!Y$11*tabelle!$W$11),IF('Rischio netto'!P92=tabelle!$V$12,('calcolo mitigazione del rischio'!Y$11*tabelle!$W$12),"-"))))))))))</f>
        <v>-</v>
      </c>
      <c r="Z8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5" s="26" t="str">
        <f>IF('Rischio netto'!Q92=tabelle!$V$3,('calcolo mitigazione del rischio'!AA$11*tabelle!$W$3),IF('Rischio netto'!Q92=tabelle!$V$4,('calcolo mitigazione del rischio'!AA$11*tabelle!$W$4),IF('Rischio netto'!Q92=tabelle!$V$5,('calcolo mitigazione del rischio'!AA$11*tabelle!$W$5),IF('Rischio netto'!Q92=tabelle!$V$6,('calcolo mitigazione del rischio'!AA$11*tabelle!$W$6),IF('Rischio netto'!Q92=tabelle!$V$7,('calcolo mitigazione del rischio'!AA$11*tabelle!$W$7),IF('Rischio netto'!Q92=tabelle!$V$8,('calcolo mitigazione del rischio'!AA$11*tabelle!$W$8),IF('Rischio netto'!Q92=tabelle!$V$9,('calcolo mitigazione del rischio'!AA$11*tabelle!$W$9),IF('Rischio netto'!Q92=tabelle!$V$10,('calcolo mitigazione del rischio'!AA$11*tabelle!$W$10),IF('Rischio netto'!Q92=tabelle!$V$11,('calcolo mitigazione del rischio'!AA$11*tabelle!$W$11),IF('Rischio netto'!Q92=tabelle!$V$12,('calcolo mitigazione del rischio'!AA$11*tabelle!$W$12),"-"))))))))))</f>
        <v>-</v>
      </c>
      <c r="AB85" s="26" t="str">
        <f>IF('Rischio netto'!R92=tabelle!$V$3,('calcolo mitigazione del rischio'!AB$11*tabelle!$W$3),IF('Rischio netto'!R92=tabelle!$V$4,('calcolo mitigazione del rischio'!AB$11*tabelle!$W$4),IF('Rischio netto'!R92=tabelle!$V$5,('calcolo mitigazione del rischio'!AB$11*tabelle!$W$5),IF('Rischio netto'!R92=tabelle!$V$6,('calcolo mitigazione del rischio'!AB$11*tabelle!$W$6),IF('Rischio netto'!R92=tabelle!$V$7,('calcolo mitigazione del rischio'!AB$11*tabelle!$W$7),IF('Rischio netto'!R92=tabelle!$V$8,('calcolo mitigazione del rischio'!AB$11*tabelle!$W$8),IF('Rischio netto'!R92=tabelle!$V$9,('calcolo mitigazione del rischio'!AB$11*tabelle!$W$9),IF('Rischio netto'!R92=tabelle!$V$10,('calcolo mitigazione del rischio'!AB$11*tabelle!$W$10),IF('Rischio netto'!R92=tabelle!$V$11,('calcolo mitigazione del rischio'!AB$11*tabelle!$W$11),IF('Rischio netto'!R92=tabelle!$V$12,('calcolo mitigazione del rischio'!AB$11*tabelle!$W$12),"-"))))))))))</f>
        <v>-</v>
      </c>
      <c r="AC85" s="405" t="str">
        <f>IF('Rischio netto'!T92=tabelle!$V$3,('calcolo mitigazione del rischio'!AC$11*tabelle!$W$3),IF('Rischio netto'!T92=tabelle!$V$4,('calcolo mitigazione del rischio'!AC$11*tabelle!$W$4),IF('Rischio netto'!T92=tabelle!$V$5,('calcolo mitigazione del rischio'!AC$11*tabelle!$W$5),IF('Rischio netto'!T92=tabelle!$V$6,('calcolo mitigazione del rischio'!AC$11*tabelle!$W$6),IF('Rischio netto'!T92=tabelle!$V$7,('calcolo mitigazione del rischio'!AC$11*tabelle!$W$7),IF('Rischio netto'!T92=tabelle!$V$8,('calcolo mitigazione del rischio'!AC$11*tabelle!$W$8),IF('Rischio netto'!T92=tabelle!$V$9,('calcolo mitigazione del rischio'!AC$11*tabelle!$W$9),IF('Rischio netto'!T92=tabelle!$V$10,('calcolo mitigazione del rischio'!AC$11*tabelle!$W$10),IF('Rischio netto'!T92=tabelle!$V$11,('calcolo mitigazione del rischio'!AC$11*tabelle!$W$11),IF('Rischio netto'!T92=tabelle!$V$12,('calcolo mitigazione del rischio'!AC$11*tabelle!$W$12),"-"))))))))))</f>
        <v>-</v>
      </c>
      <c r="AD85" s="26" t="str">
        <f>IF('Rischio netto'!T92=tabelle!$V$3,('calcolo mitigazione del rischio'!AD$11*tabelle!$W$3),IF('Rischio netto'!T92=tabelle!$V$4,('calcolo mitigazione del rischio'!AD$11*tabelle!$W$4),IF('Rischio netto'!T92=tabelle!$V$5,('calcolo mitigazione del rischio'!AD$11*tabelle!$W$5),IF('Rischio netto'!T92=tabelle!$V$6,('calcolo mitigazione del rischio'!AD$11*tabelle!$W$6),IF('Rischio netto'!T92=tabelle!$V$7,('calcolo mitigazione del rischio'!AD$11*tabelle!$W$7),IF('Rischio netto'!T92=tabelle!$V$8,('calcolo mitigazione del rischio'!AD$11*tabelle!$W$8),IF('Rischio netto'!T92=tabelle!$V$9,('calcolo mitigazione del rischio'!AD$11*tabelle!$W$9),IF('Rischio netto'!T92=tabelle!$V$10,('calcolo mitigazione del rischio'!AD$11*tabelle!$W$10),IF('Rischio netto'!T92=tabelle!$V$11,('calcolo mitigazione del rischio'!AD$11*tabelle!$W$11),IF('Rischio netto'!T92=tabelle!$V$12,('calcolo mitigazione del rischio'!AD$11*tabelle!$W$12),"-"))))))))))</f>
        <v>-</v>
      </c>
      <c r="AE85" s="26"/>
      <c r="AF85" s="405" t="str">
        <f>IF('Rischio netto'!T92=tabelle!$V$3,('calcolo mitigazione del rischio'!AF$11*tabelle!$W$3),IF('Rischio netto'!T92=tabelle!$V$4,('calcolo mitigazione del rischio'!AF$11*tabelle!$W$4),IF('Rischio netto'!T92=tabelle!$V$5,('calcolo mitigazione del rischio'!AF$11*tabelle!$W$5),IF('Rischio netto'!T92=tabelle!$V$6,('calcolo mitigazione del rischio'!AF$11*tabelle!$W$6),IF('Rischio netto'!T92=tabelle!$V$7,('calcolo mitigazione del rischio'!AF$11*tabelle!$W$7),IF('Rischio netto'!T92=tabelle!$V$8,('calcolo mitigazione del rischio'!AF$11*tabelle!$W$8),IF('Rischio netto'!T92=tabelle!$V$9,('calcolo mitigazione del rischio'!AF$11*tabelle!$W$9),IF('Rischio netto'!T92=tabelle!$V$10,('calcolo mitigazione del rischio'!AF$11*tabelle!$W$10),IF('Rischio netto'!T92=tabelle!$V$11,('calcolo mitigazione del rischio'!AF$11*tabelle!$W$11),IF('Rischio netto'!T92=tabelle!$V$12,('calcolo mitigazione del rischio'!AF$11*tabelle!$W$12),"-"))))))))))</f>
        <v>-</v>
      </c>
      <c r="AG85" s="405" t="str">
        <f>IF('Rischio netto'!U92=tabelle!$V$3,('calcolo mitigazione del rischio'!AG$11*tabelle!$W$3),IF('Rischio netto'!U92=tabelle!$V$4,('calcolo mitigazione del rischio'!AG$11*tabelle!$W$4),IF('Rischio netto'!U92=tabelle!$V$5,('calcolo mitigazione del rischio'!AG$11*tabelle!$W$5),IF('Rischio netto'!U92=tabelle!$V$6,('calcolo mitigazione del rischio'!AG$11*tabelle!$W$6),IF('Rischio netto'!U92=tabelle!$V$7,('calcolo mitigazione del rischio'!AG$11*tabelle!$W$7),IF('Rischio netto'!U92=tabelle!$V$8,('calcolo mitigazione del rischio'!AG$11*tabelle!$W$8),IF('Rischio netto'!U92=tabelle!$V$9,('calcolo mitigazione del rischio'!AG$11*tabelle!$W$9),IF('Rischio netto'!U92=tabelle!$V$10,('calcolo mitigazione del rischio'!AG$11*tabelle!$W$10),IF('Rischio netto'!U92=tabelle!$V$11,('calcolo mitigazione del rischio'!AG$11*tabelle!$W$11),IF('Rischio netto'!U92=tabelle!$V$12,('calcolo mitigazione del rischio'!AG$11*tabelle!$W$12),"-"))))))))))</f>
        <v>-</v>
      </c>
      <c r="AH85" s="26" t="str">
        <f>IF('Rischio netto'!V92=tabelle!$V$3,('calcolo mitigazione del rischio'!AH$11*tabelle!$W$3),IF('Rischio netto'!V92=tabelle!$V$4,('calcolo mitigazione del rischio'!AH$11*tabelle!$W$4),IF('Rischio netto'!V92=tabelle!$V$5,('calcolo mitigazione del rischio'!AH$11*tabelle!$W$5),IF('Rischio netto'!V92=tabelle!$V$6,('calcolo mitigazione del rischio'!AH$11*tabelle!$W$6),IF('Rischio netto'!V92=tabelle!$V$7,('calcolo mitigazione del rischio'!AH$11*tabelle!$W$7),IF('Rischio netto'!V92=tabelle!$V$8,('calcolo mitigazione del rischio'!AH$11*tabelle!$W$8),IF('Rischio netto'!V92=tabelle!$V$9,('calcolo mitigazione del rischio'!AH$11*tabelle!$W$9),IF('Rischio netto'!V92=tabelle!$V$10,('calcolo mitigazione del rischio'!AH$11*tabelle!$W$10),IF('Rischio netto'!V92=tabelle!$V$11,('calcolo mitigazione del rischio'!AH$11*tabelle!$W$11),IF('Rischio netto'!V92=tabelle!$V$12,('calcolo mitigazione del rischio'!AH$11*tabelle!$W$12),"-"))))))))))</f>
        <v>-</v>
      </c>
      <c r="AI85" s="410" t="str">
        <f>IF('Rischio netto'!W92=tabelle!$V$3,('calcolo mitigazione del rischio'!AI$11*tabelle!$W$3),IF('Rischio netto'!W92=tabelle!$V$4,('calcolo mitigazione del rischio'!AI$11*tabelle!$W$4),IF('Rischio netto'!W92=tabelle!$V$5,('calcolo mitigazione del rischio'!AI$11*tabelle!$W$5),IF('Rischio netto'!W92=tabelle!$V$6,('calcolo mitigazione del rischio'!AI$11*tabelle!$W$6),IF('Rischio netto'!W92=tabelle!$V$7,('calcolo mitigazione del rischio'!AI$11*tabelle!$W$7),IF('Rischio netto'!W92=tabelle!$V$8,('calcolo mitigazione del rischio'!AI$11*tabelle!$W$8),IF('Rischio netto'!W92=tabelle!$V$9,('calcolo mitigazione del rischio'!AI$11*tabelle!$W$9),IF('Rischio netto'!W92=tabelle!$V$10,('calcolo mitigazione del rischio'!AI$11*tabelle!$W$10),IF('Rischio netto'!W92=tabelle!$V$11,('calcolo mitigazione del rischio'!AI$11*tabelle!$W$11),IF('Rischio netto'!W92=tabelle!$V$12,('calcolo mitigazione del rischio'!AI$11*tabelle!$W$12),"-"))))))))))</f>
        <v>-</v>
      </c>
      <c r="AJ85" s="428" t="e">
        <f t="shared" si="9"/>
        <v>#REF!</v>
      </c>
      <c r="AK85" s="429" t="e">
        <f t="shared" si="12"/>
        <v>#REF!</v>
      </c>
      <c r="AL85" s="418" t="e">
        <f>IF('calcolo mitigazione del rischio'!$AJ85="-","-",'calcolo mitigazione del rischio'!$AK85)</f>
        <v>#REF!</v>
      </c>
      <c r="AM85" s="412" t="str">
        <f>IF('Rischio netto'!X92="-","-",IF('calcolo mitigazione del rischio'!S85="-","-",IF('calcolo mitigazione del rischio'!AL85="-","-",ROUND(('calcolo mitigazione del rischio'!S85*(1-'calcolo mitigazione del rischio'!AL85)),0))))</f>
        <v>-</v>
      </c>
      <c r="AN85" s="404"/>
      <c r="AO85" s="26">
        <f>IF('Rischio Lordo'!L92="X",tabelle!$I$2,0)</f>
        <v>0</v>
      </c>
      <c r="AP85" s="26">
        <f>IF('Rischio Lordo'!M92="X",tabelle!$I$3,0)</f>
        <v>0</v>
      </c>
      <c r="AQ85" s="26">
        <f>IF('Rischio Lordo'!N92="X",tabelle!$I$4,0)</f>
        <v>0</v>
      </c>
      <c r="AR85" s="26">
        <f>IF('Rischio Lordo'!O92="X",tabelle!$I$5,0)</f>
        <v>0</v>
      </c>
      <c r="AS85" s="26">
        <f>IF('Rischio Lordo'!P92="X",tabelle!$I$6,0)</f>
        <v>0</v>
      </c>
      <c r="AT85" s="26">
        <f>IF('Rischio Lordo'!Q92="X",tabelle!$I$7,0)</f>
        <v>0</v>
      </c>
      <c r="AU85" s="26">
        <f>IF('Rischio Lordo'!R92="X",tabelle!$I$8,0)</f>
        <v>0</v>
      </c>
      <c r="AV85" s="26">
        <f>IF('Rischio Lordo'!S92="X",tabelle!$I$9,0)</f>
        <v>0</v>
      </c>
      <c r="AW85" s="26">
        <f>IF('Rischio Lordo'!T92="X",tabelle!$I$10,0)</f>
        <v>0</v>
      </c>
      <c r="AX85" s="26">
        <f>IF('Rischio Lordo'!U92="X",tabelle!$I$11,0)</f>
        <v>0</v>
      </c>
      <c r="AY85" s="26">
        <f>IF('Rischio Lordo'!V92="X",tabelle!$I$12,0)</f>
        <v>0</v>
      </c>
      <c r="AZ85" s="26">
        <f>IF('Rischio Lordo'!W92="X",tabelle!$I$13,0)</f>
        <v>0</v>
      </c>
      <c r="BA85" s="26">
        <f>IF('Rischio Lordo'!X92="X",tabelle!$I$14,0)</f>
        <v>0</v>
      </c>
      <c r="BB85" s="26">
        <f>IF('Rischio Lordo'!Y92="X",tabelle!$I$15,0)</f>
        <v>0</v>
      </c>
      <c r="BC85" s="26">
        <f>IF('Rischio Lordo'!Z92="X",tabelle!$I$16,0)</f>
        <v>0</v>
      </c>
      <c r="BD85" s="26">
        <f>IF('Rischio Lordo'!AA92="X",tabelle!$I$17,0)</f>
        <v>0</v>
      </c>
      <c r="BE85" s="26">
        <f>IF('Rischio Lordo'!AB92="X",tabelle!$I$18,0)</f>
        <v>0</v>
      </c>
      <c r="BF85" s="26">
        <f>IF('Rischio Lordo'!AC92="X",tabelle!$I$18,0)</f>
        <v>0</v>
      </c>
      <c r="BG85" s="26">
        <f>IF('Rischio Lordo'!AC92="X",tabelle!$I$19,0)</f>
        <v>0</v>
      </c>
      <c r="BH85" s="212">
        <f t="shared" si="13"/>
        <v>0</v>
      </c>
    </row>
    <row r="86" spans="1:60" x14ac:dyDescent="0.75">
      <c r="A86" s="743">
        <f>Schema!A90</f>
        <v>0</v>
      </c>
      <c r="B86" s="724">
        <f>Schema!B90</f>
        <v>0</v>
      </c>
      <c r="C86" s="1119">
        <f>Schema!C90</f>
        <v>0</v>
      </c>
      <c r="D86" s="268" t="str">
        <f>Schema!D90</f>
        <v>D.1.2. Pagamento stipendi</v>
      </c>
      <c r="E86" s="296" t="str">
        <f>Schema!E90</f>
        <v>BBF</v>
      </c>
      <c r="F86" s="90" t="str">
        <f>Schema!F90</f>
        <v>D</v>
      </c>
      <c r="G86" s="90" t="str">
        <f>Schema!G90</f>
        <v>01</v>
      </c>
      <c r="H86" s="297" t="str">
        <f>Schema!H90</f>
        <v>02</v>
      </c>
      <c r="I86" s="181" t="str">
        <f>IF('Rischio Lordo'!AF93=tabelle!$M$7,tabelle!$N$7,IF('Rischio Lordo'!AF93=tabelle!$M$6,tabelle!$N$6,IF('Rischio Lordo'!AF93=tabelle!$M$5,tabelle!$N$5,IF('Rischio Lordo'!AF93=tabelle!$M$4,tabelle!$N$4,IF('Rischio Lordo'!AF93=tabelle!$M$3,tabelle!$N$3,"-")))))</f>
        <v>-</v>
      </c>
      <c r="J86" s="34" t="str">
        <f>IF('Rischio Lordo'!AG93=tabelle!$M$7,tabelle!$N$7,IF('Rischio Lordo'!AG93=tabelle!$M$6,tabelle!$N$6,IF('Rischio Lordo'!AG93=tabelle!$M$5,tabelle!$N$5,IF('Rischio Lordo'!AG93=tabelle!$M$4,tabelle!$N$4,IF('Rischio Lordo'!AG93=tabelle!$M$3,tabelle!$N$3,"-")))))</f>
        <v>-</v>
      </c>
      <c r="K86" s="34" t="str">
        <f>IF('Rischio Lordo'!AH93=tabelle!$M$7,tabelle!$N$7,IF('Rischio Lordo'!AH93=tabelle!$M$6,tabelle!$N$6,IF('Rischio Lordo'!AH93=tabelle!$M$5,tabelle!$N$5,IF('Rischio Lordo'!AH93=tabelle!$M$4,tabelle!$N$4,IF('Rischio Lordo'!AH93=tabelle!$M$3,tabelle!$N$3,"-")))))</f>
        <v>-</v>
      </c>
      <c r="L86" s="394" t="str">
        <f t="shared" si="10"/>
        <v>-</v>
      </c>
      <c r="M86" s="34" t="str">
        <f>IF('Rischio Lordo'!AI93=tabelle!$M$7,tabelle!$N$7,IF('Rischio Lordo'!AI93=tabelle!$M$6,tabelle!$N$6,IF('Rischio Lordo'!AI93=tabelle!$M$5,tabelle!$N$5,IF('Rischio Lordo'!AI93=tabelle!$M$4,tabelle!$N$4,IF('Rischio Lordo'!AI93=tabelle!$M$3,tabelle!$N$3,"-")))))</f>
        <v>-</v>
      </c>
      <c r="N86" s="165" t="str">
        <f>IF(M86="-","-",IF('calcolo mitigazione del rischio'!L86="-","-",IF(AND((M86*'calcolo mitigazione del rischio'!L86)&gt;=tabelle!$P$3, (M86*'calcolo mitigazione del rischio'!L86)&lt;tabelle!$Q$3),tabelle!$R$3,IF(AND((M86*'calcolo mitigazione del rischio'!L86)&gt;=tabelle!$P$4, (M86*'calcolo mitigazione del rischio'!L86)&lt;tabelle!$Q$4),tabelle!$R$4,IF(AND((M86*'calcolo mitigazione del rischio'!L86)&gt;=tabelle!$P$5, (M86*'calcolo mitigazione del rischio'!L86)&lt;tabelle!$Q$5),tabelle!$R$5,IF(AND((M86*'calcolo mitigazione del rischio'!L86)&gt;=tabelle!$P$6, (M86*'calcolo mitigazione del rischio'!L86)&lt;tabelle!$Q$6),tabelle!$R$6,IF(AND((M86*'calcolo mitigazione del rischio'!L86)&gt;=tabelle!$P$7, (M86*'calcolo mitigazione del rischio'!L86)&lt;=tabelle!$Q$7),tabelle!$R$7,"-")))))))</f>
        <v>-</v>
      </c>
      <c r="O86" s="35" t="str">
        <f>IF('Rischio Lordo'!AK93=tabelle!$M$7,tabelle!$N$7,IF('Rischio Lordo'!AK93=tabelle!$M$6,tabelle!$N$6,IF('Rischio Lordo'!AK93=tabelle!$M$5,tabelle!$N$5,IF('Rischio Lordo'!AK93=tabelle!$M$4,tabelle!$N$4,IF('Rischio Lordo'!AK93=tabelle!$M$3,tabelle!$N$3,"-")))))</f>
        <v>-</v>
      </c>
      <c r="P86" s="35" t="str">
        <f>IF('Rischio Lordo'!AL93=tabelle!$M$7,tabelle!$N$7,IF('Rischio Lordo'!AL93=tabelle!$M$6,tabelle!$N$6,IF('Rischio Lordo'!AL93=tabelle!$M$5,tabelle!$N$5,IF('Rischio Lordo'!AL93=tabelle!$M$4,tabelle!$N$4,IF('Rischio Lordo'!AL93=tabelle!$M$3,tabelle!$N$3,"-")))))</f>
        <v>-</v>
      </c>
      <c r="Q86" s="35" t="str">
        <f>IF('Rischio Lordo'!AM93=tabelle!$M$7,tabelle!$N$7,IF('Rischio Lordo'!AM93=tabelle!$M$6,tabelle!$N$6,IF('Rischio Lordo'!AM93=tabelle!$M$5,tabelle!$N$5,IF('Rischio Lordo'!AM93=tabelle!$M$4,tabelle!$N$4,IF('Rischio Lordo'!AM93=tabelle!$M$3,tabelle!$N$3,"-")))))</f>
        <v>-</v>
      </c>
      <c r="R86" s="166" t="str">
        <f t="shared" si="11"/>
        <v>-</v>
      </c>
      <c r="S86" s="228" t="str">
        <f>IF(R86="-","-",(R86*'calcolo mitigazione del rischio'!N86))</f>
        <v>-</v>
      </c>
      <c r="T86" s="26" t="str">
        <f>IF('Rischio netto'!I93=tabelle!$V$3,('calcolo mitigazione del rischio'!T$11*tabelle!$W$3),IF('Rischio netto'!I93=tabelle!$V$4,('calcolo mitigazione del rischio'!T$11*tabelle!$W$4),IF('Rischio netto'!I93=tabelle!$V$5,('calcolo mitigazione del rischio'!T$11*tabelle!$W$5),IF('Rischio netto'!I93=tabelle!$V$6,('calcolo mitigazione del rischio'!T$11*tabelle!$W$6),IF('Rischio netto'!I93=tabelle!$V$7,('calcolo mitigazione del rischio'!T$11*tabelle!$W$7),IF('Rischio netto'!I93=tabelle!$V$8,('calcolo mitigazione del rischio'!T$11*tabelle!$W$8),IF('Rischio netto'!I93=tabelle!$V$9,('calcolo mitigazione del rischio'!T$11*tabelle!$W$9),IF('Rischio netto'!I93=tabelle!$V$10,('calcolo mitigazione del rischio'!T$11*tabelle!$W$10),IF('Rischio netto'!I93=tabelle!$V$11,('calcolo mitigazione del rischio'!T$11*tabelle!$W$11),IF('Rischio netto'!I93=tabelle!$V$12,('calcolo mitigazione del rischio'!T$11*tabelle!$W$12),"-"))))))))))</f>
        <v>-</v>
      </c>
      <c r="U86" s="26" t="str">
        <f>IF('Rischio netto'!J93=tabelle!$V$3,('calcolo mitigazione del rischio'!U$11*tabelle!$W$3),IF('Rischio netto'!J93=tabelle!$V$4,('calcolo mitigazione del rischio'!U$11*tabelle!$W$4),IF('Rischio netto'!J93=tabelle!$V$5,('calcolo mitigazione del rischio'!U$11*tabelle!$W$5),IF('Rischio netto'!J93=tabelle!$V$6,('calcolo mitigazione del rischio'!U$11*tabelle!$W$6),IF('Rischio netto'!J93=tabelle!$V$7,('calcolo mitigazione del rischio'!U$11*tabelle!$W$7),IF('Rischio netto'!J93=tabelle!$V$8,('calcolo mitigazione del rischio'!U$11*tabelle!$W$8),IF('Rischio netto'!J93=tabelle!$V$9,('calcolo mitigazione del rischio'!U$11*tabelle!$W$9),IF('Rischio netto'!J93=tabelle!$V$10,('calcolo mitigazione del rischio'!U$11*tabelle!$W$10),IF('Rischio netto'!J93=tabelle!$V$11,('calcolo mitigazione del rischio'!U$11*tabelle!$W$11),IF('Rischio netto'!J93=tabelle!$V$12,('calcolo mitigazione del rischio'!U$11*tabelle!$W$12),"-"))))))))))</f>
        <v>-</v>
      </c>
      <c r="V86" s="26" t="str">
        <f>IF('Rischio netto'!K93=tabelle!$V$3,('calcolo mitigazione del rischio'!V$11*tabelle!$W$3),IF('Rischio netto'!K93=tabelle!$V$4,('calcolo mitigazione del rischio'!V$11*tabelle!$W$4),IF('Rischio netto'!K93=tabelle!$V$5,('calcolo mitigazione del rischio'!V$11*tabelle!$W$5),IF('Rischio netto'!K93=tabelle!$V$6,('calcolo mitigazione del rischio'!V$11*tabelle!$W$6),IF('Rischio netto'!K93=tabelle!$V$7,('calcolo mitigazione del rischio'!V$11*tabelle!$W$7),IF('Rischio netto'!K93=tabelle!$V$8,('calcolo mitigazione del rischio'!V$11*tabelle!$W$8),IF('Rischio netto'!K93=tabelle!$V$9,('calcolo mitigazione del rischio'!V$11*tabelle!$W$9),IF('Rischio netto'!K93=tabelle!$V$10,('calcolo mitigazione del rischio'!V$11*tabelle!$W$10),IF('Rischio netto'!K93=tabelle!$V$11,('calcolo mitigazione del rischio'!V$11*tabelle!$W$11),IF('Rischio netto'!K93=tabelle!$V$12,('calcolo mitigazione del rischio'!V$11*tabelle!$W$12),"-"))))))))))</f>
        <v>-</v>
      </c>
      <c r="W86" s="26" t="str">
        <f>IF('Rischio netto'!L93=tabelle!$V$3,('calcolo mitigazione del rischio'!W$11*tabelle!$W$3),IF('Rischio netto'!L93=tabelle!$V$4,('calcolo mitigazione del rischio'!W$11*tabelle!$W$4),IF('Rischio netto'!L93=tabelle!$V$5,('calcolo mitigazione del rischio'!W$11*tabelle!$W$5),IF('Rischio netto'!L93=tabelle!$V$6,('calcolo mitigazione del rischio'!W$11*tabelle!$W$6),IF('Rischio netto'!L93=tabelle!$V$7,('calcolo mitigazione del rischio'!W$11*tabelle!$W$7),IF('Rischio netto'!L93=tabelle!$V$8,('calcolo mitigazione del rischio'!W$11*tabelle!$W$8),IF('Rischio netto'!L93=tabelle!$V$9,('calcolo mitigazione del rischio'!W$11*tabelle!$W$9),IF('Rischio netto'!L93=tabelle!$V$10,('calcolo mitigazione del rischio'!W$11*tabelle!$W$10),IF('Rischio netto'!L93=tabelle!$V$11,('calcolo mitigazione del rischio'!W$11*tabelle!$W$11),IF('Rischio netto'!L93=tabelle!$V$12,('calcolo mitigazione del rischio'!W$11*tabelle!$W$12),"-"))))))))))</f>
        <v>-</v>
      </c>
      <c r="X86" s="26" t="str">
        <f>IF('Rischio netto'!O93=tabelle!$V$3,('calcolo mitigazione del rischio'!X$11*tabelle!$W$3),IF('Rischio netto'!O93=tabelle!$V$4,('calcolo mitigazione del rischio'!X$11*tabelle!$W$4),IF('Rischio netto'!O93=tabelle!$V$5,('calcolo mitigazione del rischio'!X$11*tabelle!$W$5),IF('Rischio netto'!O93=tabelle!$V$6,('calcolo mitigazione del rischio'!X$11*tabelle!$W$6),IF('Rischio netto'!O93=tabelle!$V$7,('calcolo mitigazione del rischio'!X$11*tabelle!$W$7),IF('Rischio netto'!O93=tabelle!$V$8,('calcolo mitigazione del rischio'!X$11*tabelle!$W$8),IF('Rischio netto'!O93=tabelle!$V$9,('calcolo mitigazione del rischio'!X$11*tabelle!$W$9),IF('Rischio netto'!O93=tabelle!$V$10,('calcolo mitigazione del rischio'!X$11*tabelle!$W$10),IF('Rischio netto'!O93=tabelle!$V$11,('calcolo mitigazione del rischio'!X$11*tabelle!$W$11),IF('Rischio netto'!O93=tabelle!$V$12,('calcolo mitigazione del rischio'!X$11*tabelle!$W$12),"-"))))))))))</f>
        <v>-</v>
      </c>
      <c r="Y86" s="26" t="str">
        <f>IF('Rischio netto'!P93=tabelle!$V$3,('calcolo mitigazione del rischio'!Y$11*tabelle!$W$3),IF('Rischio netto'!P93=tabelle!$V$4,('calcolo mitigazione del rischio'!Y$11*tabelle!$W$4),IF('Rischio netto'!P93=tabelle!$V$5,('calcolo mitigazione del rischio'!Y$11*tabelle!$W$5),IF('Rischio netto'!P93=tabelle!$V$6,('calcolo mitigazione del rischio'!Y$11*tabelle!$W$6),IF('Rischio netto'!P93=tabelle!$V$7,('calcolo mitigazione del rischio'!Y$11*tabelle!$W$7),IF('Rischio netto'!P93=tabelle!$V$8,('calcolo mitigazione del rischio'!Y$11*tabelle!$W$8),IF('Rischio netto'!P93=tabelle!$V$9,('calcolo mitigazione del rischio'!Y$11*tabelle!$W$9),IF('Rischio netto'!P93=tabelle!$V$10,('calcolo mitigazione del rischio'!Y$11*tabelle!$W$10),IF('Rischio netto'!P93=tabelle!$V$11,('calcolo mitigazione del rischio'!Y$11*tabelle!$W$11),IF('Rischio netto'!P93=tabelle!$V$12,('calcolo mitigazione del rischio'!Y$11*tabelle!$W$12),"-"))))))))))</f>
        <v>-</v>
      </c>
      <c r="Z8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6" s="26" t="str">
        <f>IF('Rischio netto'!Q93=tabelle!$V$3,('calcolo mitigazione del rischio'!AA$11*tabelle!$W$3),IF('Rischio netto'!Q93=tabelle!$V$4,('calcolo mitigazione del rischio'!AA$11*tabelle!$W$4),IF('Rischio netto'!Q93=tabelle!$V$5,('calcolo mitigazione del rischio'!AA$11*tabelle!$W$5),IF('Rischio netto'!Q93=tabelle!$V$6,('calcolo mitigazione del rischio'!AA$11*tabelle!$W$6),IF('Rischio netto'!Q93=tabelle!$V$7,('calcolo mitigazione del rischio'!AA$11*tabelle!$W$7),IF('Rischio netto'!Q93=tabelle!$V$8,('calcolo mitigazione del rischio'!AA$11*tabelle!$W$8),IF('Rischio netto'!Q93=tabelle!$V$9,('calcolo mitigazione del rischio'!AA$11*tabelle!$W$9),IF('Rischio netto'!Q93=tabelle!$V$10,('calcolo mitigazione del rischio'!AA$11*tabelle!$W$10),IF('Rischio netto'!Q93=tabelle!$V$11,('calcolo mitigazione del rischio'!AA$11*tabelle!$W$11),IF('Rischio netto'!Q93=tabelle!$V$12,('calcolo mitigazione del rischio'!AA$11*tabelle!$W$12),"-"))))))))))</f>
        <v>-</v>
      </c>
      <c r="AB86" s="26" t="str">
        <f>IF('Rischio netto'!R93=tabelle!$V$3,('calcolo mitigazione del rischio'!AB$11*tabelle!$W$3),IF('Rischio netto'!R93=tabelle!$V$4,('calcolo mitigazione del rischio'!AB$11*tabelle!$W$4),IF('Rischio netto'!R93=tabelle!$V$5,('calcolo mitigazione del rischio'!AB$11*tabelle!$W$5),IF('Rischio netto'!R93=tabelle!$V$6,('calcolo mitigazione del rischio'!AB$11*tabelle!$W$6),IF('Rischio netto'!R93=tabelle!$V$7,('calcolo mitigazione del rischio'!AB$11*tabelle!$W$7),IF('Rischio netto'!R93=tabelle!$V$8,('calcolo mitigazione del rischio'!AB$11*tabelle!$W$8),IF('Rischio netto'!R93=tabelle!$V$9,('calcolo mitigazione del rischio'!AB$11*tabelle!$W$9),IF('Rischio netto'!R93=tabelle!$V$10,('calcolo mitigazione del rischio'!AB$11*tabelle!$W$10),IF('Rischio netto'!R93=tabelle!$V$11,('calcolo mitigazione del rischio'!AB$11*tabelle!$W$11),IF('Rischio netto'!R93=tabelle!$V$12,('calcolo mitigazione del rischio'!AB$11*tabelle!$W$12),"-"))))))))))</f>
        <v>-</v>
      </c>
      <c r="AC86" s="405" t="str">
        <f>IF('Rischio netto'!T93=tabelle!$V$3,('calcolo mitigazione del rischio'!AC$11*tabelle!$W$3),IF('Rischio netto'!T93=tabelle!$V$4,('calcolo mitigazione del rischio'!AC$11*tabelle!$W$4),IF('Rischio netto'!T93=tabelle!$V$5,('calcolo mitigazione del rischio'!AC$11*tabelle!$W$5),IF('Rischio netto'!T93=tabelle!$V$6,('calcolo mitigazione del rischio'!AC$11*tabelle!$W$6),IF('Rischio netto'!T93=tabelle!$V$7,('calcolo mitigazione del rischio'!AC$11*tabelle!$W$7),IF('Rischio netto'!T93=tabelle!$V$8,('calcolo mitigazione del rischio'!AC$11*tabelle!$W$8),IF('Rischio netto'!T93=tabelle!$V$9,('calcolo mitigazione del rischio'!AC$11*tabelle!$W$9),IF('Rischio netto'!T93=tabelle!$V$10,('calcolo mitigazione del rischio'!AC$11*tabelle!$W$10),IF('Rischio netto'!T93=tabelle!$V$11,('calcolo mitigazione del rischio'!AC$11*tabelle!$W$11),IF('Rischio netto'!T93=tabelle!$V$12,('calcolo mitigazione del rischio'!AC$11*tabelle!$W$12),"-"))))))))))</f>
        <v>-</v>
      </c>
      <c r="AD86" s="26" t="str">
        <f>IF('Rischio netto'!T93=tabelle!$V$3,('calcolo mitigazione del rischio'!AD$11*tabelle!$W$3),IF('Rischio netto'!T93=tabelle!$V$4,('calcolo mitigazione del rischio'!AD$11*tabelle!$W$4),IF('Rischio netto'!T93=tabelle!$V$5,('calcolo mitigazione del rischio'!AD$11*tabelle!$W$5),IF('Rischio netto'!T93=tabelle!$V$6,('calcolo mitigazione del rischio'!AD$11*tabelle!$W$6),IF('Rischio netto'!T93=tabelle!$V$7,('calcolo mitigazione del rischio'!AD$11*tabelle!$W$7),IF('Rischio netto'!T93=tabelle!$V$8,('calcolo mitigazione del rischio'!AD$11*tabelle!$W$8),IF('Rischio netto'!T93=tabelle!$V$9,('calcolo mitigazione del rischio'!AD$11*tabelle!$W$9),IF('Rischio netto'!T93=tabelle!$V$10,('calcolo mitigazione del rischio'!AD$11*tabelle!$W$10),IF('Rischio netto'!T93=tabelle!$V$11,('calcolo mitigazione del rischio'!AD$11*tabelle!$W$11),IF('Rischio netto'!T93=tabelle!$V$12,('calcolo mitigazione del rischio'!AD$11*tabelle!$W$12),"-"))))))))))</f>
        <v>-</v>
      </c>
      <c r="AE86" s="26"/>
      <c r="AF86" s="405" t="str">
        <f>IF('Rischio netto'!T93=tabelle!$V$3,('calcolo mitigazione del rischio'!AF$11*tabelle!$W$3),IF('Rischio netto'!T93=tabelle!$V$4,('calcolo mitigazione del rischio'!AF$11*tabelle!$W$4),IF('Rischio netto'!T93=tabelle!$V$5,('calcolo mitigazione del rischio'!AF$11*tabelle!$W$5),IF('Rischio netto'!T93=tabelle!$V$6,('calcolo mitigazione del rischio'!AF$11*tabelle!$W$6),IF('Rischio netto'!T93=tabelle!$V$7,('calcolo mitigazione del rischio'!AF$11*tabelle!$W$7),IF('Rischio netto'!T93=tabelle!$V$8,('calcolo mitigazione del rischio'!AF$11*tabelle!$W$8),IF('Rischio netto'!T93=tabelle!$V$9,('calcolo mitigazione del rischio'!AF$11*tabelle!$W$9),IF('Rischio netto'!T93=tabelle!$V$10,('calcolo mitigazione del rischio'!AF$11*tabelle!$W$10),IF('Rischio netto'!T93=tabelle!$V$11,('calcolo mitigazione del rischio'!AF$11*tabelle!$W$11),IF('Rischio netto'!T93=tabelle!$V$12,('calcolo mitigazione del rischio'!AF$11*tabelle!$W$12),"-"))))))))))</f>
        <v>-</v>
      </c>
      <c r="AG86" s="405" t="str">
        <f>IF('Rischio netto'!U93=tabelle!$V$3,('calcolo mitigazione del rischio'!AG$11*tabelle!$W$3),IF('Rischio netto'!U93=tabelle!$V$4,('calcolo mitigazione del rischio'!AG$11*tabelle!$W$4),IF('Rischio netto'!U93=tabelle!$V$5,('calcolo mitigazione del rischio'!AG$11*tabelle!$W$5),IF('Rischio netto'!U93=tabelle!$V$6,('calcolo mitigazione del rischio'!AG$11*tabelle!$W$6),IF('Rischio netto'!U93=tabelle!$V$7,('calcolo mitigazione del rischio'!AG$11*tabelle!$W$7),IF('Rischio netto'!U93=tabelle!$V$8,('calcolo mitigazione del rischio'!AG$11*tabelle!$W$8),IF('Rischio netto'!U93=tabelle!$V$9,('calcolo mitigazione del rischio'!AG$11*tabelle!$W$9),IF('Rischio netto'!U93=tabelle!$V$10,('calcolo mitigazione del rischio'!AG$11*tabelle!$W$10),IF('Rischio netto'!U93=tabelle!$V$11,('calcolo mitigazione del rischio'!AG$11*tabelle!$W$11),IF('Rischio netto'!U93=tabelle!$V$12,('calcolo mitigazione del rischio'!AG$11*tabelle!$W$12),"-"))))))))))</f>
        <v>-</v>
      </c>
      <c r="AH86" s="26" t="str">
        <f>IF('Rischio netto'!V93=tabelle!$V$3,('calcolo mitigazione del rischio'!AH$11*tabelle!$W$3),IF('Rischio netto'!V93=tabelle!$V$4,('calcolo mitigazione del rischio'!AH$11*tabelle!$W$4),IF('Rischio netto'!V93=tabelle!$V$5,('calcolo mitigazione del rischio'!AH$11*tabelle!$W$5),IF('Rischio netto'!V93=tabelle!$V$6,('calcolo mitigazione del rischio'!AH$11*tabelle!$W$6),IF('Rischio netto'!V93=tabelle!$V$7,('calcolo mitigazione del rischio'!AH$11*tabelle!$W$7),IF('Rischio netto'!V93=tabelle!$V$8,('calcolo mitigazione del rischio'!AH$11*tabelle!$W$8),IF('Rischio netto'!V93=tabelle!$V$9,('calcolo mitigazione del rischio'!AH$11*tabelle!$W$9),IF('Rischio netto'!V93=tabelle!$V$10,('calcolo mitigazione del rischio'!AH$11*tabelle!$W$10),IF('Rischio netto'!V93=tabelle!$V$11,('calcolo mitigazione del rischio'!AH$11*tabelle!$W$11),IF('Rischio netto'!V93=tabelle!$V$12,('calcolo mitigazione del rischio'!AH$11*tabelle!$W$12),"-"))))))))))</f>
        <v>-</v>
      </c>
      <c r="AI86" s="410" t="str">
        <f>IF('Rischio netto'!W93=tabelle!$V$3,('calcolo mitigazione del rischio'!AI$11*tabelle!$W$3),IF('Rischio netto'!W93=tabelle!$V$4,('calcolo mitigazione del rischio'!AI$11*tabelle!$W$4),IF('Rischio netto'!W93=tabelle!$V$5,('calcolo mitigazione del rischio'!AI$11*tabelle!$W$5),IF('Rischio netto'!W93=tabelle!$V$6,('calcolo mitigazione del rischio'!AI$11*tabelle!$W$6),IF('Rischio netto'!W93=tabelle!$V$7,('calcolo mitigazione del rischio'!AI$11*tabelle!$W$7),IF('Rischio netto'!W93=tabelle!$V$8,('calcolo mitigazione del rischio'!AI$11*tabelle!$W$8),IF('Rischio netto'!W93=tabelle!$V$9,('calcolo mitigazione del rischio'!AI$11*tabelle!$W$9),IF('Rischio netto'!W93=tabelle!$V$10,('calcolo mitigazione del rischio'!AI$11*tabelle!$W$10),IF('Rischio netto'!W93=tabelle!$V$11,('calcolo mitigazione del rischio'!AI$11*tabelle!$W$11),IF('Rischio netto'!W93=tabelle!$V$12,('calcolo mitigazione del rischio'!AI$11*tabelle!$W$12),"-"))))))))))</f>
        <v>-</v>
      </c>
      <c r="AJ86" s="428" t="e">
        <f t="shared" si="9"/>
        <v>#REF!</v>
      </c>
      <c r="AK86" s="429" t="e">
        <f t="shared" si="12"/>
        <v>#REF!</v>
      </c>
      <c r="AL86" s="418" t="e">
        <f>IF('calcolo mitigazione del rischio'!$AJ86="-","-",'calcolo mitigazione del rischio'!$AK86)</f>
        <v>#REF!</v>
      </c>
      <c r="AM86" s="412" t="str">
        <f>IF('Rischio netto'!X93="-","-",IF('calcolo mitigazione del rischio'!S86="-","-",IF('calcolo mitigazione del rischio'!AL86="-","-",ROUND(('calcolo mitigazione del rischio'!S86*(1-'calcolo mitigazione del rischio'!AL86)),0))))</f>
        <v>-</v>
      </c>
      <c r="AN86" s="404"/>
      <c r="AO86" s="26">
        <f>IF('Rischio Lordo'!L93="X",tabelle!$I$2,0)</f>
        <v>0</v>
      </c>
      <c r="AP86" s="26">
        <f>IF('Rischio Lordo'!M93="X",tabelle!$I$3,0)</f>
        <v>0</v>
      </c>
      <c r="AQ86" s="26">
        <f>IF('Rischio Lordo'!N93="X",tabelle!$I$4,0)</f>
        <v>0</v>
      </c>
      <c r="AR86" s="26">
        <f>IF('Rischio Lordo'!O93="X",tabelle!$I$5,0)</f>
        <v>0</v>
      </c>
      <c r="AS86" s="26">
        <f>IF('Rischio Lordo'!P93="X",tabelle!$I$6,0)</f>
        <v>0</v>
      </c>
      <c r="AT86" s="26">
        <f>IF('Rischio Lordo'!Q93="X",tabelle!$I$7,0)</f>
        <v>0</v>
      </c>
      <c r="AU86" s="26">
        <f>IF('Rischio Lordo'!R93="X",tabelle!$I$8,0)</f>
        <v>0</v>
      </c>
      <c r="AV86" s="26">
        <f>IF('Rischio Lordo'!S93="X",tabelle!$I$9,0)</f>
        <v>0</v>
      </c>
      <c r="AW86" s="26">
        <f>IF('Rischio Lordo'!T93="X",tabelle!$I$10,0)</f>
        <v>0</v>
      </c>
      <c r="AX86" s="26">
        <f>IF('Rischio Lordo'!U93="X",tabelle!$I$11,0)</f>
        <v>0</v>
      </c>
      <c r="AY86" s="26">
        <f>IF('Rischio Lordo'!V93="X",tabelle!$I$12,0)</f>
        <v>0</v>
      </c>
      <c r="AZ86" s="26">
        <f>IF('Rischio Lordo'!W93="X",tabelle!$I$13,0)</f>
        <v>0</v>
      </c>
      <c r="BA86" s="26">
        <f>IF('Rischio Lordo'!X93="X",tabelle!$I$14,0)</f>
        <v>0</v>
      </c>
      <c r="BB86" s="26">
        <f>IF('Rischio Lordo'!Y93="X",tabelle!$I$15,0)</f>
        <v>0</v>
      </c>
      <c r="BC86" s="26">
        <f>IF('Rischio Lordo'!Z93="X",tabelle!$I$16,0)</f>
        <v>0</v>
      </c>
      <c r="BD86" s="26">
        <f>IF('Rischio Lordo'!AA93="X",tabelle!$I$17,0)</f>
        <v>0</v>
      </c>
      <c r="BE86" s="26">
        <f>IF('Rischio Lordo'!AB93="X",tabelle!$I$18,0)</f>
        <v>0</v>
      </c>
      <c r="BF86" s="26">
        <f>IF('Rischio Lordo'!AC93="X",tabelle!$I$18,0)</f>
        <v>0</v>
      </c>
      <c r="BG86" s="26">
        <f>IF('Rischio Lordo'!AC93="X",tabelle!$I$19,0)</f>
        <v>0</v>
      </c>
      <c r="BH86" s="212">
        <f t="shared" si="13"/>
        <v>0</v>
      </c>
    </row>
    <row r="87" spans="1:60" x14ac:dyDescent="0.75">
      <c r="A87" s="743">
        <f>Schema!A91</f>
        <v>0</v>
      </c>
      <c r="B87" s="724">
        <f>Schema!B91</f>
        <v>0</v>
      </c>
      <c r="C87" s="1119">
        <f>Schema!C91</f>
        <v>0</v>
      </c>
      <c r="D87" s="268" t="str">
        <f>Schema!D91</f>
        <v>D.1.3. Pagamento oneri fiscali e previdenziali</v>
      </c>
      <c r="E87" s="296" t="str">
        <f>Schema!E91</f>
        <v>BBF</v>
      </c>
      <c r="F87" s="90" t="str">
        <f>Schema!F91</f>
        <v>D</v>
      </c>
      <c r="G87" s="90" t="str">
        <f>Schema!G91</f>
        <v>01</v>
      </c>
      <c r="H87" s="297" t="str">
        <f>Schema!H91</f>
        <v>03</v>
      </c>
      <c r="I87" s="181" t="str">
        <f>IF('Rischio Lordo'!AF94=tabelle!$M$7,tabelle!$N$7,IF('Rischio Lordo'!AF94=tabelle!$M$6,tabelle!$N$6,IF('Rischio Lordo'!AF94=tabelle!$M$5,tabelle!$N$5,IF('Rischio Lordo'!AF94=tabelle!$M$4,tabelle!$N$4,IF('Rischio Lordo'!AF94=tabelle!$M$3,tabelle!$N$3,"-")))))</f>
        <v>-</v>
      </c>
      <c r="J87" s="34" t="str">
        <f>IF('Rischio Lordo'!AG94=tabelle!$M$7,tabelle!$N$7,IF('Rischio Lordo'!AG94=tabelle!$M$6,tabelle!$N$6,IF('Rischio Lordo'!AG94=tabelle!$M$5,tabelle!$N$5,IF('Rischio Lordo'!AG94=tabelle!$M$4,tabelle!$N$4,IF('Rischio Lordo'!AG94=tabelle!$M$3,tabelle!$N$3,"-")))))</f>
        <v>-</v>
      </c>
      <c r="K87" s="34" t="str">
        <f>IF('Rischio Lordo'!AH94=tabelle!$M$7,tabelle!$N$7,IF('Rischio Lordo'!AH94=tabelle!$M$6,tabelle!$N$6,IF('Rischio Lordo'!AH94=tabelle!$M$5,tabelle!$N$5,IF('Rischio Lordo'!AH94=tabelle!$M$4,tabelle!$N$4,IF('Rischio Lordo'!AH94=tabelle!$M$3,tabelle!$N$3,"-")))))</f>
        <v>-</v>
      </c>
      <c r="L87" s="394" t="str">
        <f t="shared" si="10"/>
        <v>-</v>
      </c>
      <c r="M87" s="34" t="str">
        <f>IF('Rischio Lordo'!AI94=tabelle!$M$7,tabelle!$N$7,IF('Rischio Lordo'!AI94=tabelle!$M$6,tabelle!$N$6,IF('Rischio Lordo'!AI94=tabelle!$M$5,tabelle!$N$5,IF('Rischio Lordo'!AI94=tabelle!$M$4,tabelle!$N$4,IF('Rischio Lordo'!AI94=tabelle!$M$3,tabelle!$N$3,"-")))))</f>
        <v>-</v>
      </c>
      <c r="N87" s="165" t="str">
        <f>IF(M87="-","-",IF('calcolo mitigazione del rischio'!L87="-","-",IF(AND((M87*'calcolo mitigazione del rischio'!L87)&gt;=tabelle!$P$3, (M87*'calcolo mitigazione del rischio'!L87)&lt;tabelle!$Q$3),tabelle!$R$3,IF(AND((M87*'calcolo mitigazione del rischio'!L87)&gt;=tabelle!$P$4, (M87*'calcolo mitigazione del rischio'!L87)&lt;tabelle!$Q$4),tabelle!$R$4,IF(AND((M87*'calcolo mitigazione del rischio'!L87)&gt;=tabelle!$P$5, (M87*'calcolo mitigazione del rischio'!L87)&lt;tabelle!$Q$5),tabelle!$R$5,IF(AND((M87*'calcolo mitigazione del rischio'!L87)&gt;=tabelle!$P$6, (M87*'calcolo mitigazione del rischio'!L87)&lt;tabelle!$Q$6),tabelle!$R$6,IF(AND((M87*'calcolo mitigazione del rischio'!L87)&gt;=tabelle!$P$7, (M87*'calcolo mitigazione del rischio'!L87)&lt;=tabelle!$Q$7),tabelle!$R$7,"-")))))))</f>
        <v>-</v>
      </c>
      <c r="O87" s="35" t="str">
        <f>IF('Rischio Lordo'!AK94=tabelle!$M$7,tabelle!$N$7,IF('Rischio Lordo'!AK94=tabelle!$M$6,tabelle!$N$6,IF('Rischio Lordo'!AK94=tabelle!$M$5,tabelle!$N$5,IF('Rischio Lordo'!AK94=tabelle!$M$4,tabelle!$N$4,IF('Rischio Lordo'!AK94=tabelle!$M$3,tabelle!$N$3,"-")))))</f>
        <v>-</v>
      </c>
      <c r="P87" s="35" t="str">
        <f>IF('Rischio Lordo'!AL94=tabelle!$M$7,tabelle!$N$7,IF('Rischio Lordo'!AL94=tabelle!$M$6,tabelle!$N$6,IF('Rischio Lordo'!AL94=tabelle!$M$5,tabelle!$N$5,IF('Rischio Lordo'!AL94=tabelle!$M$4,tabelle!$N$4,IF('Rischio Lordo'!AL94=tabelle!$M$3,tabelle!$N$3,"-")))))</f>
        <v>-</v>
      </c>
      <c r="Q87" s="35" t="str">
        <f>IF('Rischio Lordo'!AM94=tabelle!$M$7,tabelle!$N$7,IF('Rischio Lordo'!AM94=tabelle!$M$6,tabelle!$N$6,IF('Rischio Lordo'!AM94=tabelle!$M$5,tabelle!$N$5,IF('Rischio Lordo'!AM94=tabelle!$M$4,tabelle!$N$4,IF('Rischio Lordo'!AM94=tabelle!$M$3,tabelle!$N$3,"-")))))</f>
        <v>-</v>
      </c>
      <c r="R87" s="166" t="str">
        <f t="shared" si="11"/>
        <v>-</v>
      </c>
      <c r="S87" s="228" t="str">
        <f>IF(R87="-","-",(R87*'calcolo mitigazione del rischio'!N87))</f>
        <v>-</v>
      </c>
      <c r="T87" s="26" t="str">
        <f>IF('Rischio netto'!I94=tabelle!$V$3,('calcolo mitigazione del rischio'!T$11*tabelle!$W$3),IF('Rischio netto'!I94=tabelle!$V$4,('calcolo mitigazione del rischio'!T$11*tabelle!$W$4),IF('Rischio netto'!I94=tabelle!$V$5,('calcolo mitigazione del rischio'!T$11*tabelle!$W$5),IF('Rischio netto'!I94=tabelle!$V$6,('calcolo mitigazione del rischio'!T$11*tabelle!$W$6),IF('Rischio netto'!I94=tabelle!$V$7,('calcolo mitigazione del rischio'!T$11*tabelle!$W$7),IF('Rischio netto'!I94=tabelle!$V$8,('calcolo mitigazione del rischio'!T$11*tabelle!$W$8),IF('Rischio netto'!I94=tabelle!$V$9,('calcolo mitigazione del rischio'!T$11*tabelle!$W$9),IF('Rischio netto'!I94=tabelle!$V$10,('calcolo mitigazione del rischio'!T$11*tabelle!$W$10),IF('Rischio netto'!I94=tabelle!$V$11,('calcolo mitigazione del rischio'!T$11*tabelle!$W$11),IF('Rischio netto'!I94=tabelle!$V$12,('calcolo mitigazione del rischio'!T$11*tabelle!$W$12),"-"))))))))))</f>
        <v>-</v>
      </c>
      <c r="U87" s="26" t="str">
        <f>IF('Rischio netto'!J94=tabelle!$V$3,('calcolo mitigazione del rischio'!U$11*tabelle!$W$3),IF('Rischio netto'!J94=tabelle!$V$4,('calcolo mitigazione del rischio'!U$11*tabelle!$W$4),IF('Rischio netto'!J94=tabelle!$V$5,('calcolo mitigazione del rischio'!U$11*tabelle!$W$5),IF('Rischio netto'!J94=tabelle!$V$6,('calcolo mitigazione del rischio'!U$11*tabelle!$W$6),IF('Rischio netto'!J94=tabelle!$V$7,('calcolo mitigazione del rischio'!U$11*tabelle!$W$7),IF('Rischio netto'!J94=tabelle!$V$8,('calcolo mitigazione del rischio'!U$11*tabelle!$W$8),IF('Rischio netto'!J94=tabelle!$V$9,('calcolo mitigazione del rischio'!U$11*tabelle!$W$9),IF('Rischio netto'!J94=tabelle!$V$10,('calcolo mitigazione del rischio'!U$11*tabelle!$W$10),IF('Rischio netto'!J94=tabelle!$V$11,('calcolo mitigazione del rischio'!U$11*tabelle!$W$11),IF('Rischio netto'!J94=tabelle!$V$12,('calcolo mitigazione del rischio'!U$11*tabelle!$W$12),"-"))))))))))</f>
        <v>-</v>
      </c>
      <c r="V87" s="26" t="str">
        <f>IF('Rischio netto'!K94=tabelle!$V$3,('calcolo mitigazione del rischio'!V$11*tabelle!$W$3),IF('Rischio netto'!K94=tabelle!$V$4,('calcolo mitigazione del rischio'!V$11*tabelle!$W$4),IF('Rischio netto'!K94=tabelle!$V$5,('calcolo mitigazione del rischio'!V$11*tabelle!$W$5),IF('Rischio netto'!K94=tabelle!$V$6,('calcolo mitigazione del rischio'!V$11*tabelle!$W$6),IF('Rischio netto'!K94=tabelle!$V$7,('calcolo mitigazione del rischio'!V$11*tabelle!$W$7),IF('Rischio netto'!K94=tabelle!$V$8,('calcolo mitigazione del rischio'!V$11*tabelle!$W$8),IF('Rischio netto'!K94=tabelle!$V$9,('calcolo mitigazione del rischio'!V$11*tabelle!$W$9),IF('Rischio netto'!K94=tabelle!$V$10,('calcolo mitigazione del rischio'!V$11*tabelle!$W$10),IF('Rischio netto'!K94=tabelle!$V$11,('calcolo mitigazione del rischio'!V$11*tabelle!$W$11),IF('Rischio netto'!K94=tabelle!$V$12,('calcolo mitigazione del rischio'!V$11*tabelle!$W$12),"-"))))))))))</f>
        <v>-</v>
      </c>
      <c r="W87" s="26" t="str">
        <f>IF('Rischio netto'!L94=tabelle!$V$3,('calcolo mitigazione del rischio'!W$11*tabelle!$W$3),IF('Rischio netto'!L94=tabelle!$V$4,('calcolo mitigazione del rischio'!W$11*tabelle!$W$4),IF('Rischio netto'!L94=tabelle!$V$5,('calcolo mitigazione del rischio'!W$11*tabelle!$W$5),IF('Rischio netto'!L94=tabelle!$V$6,('calcolo mitigazione del rischio'!W$11*tabelle!$W$6),IF('Rischio netto'!L94=tabelle!$V$7,('calcolo mitigazione del rischio'!W$11*tabelle!$W$7),IF('Rischio netto'!L94=tabelle!$V$8,('calcolo mitigazione del rischio'!W$11*tabelle!$W$8),IF('Rischio netto'!L94=tabelle!$V$9,('calcolo mitigazione del rischio'!W$11*tabelle!$W$9),IF('Rischio netto'!L94=tabelle!$V$10,('calcolo mitigazione del rischio'!W$11*tabelle!$W$10),IF('Rischio netto'!L94=tabelle!$V$11,('calcolo mitigazione del rischio'!W$11*tabelle!$W$11),IF('Rischio netto'!L94=tabelle!$V$12,('calcolo mitigazione del rischio'!W$11*tabelle!$W$12),"-"))))))))))</f>
        <v>-</v>
      </c>
      <c r="X87" s="26" t="str">
        <f>IF('Rischio netto'!O94=tabelle!$V$3,('calcolo mitigazione del rischio'!X$11*tabelle!$W$3),IF('Rischio netto'!O94=tabelle!$V$4,('calcolo mitigazione del rischio'!X$11*tabelle!$W$4),IF('Rischio netto'!O94=tabelle!$V$5,('calcolo mitigazione del rischio'!X$11*tabelle!$W$5),IF('Rischio netto'!O94=tabelle!$V$6,('calcolo mitigazione del rischio'!X$11*tabelle!$W$6),IF('Rischio netto'!O94=tabelle!$V$7,('calcolo mitigazione del rischio'!X$11*tabelle!$W$7),IF('Rischio netto'!O94=tabelle!$V$8,('calcolo mitigazione del rischio'!X$11*tabelle!$W$8),IF('Rischio netto'!O94=tabelle!$V$9,('calcolo mitigazione del rischio'!X$11*tabelle!$W$9),IF('Rischio netto'!O94=tabelle!$V$10,('calcolo mitigazione del rischio'!X$11*tabelle!$W$10),IF('Rischio netto'!O94=tabelle!$V$11,('calcolo mitigazione del rischio'!X$11*tabelle!$W$11),IF('Rischio netto'!O94=tabelle!$V$12,('calcolo mitigazione del rischio'!X$11*tabelle!$W$12),"-"))))))))))</f>
        <v>-</v>
      </c>
      <c r="Y87" s="26" t="str">
        <f>IF('Rischio netto'!P94=tabelle!$V$3,('calcolo mitigazione del rischio'!Y$11*tabelle!$W$3),IF('Rischio netto'!P94=tabelle!$V$4,('calcolo mitigazione del rischio'!Y$11*tabelle!$W$4),IF('Rischio netto'!P94=tabelle!$V$5,('calcolo mitigazione del rischio'!Y$11*tabelle!$W$5),IF('Rischio netto'!P94=tabelle!$V$6,('calcolo mitigazione del rischio'!Y$11*tabelle!$W$6),IF('Rischio netto'!P94=tabelle!$V$7,('calcolo mitigazione del rischio'!Y$11*tabelle!$W$7),IF('Rischio netto'!P94=tabelle!$V$8,('calcolo mitigazione del rischio'!Y$11*tabelle!$W$8),IF('Rischio netto'!P94=tabelle!$V$9,('calcolo mitigazione del rischio'!Y$11*tabelle!$W$9),IF('Rischio netto'!P94=tabelle!$V$10,('calcolo mitigazione del rischio'!Y$11*tabelle!$W$10),IF('Rischio netto'!P94=tabelle!$V$11,('calcolo mitigazione del rischio'!Y$11*tabelle!$W$11),IF('Rischio netto'!P94=tabelle!$V$12,('calcolo mitigazione del rischio'!Y$11*tabelle!$W$12),"-"))))))))))</f>
        <v>-</v>
      </c>
      <c r="Z8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7" s="26" t="str">
        <f>IF('Rischio netto'!Q94=tabelle!$V$3,('calcolo mitigazione del rischio'!AA$11*tabelle!$W$3),IF('Rischio netto'!Q94=tabelle!$V$4,('calcolo mitigazione del rischio'!AA$11*tabelle!$W$4),IF('Rischio netto'!Q94=tabelle!$V$5,('calcolo mitigazione del rischio'!AA$11*tabelle!$W$5),IF('Rischio netto'!Q94=tabelle!$V$6,('calcolo mitigazione del rischio'!AA$11*tabelle!$W$6),IF('Rischio netto'!Q94=tabelle!$V$7,('calcolo mitigazione del rischio'!AA$11*tabelle!$W$7),IF('Rischio netto'!Q94=tabelle!$V$8,('calcolo mitigazione del rischio'!AA$11*tabelle!$W$8),IF('Rischio netto'!Q94=tabelle!$V$9,('calcolo mitigazione del rischio'!AA$11*tabelle!$W$9),IF('Rischio netto'!Q94=tabelle!$V$10,('calcolo mitigazione del rischio'!AA$11*tabelle!$W$10),IF('Rischio netto'!Q94=tabelle!$V$11,('calcolo mitigazione del rischio'!AA$11*tabelle!$W$11),IF('Rischio netto'!Q94=tabelle!$V$12,('calcolo mitigazione del rischio'!AA$11*tabelle!$W$12),"-"))))))))))</f>
        <v>-</v>
      </c>
      <c r="AB87" s="26" t="str">
        <f>IF('Rischio netto'!R94=tabelle!$V$3,('calcolo mitigazione del rischio'!AB$11*tabelle!$W$3),IF('Rischio netto'!R94=tabelle!$V$4,('calcolo mitigazione del rischio'!AB$11*tabelle!$W$4),IF('Rischio netto'!R94=tabelle!$V$5,('calcolo mitigazione del rischio'!AB$11*tabelle!$W$5),IF('Rischio netto'!R94=tabelle!$V$6,('calcolo mitigazione del rischio'!AB$11*tabelle!$W$6),IF('Rischio netto'!R94=tabelle!$V$7,('calcolo mitigazione del rischio'!AB$11*tabelle!$W$7),IF('Rischio netto'!R94=tabelle!$V$8,('calcolo mitigazione del rischio'!AB$11*tabelle!$W$8),IF('Rischio netto'!R94=tabelle!$V$9,('calcolo mitigazione del rischio'!AB$11*tabelle!$W$9),IF('Rischio netto'!R94=tabelle!$V$10,('calcolo mitigazione del rischio'!AB$11*tabelle!$W$10),IF('Rischio netto'!R94=tabelle!$V$11,('calcolo mitigazione del rischio'!AB$11*tabelle!$W$11),IF('Rischio netto'!R94=tabelle!$V$12,('calcolo mitigazione del rischio'!AB$11*tabelle!$W$12),"-"))))))))))</f>
        <v>-</v>
      </c>
      <c r="AC87" s="405" t="str">
        <f>IF('Rischio netto'!T94=tabelle!$V$3,('calcolo mitigazione del rischio'!AC$11*tabelle!$W$3),IF('Rischio netto'!T94=tabelle!$V$4,('calcolo mitigazione del rischio'!AC$11*tabelle!$W$4),IF('Rischio netto'!T94=tabelle!$V$5,('calcolo mitigazione del rischio'!AC$11*tabelle!$W$5),IF('Rischio netto'!T94=tabelle!$V$6,('calcolo mitigazione del rischio'!AC$11*tabelle!$W$6),IF('Rischio netto'!T94=tabelle!$V$7,('calcolo mitigazione del rischio'!AC$11*tabelle!$W$7),IF('Rischio netto'!T94=tabelle!$V$8,('calcolo mitigazione del rischio'!AC$11*tabelle!$W$8),IF('Rischio netto'!T94=tabelle!$V$9,('calcolo mitigazione del rischio'!AC$11*tabelle!$W$9),IF('Rischio netto'!T94=tabelle!$V$10,('calcolo mitigazione del rischio'!AC$11*tabelle!$W$10),IF('Rischio netto'!T94=tabelle!$V$11,('calcolo mitigazione del rischio'!AC$11*tabelle!$W$11),IF('Rischio netto'!T94=tabelle!$V$12,('calcolo mitigazione del rischio'!AC$11*tabelle!$W$12),"-"))))))))))</f>
        <v>-</v>
      </c>
      <c r="AD87" s="26" t="str">
        <f>IF('Rischio netto'!T94=tabelle!$V$3,('calcolo mitigazione del rischio'!AD$11*tabelle!$W$3),IF('Rischio netto'!T94=tabelle!$V$4,('calcolo mitigazione del rischio'!AD$11*tabelle!$W$4),IF('Rischio netto'!T94=tabelle!$V$5,('calcolo mitigazione del rischio'!AD$11*tabelle!$W$5),IF('Rischio netto'!T94=tabelle!$V$6,('calcolo mitigazione del rischio'!AD$11*tabelle!$W$6),IF('Rischio netto'!T94=tabelle!$V$7,('calcolo mitigazione del rischio'!AD$11*tabelle!$W$7),IF('Rischio netto'!T94=tabelle!$V$8,('calcolo mitigazione del rischio'!AD$11*tabelle!$W$8),IF('Rischio netto'!T94=tabelle!$V$9,('calcolo mitigazione del rischio'!AD$11*tabelle!$W$9),IF('Rischio netto'!T94=tabelle!$V$10,('calcolo mitigazione del rischio'!AD$11*tabelle!$W$10),IF('Rischio netto'!T94=tabelle!$V$11,('calcolo mitigazione del rischio'!AD$11*tabelle!$W$11),IF('Rischio netto'!T94=tabelle!$V$12,('calcolo mitigazione del rischio'!AD$11*tabelle!$W$12),"-"))))))))))</f>
        <v>-</v>
      </c>
      <c r="AE87" s="26"/>
      <c r="AF87" s="405" t="str">
        <f>IF('Rischio netto'!T94=tabelle!$V$3,('calcolo mitigazione del rischio'!AF$11*tabelle!$W$3),IF('Rischio netto'!T94=tabelle!$V$4,('calcolo mitigazione del rischio'!AF$11*tabelle!$W$4),IF('Rischio netto'!T94=tabelle!$V$5,('calcolo mitigazione del rischio'!AF$11*tabelle!$W$5),IF('Rischio netto'!T94=tabelle!$V$6,('calcolo mitigazione del rischio'!AF$11*tabelle!$W$6),IF('Rischio netto'!T94=tabelle!$V$7,('calcolo mitigazione del rischio'!AF$11*tabelle!$W$7),IF('Rischio netto'!T94=tabelle!$V$8,('calcolo mitigazione del rischio'!AF$11*tabelle!$W$8),IF('Rischio netto'!T94=tabelle!$V$9,('calcolo mitigazione del rischio'!AF$11*tabelle!$W$9),IF('Rischio netto'!T94=tabelle!$V$10,('calcolo mitigazione del rischio'!AF$11*tabelle!$W$10),IF('Rischio netto'!T94=tabelle!$V$11,('calcolo mitigazione del rischio'!AF$11*tabelle!$W$11),IF('Rischio netto'!T94=tabelle!$V$12,('calcolo mitigazione del rischio'!AF$11*tabelle!$W$12),"-"))))))))))</f>
        <v>-</v>
      </c>
      <c r="AG87" s="405" t="str">
        <f>IF('Rischio netto'!U94=tabelle!$V$3,('calcolo mitigazione del rischio'!AG$11*tabelle!$W$3),IF('Rischio netto'!U94=tabelle!$V$4,('calcolo mitigazione del rischio'!AG$11*tabelle!$W$4),IF('Rischio netto'!U94=tabelle!$V$5,('calcolo mitigazione del rischio'!AG$11*tabelle!$W$5),IF('Rischio netto'!U94=tabelle!$V$6,('calcolo mitigazione del rischio'!AG$11*tabelle!$W$6),IF('Rischio netto'!U94=tabelle!$V$7,('calcolo mitigazione del rischio'!AG$11*tabelle!$W$7),IF('Rischio netto'!U94=tabelle!$V$8,('calcolo mitigazione del rischio'!AG$11*tabelle!$W$8),IF('Rischio netto'!U94=tabelle!$V$9,('calcolo mitigazione del rischio'!AG$11*tabelle!$W$9),IF('Rischio netto'!U94=tabelle!$V$10,('calcolo mitigazione del rischio'!AG$11*tabelle!$W$10),IF('Rischio netto'!U94=tabelle!$V$11,('calcolo mitigazione del rischio'!AG$11*tabelle!$W$11),IF('Rischio netto'!U94=tabelle!$V$12,('calcolo mitigazione del rischio'!AG$11*tabelle!$W$12),"-"))))))))))</f>
        <v>-</v>
      </c>
      <c r="AH87" s="26" t="str">
        <f>IF('Rischio netto'!V94=tabelle!$V$3,('calcolo mitigazione del rischio'!AH$11*tabelle!$W$3),IF('Rischio netto'!V94=tabelle!$V$4,('calcolo mitigazione del rischio'!AH$11*tabelle!$W$4),IF('Rischio netto'!V94=tabelle!$V$5,('calcolo mitigazione del rischio'!AH$11*tabelle!$W$5),IF('Rischio netto'!V94=tabelle!$V$6,('calcolo mitigazione del rischio'!AH$11*tabelle!$W$6),IF('Rischio netto'!V94=tabelle!$V$7,('calcolo mitigazione del rischio'!AH$11*tabelle!$W$7),IF('Rischio netto'!V94=tabelle!$V$8,('calcolo mitigazione del rischio'!AH$11*tabelle!$W$8),IF('Rischio netto'!V94=tabelle!$V$9,('calcolo mitigazione del rischio'!AH$11*tabelle!$W$9),IF('Rischio netto'!V94=tabelle!$V$10,('calcolo mitigazione del rischio'!AH$11*tabelle!$W$10),IF('Rischio netto'!V94=tabelle!$V$11,('calcolo mitigazione del rischio'!AH$11*tabelle!$W$11),IF('Rischio netto'!V94=tabelle!$V$12,('calcolo mitigazione del rischio'!AH$11*tabelle!$W$12),"-"))))))))))</f>
        <v>-</v>
      </c>
      <c r="AI87" s="410" t="str">
        <f>IF('Rischio netto'!W94=tabelle!$V$3,('calcolo mitigazione del rischio'!AI$11*tabelle!$W$3),IF('Rischio netto'!W94=tabelle!$V$4,('calcolo mitigazione del rischio'!AI$11*tabelle!$W$4),IF('Rischio netto'!W94=tabelle!$V$5,('calcolo mitigazione del rischio'!AI$11*tabelle!$W$5),IF('Rischio netto'!W94=tabelle!$V$6,('calcolo mitigazione del rischio'!AI$11*tabelle!$W$6),IF('Rischio netto'!W94=tabelle!$V$7,('calcolo mitigazione del rischio'!AI$11*tabelle!$W$7),IF('Rischio netto'!W94=tabelle!$V$8,('calcolo mitigazione del rischio'!AI$11*tabelle!$W$8),IF('Rischio netto'!W94=tabelle!$V$9,('calcolo mitigazione del rischio'!AI$11*tabelle!$W$9),IF('Rischio netto'!W94=tabelle!$V$10,('calcolo mitigazione del rischio'!AI$11*tabelle!$W$10),IF('Rischio netto'!W94=tabelle!$V$11,('calcolo mitigazione del rischio'!AI$11*tabelle!$W$11),IF('Rischio netto'!W94=tabelle!$V$12,('calcolo mitigazione del rischio'!AI$11*tabelle!$W$12),"-"))))))))))</f>
        <v>-</v>
      </c>
      <c r="AJ87" s="428" t="e">
        <f t="shared" si="9"/>
        <v>#REF!</v>
      </c>
      <c r="AK87" s="429" t="e">
        <f t="shared" si="12"/>
        <v>#REF!</v>
      </c>
      <c r="AL87" s="418" t="e">
        <f>IF('calcolo mitigazione del rischio'!$AJ87="-","-",'calcolo mitigazione del rischio'!$AK87)</f>
        <v>#REF!</v>
      </c>
      <c r="AM87" s="412" t="str">
        <f>IF('Rischio netto'!X94="-","-",IF('calcolo mitigazione del rischio'!S87="-","-",IF('calcolo mitigazione del rischio'!AL87="-","-",ROUND(('calcolo mitigazione del rischio'!S87*(1-'calcolo mitigazione del rischio'!AL87)),0))))</f>
        <v>-</v>
      </c>
      <c r="AN87" s="404"/>
      <c r="AO87" s="26">
        <f>IF('Rischio Lordo'!L94="X",tabelle!$I$2,0)</f>
        <v>0</v>
      </c>
      <c r="AP87" s="26">
        <f>IF('Rischio Lordo'!M94="X",tabelle!$I$3,0)</f>
        <v>0</v>
      </c>
      <c r="AQ87" s="26">
        <f>IF('Rischio Lordo'!N94="X",tabelle!$I$4,0)</f>
        <v>0</v>
      </c>
      <c r="AR87" s="26">
        <f>IF('Rischio Lordo'!O94="X",tabelle!$I$5,0)</f>
        <v>0</v>
      </c>
      <c r="AS87" s="26">
        <f>IF('Rischio Lordo'!P94="X",tabelle!$I$6,0)</f>
        <v>0</v>
      </c>
      <c r="AT87" s="26">
        <f>IF('Rischio Lordo'!Q94="X",tabelle!$I$7,0)</f>
        <v>0</v>
      </c>
      <c r="AU87" s="26">
        <f>IF('Rischio Lordo'!R94="X",tabelle!$I$8,0)</f>
        <v>0</v>
      </c>
      <c r="AV87" s="26">
        <f>IF('Rischio Lordo'!S94="X",tabelle!$I$9,0)</f>
        <v>0</v>
      </c>
      <c r="AW87" s="26">
        <f>IF('Rischio Lordo'!T94="X",tabelle!$I$10,0)</f>
        <v>0</v>
      </c>
      <c r="AX87" s="26">
        <f>IF('Rischio Lordo'!U94="X",tabelle!$I$11,0)</f>
        <v>0</v>
      </c>
      <c r="AY87" s="26">
        <f>IF('Rischio Lordo'!V94="X",tabelle!$I$12,0)</f>
        <v>0</v>
      </c>
      <c r="AZ87" s="26">
        <f>IF('Rischio Lordo'!W94="X",tabelle!$I$13,0)</f>
        <v>0</v>
      </c>
      <c r="BA87" s="26">
        <f>IF('Rischio Lordo'!X94="X",tabelle!$I$14,0)</f>
        <v>0</v>
      </c>
      <c r="BB87" s="26">
        <f>IF('Rischio Lordo'!Y94="X",tabelle!$I$15,0)</f>
        <v>0</v>
      </c>
      <c r="BC87" s="26">
        <f>IF('Rischio Lordo'!Z94="X",tabelle!$I$16,0)</f>
        <v>0</v>
      </c>
      <c r="BD87" s="26">
        <f>IF('Rischio Lordo'!AA94="X",tabelle!$I$17,0)</f>
        <v>0</v>
      </c>
      <c r="BE87" s="26">
        <f>IF('Rischio Lordo'!AB94="X",tabelle!$I$18,0)</f>
        <v>0</v>
      </c>
      <c r="BF87" s="26">
        <f>IF('Rischio Lordo'!AC94="X",tabelle!$I$18,0)</f>
        <v>0</v>
      </c>
      <c r="BG87" s="26">
        <f>IF('Rischio Lordo'!AC94="X",tabelle!$I$19,0)</f>
        <v>0</v>
      </c>
      <c r="BH87" s="212">
        <f t="shared" si="13"/>
        <v>0</v>
      </c>
    </row>
    <row r="88" spans="1:60" x14ac:dyDescent="0.75">
      <c r="A88" s="743">
        <f>Schema!A92</f>
        <v>0</v>
      </c>
      <c r="B88" s="724">
        <f>Schema!B92</f>
        <v>0</v>
      </c>
      <c r="C88" s="1119">
        <f>Schema!C92</f>
        <v>0</v>
      </c>
      <c r="D88" s="268" t="str">
        <f>Schema!D92</f>
        <v>D.1.4. Altri pagamenti</v>
      </c>
      <c r="E88" s="296" t="str">
        <f>Schema!E92</f>
        <v>BBF</v>
      </c>
      <c r="F88" s="90" t="str">
        <f>Schema!F92</f>
        <v>D</v>
      </c>
      <c r="G88" s="90" t="str">
        <f>Schema!G92</f>
        <v>01</v>
      </c>
      <c r="H88" s="297" t="str">
        <f>Schema!H92</f>
        <v>04</v>
      </c>
      <c r="I88" s="181" t="str">
        <f>IF('Rischio Lordo'!AF95=tabelle!$M$7,tabelle!$N$7,IF('Rischio Lordo'!AF95=tabelle!$M$6,tabelle!$N$6,IF('Rischio Lordo'!AF95=tabelle!$M$5,tabelle!$N$5,IF('Rischio Lordo'!AF95=tabelle!$M$4,tabelle!$N$4,IF('Rischio Lordo'!AF95=tabelle!$M$3,tabelle!$N$3,"-")))))</f>
        <v>-</v>
      </c>
      <c r="J88" s="34" t="str">
        <f>IF('Rischio Lordo'!AG95=tabelle!$M$7,tabelle!$N$7,IF('Rischio Lordo'!AG95=tabelle!$M$6,tabelle!$N$6,IF('Rischio Lordo'!AG95=tabelle!$M$5,tabelle!$N$5,IF('Rischio Lordo'!AG95=tabelle!$M$4,tabelle!$N$4,IF('Rischio Lordo'!AG95=tabelle!$M$3,tabelle!$N$3,"-")))))</f>
        <v>-</v>
      </c>
      <c r="K88" s="34" t="str">
        <f>IF('Rischio Lordo'!AH95=tabelle!$M$7,tabelle!$N$7,IF('Rischio Lordo'!AH95=tabelle!$M$6,tabelle!$N$6,IF('Rischio Lordo'!AH95=tabelle!$M$5,tabelle!$N$5,IF('Rischio Lordo'!AH95=tabelle!$M$4,tabelle!$N$4,IF('Rischio Lordo'!AH95=tabelle!$M$3,tabelle!$N$3,"-")))))</f>
        <v>-</v>
      </c>
      <c r="L88" s="394" t="str">
        <f t="shared" si="10"/>
        <v>-</v>
      </c>
      <c r="M88" s="34" t="str">
        <f>IF('Rischio Lordo'!AI95=tabelle!$M$7,tabelle!$N$7,IF('Rischio Lordo'!AI95=tabelle!$M$6,tabelle!$N$6,IF('Rischio Lordo'!AI95=tabelle!$M$5,tabelle!$N$5,IF('Rischio Lordo'!AI95=tabelle!$M$4,tabelle!$N$4,IF('Rischio Lordo'!AI95=tabelle!$M$3,tabelle!$N$3,"-")))))</f>
        <v>-</v>
      </c>
      <c r="N88" s="165" t="str">
        <f>IF(M88="-","-",IF('calcolo mitigazione del rischio'!L88="-","-",IF(AND((M88*'calcolo mitigazione del rischio'!L88)&gt;=tabelle!$P$3, (M88*'calcolo mitigazione del rischio'!L88)&lt;tabelle!$Q$3),tabelle!$R$3,IF(AND((M88*'calcolo mitigazione del rischio'!L88)&gt;=tabelle!$P$4, (M88*'calcolo mitigazione del rischio'!L88)&lt;tabelle!$Q$4),tabelle!$R$4,IF(AND((M88*'calcolo mitigazione del rischio'!L88)&gt;=tabelle!$P$5, (M88*'calcolo mitigazione del rischio'!L88)&lt;tabelle!$Q$5),tabelle!$R$5,IF(AND((M88*'calcolo mitigazione del rischio'!L88)&gt;=tabelle!$P$6, (M88*'calcolo mitigazione del rischio'!L88)&lt;tabelle!$Q$6),tabelle!$R$6,IF(AND((M88*'calcolo mitigazione del rischio'!L88)&gt;=tabelle!$P$7, (M88*'calcolo mitigazione del rischio'!L88)&lt;=tabelle!$Q$7),tabelle!$R$7,"-")))))))</f>
        <v>-</v>
      </c>
      <c r="O88" s="35" t="str">
        <f>IF('Rischio Lordo'!AK95=tabelle!$M$7,tabelle!$N$7,IF('Rischio Lordo'!AK95=tabelle!$M$6,tabelle!$N$6,IF('Rischio Lordo'!AK95=tabelle!$M$5,tabelle!$N$5,IF('Rischio Lordo'!AK95=tabelle!$M$4,tabelle!$N$4,IF('Rischio Lordo'!AK95=tabelle!$M$3,tabelle!$N$3,"-")))))</f>
        <v>-</v>
      </c>
      <c r="P88" s="35" t="str">
        <f>IF('Rischio Lordo'!AL95=tabelle!$M$7,tabelle!$N$7,IF('Rischio Lordo'!AL95=tabelle!$M$6,tabelle!$N$6,IF('Rischio Lordo'!AL95=tabelle!$M$5,tabelle!$N$5,IF('Rischio Lordo'!AL95=tabelle!$M$4,tabelle!$N$4,IF('Rischio Lordo'!AL95=tabelle!$M$3,tabelle!$N$3,"-")))))</f>
        <v>-</v>
      </c>
      <c r="Q88" s="35" t="str">
        <f>IF('Rischio Lordo'!AM95=tabelle!$M$7,tabelle!$N$7,IF('Rischio Lordo'!AM95=tabelle!$M$6,tabelle!$N$6,IF('Rischio Lordo'!AM95=tabelle!$M$5,tabelle!$N$5,IF('Rischio Lordo'!AM95=tabelle!$M$4,tabelle!$N$4,IF('Rischio Lordo'!AM95=tabelle!$M$3,tabelle!$N$3,"-")))))</f>
        <v>-</v>
      </c>
      <c r="R88" s="166" t="str">
        <f t="shared" si="11"/>
        <v>-</v>
      </c>
      <c r="S88" s="228" t="str">
        <f>IF(R88="-","-",(R88*'calcolo mitigazione del rischio'!N88))</f>
        <v>-</v>
      </c>
      <c r="T88" s="26" t="str">
        <f>IF('Rischio netto'!I95=tabelle!$V$3,('calcolo mitigazione del rischio'!T$11*tabelle!$W$3),IF('Rischio netto'!I95=tabelle!$V$4,('calcolo mitigazione del rischio'!T$11*tabelle!$W$4),IF('Rischio netto'!I95=tabelle!$V$5,('calcolo mitigazione del rischio'!T$11*tabelle!$W$5),IF('Rischio netto'!I95=tabelle!$V$6,('calcolo mitigazione del rischio'!T$11*tabelle!$W$6),IF('Rischio netto'!I95=tabelle!$V$7,('calcolo mitigazione del rischio'!T$11*tabelle!$W$7),IF('Rischio netto'!I95=tabelle!$V$8,('calcolo mitigazione del rischio'!T$11*tabelle!$W$8),IF('Rischio netto'!I95=tabelle!$V$9,('calcolo mitigazione del rischio'!T$11*tabelle!$W$9),IF('Rischio netto'!I95=tabelle!$V$10,('calcolo mitigazione del rischio'!T$11*tabelle!$W$10),IF('Rischio netto'!I95=tabelle!$V$11,('calcolo mitigazione del rischio'!T$11*tabelle!$W$11),IF('Rischio netto'!I95=tabelle!$V$12,('calcolo mitigazione del rischio'!T$11*tabelle!$W$12),"-"))))))))))</f>
        <v>-</v>
      </c>
      <c r="U88" s="26" t="str">
        <f>IF('Rischio netto'!J95=tabelle!$V$3,('calcolo mitigazione del rischio'!U$11*tabelle!$W$3),IF('Rischio netto'!J95=tabelle!$V$4,('calcolo mitigazione del rischio'!U$11*tabelle!$W$4),IF('Rischio netto'!J95=tabelle!$V$5,('calcolo mitigazione del rischio'!U$11*tabelle!$W$5),IF('Rischio netto'!J95=tabelle!$V$6,('calcolo mitigazione del rischio'!U$11*tabelle!$W$6),IF('Rischio netto'!J95=tabelle!$V$7,('calcolo mitigazione del rischio'!U$11*tabelle!$W$7),IF('Rischio netto'!J95=tabelle!$V$8,('calcolo mitigazione del rischio'!U$11*tabelle!$W$8),IF('Rischio netto'!J95=tabelle!$V$9,('calcolo mitigazione del rischio'!U$11*tabelle!$W$9),IF('Rischio netto'!J95=tabelle!$V$10,('calcolo mitigazione del rischio'!U$11*tabelle!$W$10),IF('Rischio netto'!J95=tabelle!$V$11,('calcolo mitigazione del rischio'!U$11*tabelle!$W$11),IF('Rischio netto'!J95=tabelle!$V$12,('calcolo mitigazione del rischio'!U$11*tabelle!$W$12),"-"))))))))))</f>
        <v>-</v>
      </c>
      <c r="V88" s="26" t="str">
        <f>IF('Rischio netto'!K95=tabelle!$V$3,('calcolo mitigazione del rischio'!V$11*tabelle!$W$3),IF('Rischio netto'!K95=tabelle!$V$4,('calcolo mitigazione del rischio'!V$11*tabelle!$W$4),IF('Rischio netto'!K95=tabelle!$V$5,('calcolo mitigazione del rischio'!V$11*tabelle!$W$5),IF('Rischio netto'!K95=tabelle!$V$6,('calcolo mitigazione del rischio'!V$11*tabelle!$W$6),IF('Rischio netto'!K95=tabelle!$V$7,('calcolo mitigazione del rischio'!V$11*tabelle!$W$7),IF('Rischio netto'!K95=tabelle!$V$8,('calcolo mitigazione del rischio'!V$11*tabelle!$W$8),IF('Rischio netto'!K95=tabelle!$V$9,('calcolo mitigazione del rischio'!V$11*tabelle!$W$9),IF('Rischio netto'!K95=tabelle!$V$10,('calcolo mitigazione del rischio'!V$11*tabelle!$W$10),IF('Rischio netto'!K95=tabelle!$V$11,('calcolo mitigazione del rischio'!V$11*tabelle!$W$11),IF('Rischio netto'!K95=tabelle!$V$12,('calcolo mitigazione del rischio'!V$11*tabelle!$W$12),"-"))))))))))</f>
        <v>-</v>
      </c>
      <c r="W88" s="26" t="str">
        <f>IF('Rischio netto'!L95=tabelle!$V$3,('calcolo mitigazione del rischio'!W$11*tabelle!$W$3),IF('Rischio netto'!L95=tabelle!$V$4,('calcolo mitigazione del rischio'!W$11*tabelle!$W$4),IF('Rischio netto'!L95=tabelle!$V$5,('calcolo mitigazione del rischio'!W$11*tabelle!$W$5),IF('Rischio netto'!L95=tabelle!$V$6,('calcolo mitigazione del rischio'!W$11*tabelle!$W$6),IF('Rischio netto'!L95=tabelle!$V$7,('calcolo mitigazione del rischio'!W$11*tabelle!$W$7),IF('Rischio netto'!L95=tabelle!$V$8,('calcolo mitigazione del rischio'!W$11*tabelle!$W$8),IF('Rischio netto'!L95=tabelle!$V$9,('calcolo mitigazione del rischio'!W$11*tabelle!$W$9),IF('Rischio netto'!L95=tabelle!$V$10,('calcolo mitigazione del rischio'!W$11*tabelle!$W$10),IF('Rischio netto'!L95=tabelle!$V$11,('calcolo mitigazione del rischio'!W$11*tabelle!$W$11),IF('Rischio netto'!L95=tabelle!$V$12,('calcolo mitigazione del rischio'!W$11*tabelle!$W$12),"-"))))))))))</f>
        <v>-</v>
      </c>
      <c r="X88" s="26" t="str">
        <f>IF('Rischio netto'!O95=tabelle!$V$3,('calcolo mitigazione del rischio'!X$11*tabelle!$W$3),IF('Rischio netto'!O95=tabelle!$V$4,('calcolo mitigazione del rischio'!X$11*tabelle!$W$4),IF('Rischio netto'!O95=tabelle!$V$5,('calcolo mitigazione del rischio'!X$11*tabelle!$W$5),IF('Rischio netto'!O95=tabelle!$V$6,('calcolo mitigazione del rischio'!X$11*tabelle!$W$6),IF('Rischio netto'!O95=tabelle!$V$7,('calcolo mitigazione del rischio'!X$11*tabelle!$W$7),IF('Rischio netto'!O95=tabelle!$V$8,('calcolo mitigazione del rischio'!X$11*tabelle!$W$8),IF('Rischio netto'!O95=tabelle!$V$9,('calcolo mitigazione del rischio'!X$11*tabelle!$W$9),IF('Rischio netto'!O95=tabelle!$V$10,('calcolo mitigazione del rischio'!X$11*tabelle!$W$10),IF('Rischio netto'!O95=tabelle!$V$11,('calcolo mitigazione del rischio'!X$11*tabelle!$W$11),IF('Rischio netto'!O95=tabelle!$V$12,('calcolo mitigazione del rischio'!X$11*tabelle!$W$12),"-"))))))))))</f>
        <v>-</v>
      </c>
      <c r="Y88" s="26" t="str">
        <f>IF('Rischio netto'!P95=tabelle!$V$3,('calcolo mitigazione del rischio'!Y$11*tabelle!$W$3),IF('Rischio netto'!P95=tabelle!$V$4,('calcolo mitigazione del rischio'!Y$11*tabelle!$W$4),IF('Rischio netto'!P95=tabelle!$V$5,('calcolo mitigazione del rischio'!Y$11*tabelle!$W$5),IF('Rischio netto'!P95=tabelle!$V$6,('calcolo mitigazione del rischio'!Y$11*tabelle!$W$6),IF('Rischio netto'!P95=tabelle!$V$7,('calcolo mitigazione del rischio'!Y$11*tabelle!$W$7),IF('Rischio netto'!P95=tabelle!$V$8,('calcolo mitigazione del rischio'!Y$11*tabelle!$W$8),IF('Rischio netto'!P95=tabelle!$V$9,('calcolo mitigazione del rischio'!Y$11*tabelle!$W$9),IF('Rischio netto'!P95=tabelle!$V$10,('calcolo mitigazione del rischio'!Y$11*tabelle!$W$10),IF('Rischio netto'!P95=tabelle!$V$11,('calcolo mitigazione del rischio'!Y$11*tabelle!$W$11),IF('Rischio netto'!P95=tabelle!$V$12,('calcolo mitigazione del rischio'!Y$11*tabelle!$W$12),"-"))))))))))</f>
        <v>-</v>
      </c>
      <c r="Z8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8" s="26" t="str">
        <f>IF('Rischio netto'!Q95=tabelle!$V$3,('calcolo mitigazione del rischio'!AA$11*tabelle!$W$3),IF('Rischio netto'!Q95=tabelle!$V$4,('calcolo mitigazione del rischio'!AA$11*tabelle!$W$4),IF('Rischio netto'!Q95=tabelle!$V$5,('calcolo mitigazione del rischio'!AA$11*tabelle!$W$5),IF('Rischio netto'!Q95=tabelle!$V$6,('calcolo mitigazione del rischio'!AA$11*tabelle!$W$6),IF('Rischio netto'!Q95=tabelle!$V$7,('calcolo mitigazione del rischio'!AA$11*tabelle!$W$7),IF('Rischio netto'!Q95=tabelle!$V$8,('calcolo mitigazione del rischio'!AA$11*tabelle!$W$8),IF('Rischio netto'!Q95=tabelle!$V$9,('calcolo mitigazione del rischio'!AA$11*tabelle!$W$9),IF('Rischio netto'!Q95=tabelle!$V$10,('calcolo mitigazione del rischio'!AA$11*tabelle!$W$10),IF('Rischio netto'!Q95=tabelle!$V$11,('calcolo mitigazione del rischio'!AA$11*tabelle!$W$11),IF('Rischio netto'!Q95=tabelle!$V$12,('calcolo mitigazione del rischio'!AA$11*tabelle!$W$12),"-"))))))))))</f>
        <v>-</v>
      </c>
      <c r="AB88" s="26" t="str">
        <f>IF('Rischio netto'!R95=tabelle!$V$3,('calcolo mitigazione del rischio'!AB$11*tabelle!$W$3),IF('Rischio netto'!R95=tabelle!$V$4,('calcolo mitigazione del rischio'!AB$11*tabelle!$W$4),IF('Rischio netto'!R95=tabelle!$V$5,('calcolo mitigazione del rischio'!AB$11*tabelle!$W$5),IF('Rischio netto'!R95=tabelle!$V$6,('calcolo mitigazione del rischio'!AB$11*tabelle!$W$6),IF('Rischio netto'!R95=tabelle!$V$7,('calcolo mitigazione del rischio'!AB$11*tabelle!$W$7),IF('Rischio netto'!R95=tabelle!$V$8,('calcolo mitigazione del rischio'!AB$11*tabelle!$W$8),IF('Rischio netto'!R95=tabelle!$V$9,('calcolo mitigazione del rischio'!AB$11*tabelle!$W$9),IF('Rischio netto'!R95=tabelle!$V$10,('calcolo mitigazione del rischio'!AB$11*tabelle!$W$10),IF('Rischio netto'!R95=tabelle!$V$11,('calcolo mitigazione del rischio'!AB$11*tabelle!$W$11),IF('Rischio netto'!R95=tabelle!$V$12,('calcolo mitigazione del rischio'!AB$11*tabelle!$W$12),"-"))))))))))</f>
        <v>-</v>
      </c>
      <c r="AC88" s="405" t="str">
        <f>IF('Rischio netto'!T95=tabelle!$V$3,('calcolo mitigazione del rischio'!AC$11*tabelle!$W$3),IF('Rischio netto'!T95=tabelle!$V$4,('calcolo mitigazione del rischio'!AC$11*tabelle!$W$4),IF('Rischio netto'!T95=tabelle!$V$5,('calcolo mitigazione del rischio'!AC$11*tabelle!$W$5),IF('Rischio netto'!T95=tabelle!$V$6,('calcolo mitigazione del rischio'!AC$11*tabelle!$W$6),IF('Rischio netto'!T95=tabelle!$V$7,('calcolo mitigazione del rischio'!AC$11*tabelle!$W$7),IF('Rischio netto'!T95=tabelle!$V$8,('calcolo mitigazione del rischio'!AC$11*tabelle!$W$8),IF('Rischio netto'!T95=tabelle!$V$9,('calcolo mitigazione del rischio'!AC$11*tabelle!$W$9),IF('Rischio netto'!T95=tabelle!$V$10,('calcolo mitigazione del rischio'!AC$11*tabelle!$W$10),IF('Rischio netto'!T95=tabelle!$V$11,('calcolo mitigazione del rischio'!AC$11*tabelle!$W$11),IF('Rischio netto'!T95=tabelle!$V$12,('calcolo mitigazione del rischio'!AC$11*tabelle!$W$12),"-"))))))))))</f>
        <v>-</v>
      </c>
      <c r="AD88" s="26" t="str">
        <f>IF('Rischio netto'!T95=tabelle!$V$3,('calcolo mitigazione del rischio'!AD$11*tabelle!$W$3),IF('Rischio netto'!T95=tabelle!$V$4,('calcolo mitigazione del rischio'!AD$11*tabelle!$W$4),IF('Rischio netto'!T95=tabelle!$V$5,('calcolo mitigazione del rischio'!AD$11*tabelle!$W$5),IF('Rischio netto'!T95=tabelle!$V$6,('calcolo mitigazione del rischio'!AD$11*tabelle!$W$6),IF('Rischio netto'!T95=tabelle!$V$7,('calcolo mitigazione del rischio'!AD$11*tabelle!$W$7),IF('Rischio netto'!T95=tabelle!$V$8,('calcolo mitigazione del rischio'!AD$11*tabelle!$W$8),IF('Rischio netto'!T95=tabelle!$V$9,('calcolo mitigazione del rischio'!AD$11*tabelle!$W$9),IF('Rischio netto'!T95=tabelle!$V$10,('calcolo mitigazione del rischio'!AD$11*tabelle!$W$10),IF('Rischio netto'!T95=tabelle!$V$11,('calcolo mitigazione del rischio'!AD$11*tabelle!$W$11),IF('Rischio netto'!T95=tabelle!$V$12,('calcolo mitigazione del rischio'!AD$11*tabelle!$W$12),"-"))))))))))</f>
        <v>-</v>
      </c>
      <c r="AE88" s="26"/>
      <c r="AF88" s="405" t="str">
        <f>IF('Rischio netto'!T95=tabelle!$V$3,('calcolo mitigazione del rischio'!AF$11*tabelle!$W$3),IF('Rischio netto'!T95=tabelle!$V$4,('calcolo mitigazione del rischio'!AF$11*tabelle!$W$4),IF('Rischio netto'!T95=tabelle!$V$5,('calcolo mitigazione del rischio'!AF$11*tabelle!$W$5),IF('Rischio netto'!T95=tabelle!$V$6,('calcolo mitigazione del rischio'!AF$11*tabelle!$W$6),IF('Rischio netto'!T95=tabelle!$V$7,('calcolo mitigazione del rischio'!AF$11*tabelle!$W$7),IF('Rischio netto'!T95=tabelle!$V$8,('calcolo mitigazione del rischio'!AF$11*tabelle!$W$8),IF('Rischio netto'!T95=tabelle!$V$9,('calcolo mitigazione del rischio'!AF$11*tabelle!$W$9),IF('Rischio netto'!T95=tabelle!$V$10,('calcolo mitigazione del rischio'!AF$11*tabelle!$W$10),IF('Rischio netto'!T95=tabelle!$V$11,('calcolo mitigazione del rischio'!AF$11*tabelle!$W$11),IF('Rischio netto'!T95=tabelle!$V$12,('calcolo mitigazione del rischio'!AF$11*tabelle!$W$12),"-"))))))))))</f>
        <v>-</v>
      </c>
      <c r="AG88" s="405" t="str">
        <f>IF('Rischio netto'!U95=tabelle!$V$3,('calcolo mitigazione del rischio'!AG$11*tabelle!$W$3),IF('Rischio netto'!U95=tabelle!$V$4,('calcolo mitigazione del rischio'!AG$11*tabelle!$W$4),IF('Rischio netto'!U95=tabelle!$V$5,('calcolo mitigazione del rischio'!AG$11*tabelle!$W$5),IF('Rischio netto'!U95=tabelle!$V$6,('calcolo mitigazione del rischio'!AG$11*tabelle!$W$6),IF('Rischio netto'!U95=tabelle!$V$7,('calcolo mitigazione del rischio'!AG$11*tabelle!$W$7),IF('Rischio netto'!U95=tabelle!$V$8,('calcolo mitigazione del rischio'!AG$11*tabelle!$W$8),IF('Rischio netto'!U95=tabelle!$V$9,('calcolo mitigazione del rischio'!AG$11*tabelle!$W$9),IF('Rischio netto'!U95=tabelle!$V$10,('calcolo mitigazione del rischio'!AG$11*tabelle!$W$10),IF('Rischio netto'!U95=tabelle!$V$11,('calcolo mitigazione del rischio'!AG$11*tabelle!$W$11),IF('Rischio netto'!U95=tabelle!$V$12,('calcolo mitigazione del rischio'!AG$11*tabelle!$W$12),"-"))))))))))</f>
        <v>-</v>
      </c>
      <c r="AH88" s="26" t="str">
        <f>IF('Rischio netto'!V95=tabelle!$V$3,('calcolo mitigazione del rischio'!AH$11*tabelle!$W$3),IF('Rischio netto'!V95=tabelle!$V$4,('calcolo mitigazione del rischio'!AH$11*tabelle!$W$4),IF('Rischio netto'!V95=tabelle!$V$5,('calcolo mitigazione del rischio'!AH$11*tabelle!$W$5),IF('Rischio netto'!V95=tabelle!$V$6,('calcolo mitigazione del rischio'!AH$11*tabelle!$W$6),IF('Rischio netto'!V95=tabelle!$V$7,('calcolo mitigazione del rischio'!AH$11*tabelle!$W$7),IF('Rischio netto'!V95=tabelle!$V$8,('calcolo mitigazione del rischio'!AH$11*tabelle!$W$8),IF('Rischio netto'!V95=tabelle!$V$9,('calcolo mitigazione del rischio'!AH$11*tabelle!$W$9),IF('Rischio netto'!V95=tabelle!$V$10,('calcolo mitigazione del rischio'!AH$11*tabelle!$W$10),IF('Rischio netto'!V95=tabelle!$V$11,('calcolo mitigazione del rischio'!AH$11*tabelle!$W$11),IF('Rischio netto'!V95=tabelle!$V$12,('calcolo mitigazione del rischio'!AH$11*tabelle!$W$12),"-"))))))))))</f>
        <v>-</v>
      </c>
      <c r="AI88" s="410" t="str">
        <f>IF('Rischio netto'!W95=tabelle!$V$3,('calcolo mitigazione del rischio'!AI$11*tabelle!$W$3),IF('Rischio netto'!W95=tabelle!$V$4,('calcolo mitigazione del rischio'!AI$11*tabelle!$W$4),IF('Rischio netto'!W95=tabelle!$V$5,('calcolo mitigazione del rischio'!AI$11*tabelle!$W$5),IF('Rischio netto'!W95=tabelle!$V$6,('calcolo mitigazione del rischio'!AI$11*tabelle!$W$6),IF('Rischio netto'!W95=tabelle!$V$7,('calcolo mitigazione del rischio'!AI$11*tabelle!$W$7),IF('Rischio netto'!W95=tabelle!$V$8,('calcolo mitigazione del rischio'!AI$11*tabelle!$W$8),IF('Rischio netto'!W95=tabelle!$V$9,('calcolo mitigazione del rischio'!AI$11*tabelle!$W$9),IF('Rischio netto'!W95=tabelle!$V$10,('calcolo mitigazione del rischio'!AI$11*tabelle!$W$10),IF('Rischio netto'!W95=tabelle!$V$11,('calcolo mitigazione del rischio'!AI$11*tabelle!$W$11),IF('Rischio netto'!W95=tabelle!$V$12,('calcolo mitigazione del rischio'!AI$11*tabelle!$W$12),"-"))))))))))</f>
        <v>-</v>
      </c>
      <c r="AJ88" s="428" t="e">
        <f t="shared" si="9"/>
        <v>#REF!</v>
      </c>
      <c r="AK88" s="429" t="e">
        <f t="shared" si="12"/>
        <v>#REF!</v>
      </c>
      <c r="AL88" s="418" t="e">
        <f>IF('calcolo mitigazione del rischio'!$AJ88="-","-",'calcolo mitigazione del rischio'!$AK88)</f>
        <v>#REF!</v>
      </c>
      <c r="AM88" s="412" t="str">
        <f>IF('Rischio netto'!X95="-","-",IF('calcolo mitigazione del rischio'!S88="-","-",IF('calcolo mitigazione del rischio'!AL88="-","-",ROUND(('calcolo mitigazione del rischio'!S88*(1-'calcolo mitigazione del rischio'!AL88)),0))))</f>
        <v>-</v>
      </c>
      <c r="AN88" s="404"/>
      <c r="AO88" s="26">
        <f>IF('Rischio Lordo'!L95="X",tabelle!$I$2,0)</f>
        <v>0</v>
      </c>
      <c r="AP88" s="26">
        <f>IF('Rischio Lordo'!M95="X",tabelle!$I$3,0)</f>
        <v>0</v>
      </c>
      <c r="AQ88" s="26">
        <f>IF('Rischio Lordo'!N95="X",tabelle!$I$4,0)</f>
        <v>0</v>
      </c>
      <c r="AR88" s="26">
        <f>IF('Rischio Lordo'!O95="X",tabelle!$I$5,0)</f>
        <v>0</v>
      </c>
      <c r="AS88" s="26">
        <f>IF('Rischio Lordo'!P95="X",tabelle!$I$6,0)</f>
        <v>0</v>
      </c>
      <c r="AT88" s="26">
        <f>IF('Rischio Lordo'!Q95="X",tabelle!$I$7,0)</f>
        <v>0</v>
      </c>
      <c r="AU88" s="26">
        <f>IF('Rischio Lordo'!R95="X",tabelle!$I$8,0)</f>
        <v>0</v>
      </c>
      <c r="AV88" s="26">
        <f>IF('Rischio Lordo'!S95="X",tabelle!$I$9,0)</f>
        <v>0</v>
      </c>
      <c r="AW88" s="26">
        <f>IF('Rischio Lordo'!T95="X",tabelle!$I$10,0)</f>
        <v>0</v>
      </c>
      <c r="AX88" s="26">
        <f>IF('Rischio Lordo'!U95="X",tabelle!$I$11,0)</f>
        <v>0</v>
      </c>
      <c r="AY88" s="26">
        <f>IF('Rischio Lordo'!V95="X",tabelle!$I$12,0)</f>
        <v>0</v>
      </c>
      <c r="AZ88" s="26">
        <f>IF('Rischio Lordo'!W95="X",tabelle!$I$13,0)</f>
        <v>0</v>
      </c>
      <c r="BA88" s="26">
        <f>IF('Rischio Lordo'!X95="X",tabelle!$I$14,0)</f>
        <v>0</v>
      </c>
      <c r="BB88" s="26">
        <f>IF('Rischio Lordo'!Y95="X",tabelle!$I$15,0)</f>
        <v>0</v>
      </c>
      <c r="BC88" s="26">
        <f>IF('Rischio Lordo'!Z95="X",tabelle!$I$16,0)</f>
        <v>0</v>
      </c>
      <c r="BD88" s="26">
        <f>IF('Rischio Lordo'!AA95="X",tabelle!$I$17,0)</f>
        <v>0</v>
      </c>
      <c r="BE88" s="26">
        <f>IF('Rischio Lordo'!AB95="X",tabelle!$I$18,0)</f>
        <v>0</v>
      </c>
      <c r="BF88" s="26">
        <f>IF('Rischio Lordo'!AC95="X",tabelle!$I$18,0)</f>
        <v>0</v>
      </c>
      <c r="BG88" s="26">
        <f>IF('Rischio Lordo'!AC95="X",tabelle!$I$19,0)</f>
        <v>0</v>
      </c>
      <c r="BH88" s="212">
        <f t="shared" si="13"/>
        <v>0</v>
      </c>
    </row>
    <row r="89" spans="1:60" x14ac:dyDescent="0.75">
      <c r="A89" s="743">
        <f>Schema!A93</f>
        <v>0</v>
      </c>
      <c r="B89" s="724">
        <f>Schema!B93</f>
        <v>0</v>
      </c>
      <c r="C89" s="1119">
        <f>Schema!C93</f>
        <v>0</v>
      </c>
      <c r="D89" s="268" t="str">
        <f>Schema!D93</f>
        <v>D.1.5. Gestione cassa contanti</v>
      </c>
      <c r="E89" s="296" t="str">
        <f>Schema!E93</f>
        <v>BBF</v>
      </c>
      <c r="F89" s="90" t="str">
        <f>Schema!F93</f>
        <v>D</v>
      </c>
      <c r="G89" s="90" t="str">
        <f>Schema!G93</f>
        <v>01</v>
      </c>
      <c r="H89" s="297" t="str">
        <f>Schema!H93</f>
        <v>05</v>
      </c>
      <c r="I89" s="181" t="str">
        <f>IF('Rischio Lordo'!AF96=tabelle!$M$7,tabelle!$N$7,IF('Rischio Lordo'!AF96=tabelle!$M$6,tabelle!$N$6,IF('Rischio Lordo'!AF96=tabelle!$M$5,tabelle!$N$5,IF('Rischio Lordo'!AF96=tabelle!$M$4,tabelle!$N$4,IF('Rischio Lordo'!AF96=tabelle!$M$3,tabelle!$N$3,"-")))))</f>
        <v>-</v>
      </c>
      <c r="J89" s="34" t="str">
        <f>IF('Rischio Lordo'!AG96=tabelle!$M$7,tabelle!$N$7,IF('Rischio Lordo'!AG96=tabelle!$M$6,tabelle!$N$6,IF('Rischio Lordo'!AG96=tabelle!$M$5,tabelle!$N$5,IF('Rischio Lordo'!AG96=tabelle!$M$4,tabelle!$N$4,IF('Rischio Lordo'!AG96=tabelle!$M$3,tabelle!$N$3,"-")))))</f>
        <v>-</v>
      </c>
      <c r="K89" s="34" t="str">
        <f>IF('Rischio Lordo'!AH96=tabelle!$M$7,tabelle!$N$7,IF('Rischio Lordo'!AH96=tabelle!$M$6,tabelle!$N$6,IF('Rischio Lordo'!AH96=tabelle!$M$5,tabelle!$N$5,IF('Rischio Lordo'!AH96=tabelle!$M$4,tabelle!$N$4,IF('Rischio Lordo'!AH96=tabelle!$M$3,tabelle!$N$3,"-")))))</f>
        <v>-</v>
      </c>
      <c r="L89" s="394" t="str">
        <f t="shared" si="10"/>
        <v>-</v>
      </c>
      <c r="M89" s="34" t="str">
        <f>IF('Rischio Lordo'!AI96=tabelle!$M$7,tabelle!$N$7,IF('Rischio Lordo'!AI96=tabelle!$M$6,tabelle!$N$6,IF('Rischio Lordo'!AI96=tabelle!$M$5,tabelle!$N$5,IF('Rischio Lordo'!AI96=tabelle!$M$4,tabelle!$N$4,IF('Rischio Lordo'!AI96=tabelle!$M$3,tabelle!$N$3,"-")))))</f>
        <v>-</v>
      </c>
      <c r="N89" s="165" t="str">
        <f>IF(M89="-","-",IF('calcolo mitigazione del rischio'!L89="-","-",IF(AND((M89*'calcolo mitigazione del rischio'!L89)&gt;=tabelle!$P$3, (M89*'calcolo mitigazione del rischio'!L89)&lt;tabelle!$Q$3),tabelle!$R$3,IF(AND((M89*'calcolo mitigazione del rischio'!L89)&gt;=tabelle!$P$4, (M89*'calcolo mitigazione del rischio'!L89)&lt;tabelle!$Q$4),tabelle!$R$4,IF(AND((M89*'calcolo mitigazione del rischio'!L89)&gt;=tabelle!$P$5, (M89*'calcolo mitigazione del rischio'!L89)&lt;tabelle!$Q$5),tabelle!$R$5,IF(AND((M89*'calcolo mitigazione del rischio'!L89)&gt;=tabelle!$P$6, (M89*'calcolo mitigazione del rischio'!L89)&lt;tabelle!$Q$6),tabelle!$R$6,IF(AND((M89*'calcolo mitigazione del rischio'!L89)&gt;=tabelle!$P$7, (M89*'calcolo mitigazione del rischio'!L89)&lt;=tabelle!$Q$7),tabelle!$R$7,"-")))))))</f>
        <v>-</v>
      </c>
      <c r="O89" s="35" t="str">
        <f>IF('Rischio Lordo'!AK96=tabelle!$M$7,tabelle!$N$7,IF('Rischio Lordo'!AK96=tabelle!$M$6,tabelle!$N$6,IF('Rischio Lordo'!AK96=tabelle!$M$5,tabelle!$N$5,IF('Rischio Lordo'!AK96=tabelle!$M$4,tabelle!$N$4,IF('Rischio Lordo'!AK96=tabelle!$M$3,tabelle!$N$3,"-")))))</f>
        <v>-</v>
      </c>
      <c r="P89" s="35" t="str">
        <f>IF('Rischio Lordo'!AL96=tabelle!$M$7,tabelle!$N$7,IF('Rischio Lordo'!AL96=tabelle!$M$6,tabelle!$N$6,IF('Rischio Lordo'!AL96=tabelle!$M$5,tabelle!$N$5,IF('Rischio Lordo'!AL96=tabelle!$M$4,tabelle!$N$4,IF('Rischio Lordo'!AL96=tabelle!$M$3,tabelle!$N$3,"-")))))</f>
        <v>-</v>
      </c>
      <c r="Q89" s="35" t="str">
        <f>IF('Rischio Lordo'!AM96=tabelle!$M$7,tabelle!$N$7,IF('Rischio Lordo'!AM96=tabelle!$M$6,tabelle!$N$6,IF('Rischio Lordo'!AM96=tabelle!$M$5,tabelle!$N$5,IF('Rischio Lordo'!AM96=tabelle!$M$4,tabelle!$N$4,IF('Rischio Lordo'!AM96=tabelle!$M$3,tabelle!$N$3,"-")))))</f>
        <v>-</v>
      </c>
      <c r="R89" s="166" t="str">
        <f t="shared" si="11"/>
        <v>-</v>
      </c>
      <c r="S89" s="228" t="str">
        <f>IF(R89="-","-",(R89*'calcolo mitigazione del rischio'!N89))</f>
        <v>-</v>
      </c>
      <c r="T89" s="26" t="str">
        <f>IF('Rischio netto'!I96=tabelle!$V$3,('calcolo mitigazione del rischio'!T$11*tabelle!$W$3),IF('Rischio netto'!I96=tabelle!$V$4,('calcolo mitigazione del rischio'!T$11*tabelle!$W$4),IF('Rischio netto'!I96=tabelle!$V$5,('calcolo mitigazione del rischio'!T$11*tabelle!$W$5),IF('Rischio netto'!I96=tabelle!$V$6,('calcolo mitigazione del rischio'!T$11*tabelle!$W$6),IF('Rischio netto'!I96=tabelle!$V$7,('calcolo mitigazione del rischio'!T$11*tabelle!$W$7),IF('Rischio netto'!I96=tabelle!$V$8,('calcolo mitigazione del rischio'!T$11*tabelle!$W$8),IF('Rischio netto'!I96=tabelle!$V$9,('calcolo mitigazione del rischio'!T$11*tabelle!$W$9),IF('Rischio netto'!I96=tabelle!$V$10,('calcolo mitigazione del rischio'!T$11*tabelle!$W$10),IF('Rischio netto'!I96=tabelle!$V$11,('calcolo mitigazione del rischio'!T$11*tabelle!$W$11),IF('Rischio netto'!I96=tabelle!$V$12,('calcolo mitigazione del rischio'!T$11*tabelle!$W$12),"-"))))))))))</f>
        <v>-</v>
      </c>
      <c r="U89" s="26" t="str">
        <f>IF('Rischio netto'!J96=tabelle!$V$3,('calcolo mitigazione del rischio'!U$11*tabelle!$W$3),IF('Rischio netto'!J96=tabelle!$V$4,('calcolo mitigazione del rischio'!U$11*tabelle!$W$4),IF('Rischio netto'!J96=tabelle!$V$5,('calcolo mitigazione del rischio'!U$11*tabelle!$W$5),IF('Rischio netto'!J96=tabelle!$V$6,('calcolo mitigazione del rischio'!U$11*tabelle!$W$6),IF('Rischio netto'!J96=tabelle!$V$7,('calcolo mitigazione del rischio'!U$11*tabelle!$W$7),IF('Rischio netto'!J96=tabelle!$V$8,('calcolo mitigazione del rischio'!U$11*tabelle!$W$8),IF('Rischio netto'!J96=tabelle!$V$9,('calcolo mitigazione del rischio'!U$11*tabelle!$W$9),IF('Rischio netto'!J96=tabelle!$V$10,('calcolo mitigazione del rischio'!U$11*tabelle!$W$10),IF('Rischio netto'!J96=tabelle!$V$11,('calcolo mitigazione del rischio'!U$11*tabelle!$W$11),IF('Rischio netto'!J96=tabelle!$V$12,('calcolo mitigazione del rischio'!U$11*tabelle!$W$12),"-"))))))))))</f>
        <v>-</v>
      </c>
      <c r="V89" s="26" t="str">
        <f>IF('Rischio netto'!K96=tabelle!$V$3,('calcolo mitigazione del rischio'!V$11*tabelle!$W$3),IF('Rischio netto'!K96=tabelle!$V$4,('calcolo mitigazione del rischio'!V$11*tabelle!$W$4),IF('Rischio netto'!K96=tabelle!$V$5,('calcolo mitigazione del rischio'!V$11*tabelle!$W$5),IF('Rischio netto'!K96=tabelle!$V$6,('calcolo mitigazione del rischio'!V$11*tabelle!$W$6),IF('Rischio netto'!K96=tabelle!$V$7,('calcolo mitigazione del rischio'!V$11*tabelle!$W$7),IF('Rischio netto'!K96=tabelle!$V$8,('calcolo mitigazione del rischio'!V$11*tabelle!$W$8),IF('Rischio netto'!K96=tabelle!$V$9,('calcolo mitigazione del rischio'!V$11*tabelle!$W$9),IF('Rischio netto'!K96=tabelle!$V$10,('calcolo mitigazione del rischio'!V$11*tabelle!$W$10),IF('Rischio netto'!K96=tabelle!$V$11,('calcolo mitigazione del rischio'!V$11*tabelle!$W$11),IF('Rischio netto'!K96=tabelle!$V$12,('calcolo mitigazione del rischio'!V$11*tabelle!$W$12),"-"))))))))))</f>
        <v>-</v>
      </c>
      <c r="W89" s="26" t="str">
        <f>IF('Rischio netto'!L96=tabelle!$V$3,('calcolo mitigazione del rischio'!W$11*tabelle!$W$3),IF('Rischio netto'!L96=tabelle!$V$4,('calcolo mitigazione del rischio'!W$11*tabelle!$W$4),IF('Rischio netto'!L96=tabelle!$V$5,('calcolo mitigazione del rischio'!W$11*tabelle!$W$5),IF('Rischio netto'!L96=tabelle!$V$6,('calcolo mitigazione del rischio'!W$11*tabelle!$W$6),IF('Rischio netto'!L96=tabelle!$V$7,('calcolo mitigazione del rischio'!W$11*tabelle!$W$7),IF('Rischio netto'!L96=tabelle!$V$8,('calcolo mitigazione del rischio'!W$11*tabelle!$W$8),IF('Rischio netto'!L96=tabelle!$V$9,('calcolo mitigazione del rischio'!W$11*tabelle!$W$9),IF('Rischio netto'!L96=tabelle!$V$10,('calcolo mitigazione del rischio'!W$11*tabelle!$W$10),IF('Rischio netto'!L96=tabelle!$V$11,('calcolo mitigazione del rischio'!W$11*tabelle!$W$11),IF('Rischio netto'!L96=tabelle!$V$12,('calcolo mitigazione del rischio'!W$11*tabelle!$W$12),"-"))))))))))</f>
        <v>-</v>
      </c>
      <c r="X89" s="26" t="str">
        <f>IF('Rischio netto'!O96=tabelle!$V$3,('calcolo mitigazione del rischio'!X$11*tabelle!$W$3),IF('Rischio netto'!O96=tabelle!$V$4,('calcolo mitigazione del rischio'!X$11*tabelle!$W$4),IF('Rischio netto'!O96=tabelle!$V$5,('calcolo mitigazione del rischio'!X$11*tabelle!$W$5),IF('Rischio netto'!O96=tabelle!$V$6,('calcolo mitigazione del rischio'!X$11*tabelle!$W$6),IF('Rischio netto'!O96=tabelle!$V$7,('calcolo mitigazione del rischio'!X$11*tabelle!$W$7),IF('Rischio netto'!O96=tabelle!$V$8,('calcolo mitigazione del rischio'!X$11*tabelle!$W$8),IF('Rischio netto'!O96=tabelle!$V$9,('calcolo mitigazione del rischio'!X$11*tabelle!$W$9),IF('Rischio netto'!O96=tabelle!$V$10,('calcolo mitigazione del rischio'!X$11*tabelle!$W$10),IF('Rischio netto'!O96=tabelle!$V$11,('calcolo mitigazione del rischio'!X$11*tabelle!$W$11),IF('Rischio netto'!O96=tabelle!$V$12,('calcolo mitigazione del rischio'!X$11*tabelle!$W$12),"-"))))))))))</f>
        <v>-</v>
      </c>
      <c r="Y89" s="26" t="str">
        <f>IF('Rischio netto'!P96=tabelle!$V$3,('calcolo mitigazione del rischio'!Y$11*tabelle!$W$3),IF('Rischio netto'!P96=tabelle!$V$4,('calcolo mitigazione del rischio'!Y$11*tabelle!$W$4),IF('Rischio netto'!P96=tabelle!$V$5,('calcolo mitigazione del rischio'!Y$11*tabelle!$W$5),IF('Rischio netto'!P96=tabelle!$V$6,('calcolo mitigazione del rischio'!Y$11*tabelle!$W$6),IF('Rischio netto'!P96=tabelle!$V$7,('calcolo mitigazione del rischio'!Y$11*tabelle!$W$7),IF('Rischio netto'!P96=tabelle!$V$8,('calcolo mitigazione del rischio'!Y$11*tabelle!$W$8),IF('Rischio netto'!P96=tabelle!$V$9,('calcolo mitigazione del rischio'!Y$11*tabelle!$W$9),IF('Rischio netto'!P96=tabelle!$V$10,('calcolo mitigazione del rischio'!Y$11*tabelle!$W$10),IF('Rischio netto'!P96=tabelle!$V$11,('calcolo mitigazione del rischio'!Y$11*tabelle!$W$11),IF('Rischio netto'!P96=tabelle!$V$12,('calcolo mitigazione del rischio'!Y$11*tabelle!$W$12),"-"))))))))))</f>
        <v>-</v>
      </c>
      <c r="Z8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89" s="26" t="str">
        <f>IF('Rischio netto'!Q96=tabelle!$V$3,('calcolo mitigazione del rischio'!AA$11*tabelle!$W$3),IF('Rischio netto'!Q96=tabelle!$V$4,('calcolo mitigazione del rischio'!AA$11*tabelle!$W$4),IF('Rischio netto'!Q96=tabelle!$V$5,('calcolo mitigazione del rischio'!AA$11*tabelle!$W$5),IF('Rischio netto'!Q96=tabelle!$V$6,('calcolo mitigazione del rischio'!AA$11*tabelle!$W$6),IF('Rischio netto'!Q96=tabelle!$V$7,('calcolo mitigazione del rischio'!AA$11*tabelle!$W$7),IF('Rischio netto'!Q96=tabelle!$V$8,('calcolo mitigazione del rischio'!AA$11*tabelle!$W$8),IF('Rischio netto'!Q96=tabelle!$V$9,('calcolo mitigazione del rischio'!AA$11*tabelle!$W$9),IF('Rischio netto'!Q96=tabelle!$V$10,('calcolo mitigazione del rischio'!AA$11*tabelle!$W$10),IF('Rischio netto'!Q96=tabelle!$V$11,('calcolo mitigazione del rischio'!AA$11*tabelle!$W$11),IF('Rischio netto'!Q96=tabelle!$V$12,('calcolo mitigazione del rischio'!AA$11*tabelle!$W$12),"-"))))))))))</f>
        <v>-</v>
      </c>
      <c r="AB89" s="26" t="str">
        <f>IF('Rischio netto'!R96=tabelle!$V$3,('calcolo mitigazione del rischio'!AB$11*tabelle!$W$3),IF('Rischio netto'!R96=tabelle!$V$4,('calcolo mitigazione del rischio'!AB$11*tabelle!$W$4),IF('Rischio netto'!R96=tabelle!$V$5,('calcolo mitigazione del rischio'!AB$11*tabelle!$W$5),IF('Rischio netto'!R96=tabelle!$V$6,('calcolo mitigazione del rischio'!AB$11*tabelle!$W$6),IF('Rischio netto'!R96=tabelle!$V$7,('calcolo mitigazione del rischio'!AB$11*tabelle!$W$7),IF('Rischio netto'!R96=tabelle!$V$8,('calcolo mitigazione del rischio'!AB$11*tabelle!$W$8),IF('Rischio netto'!R96=tabelle!$V$9,('calcolo mitigazione del rischio'!AB$11*tabelle!$W$9),IF('Rischio netto'!R96=tabelle!$V$10,('calcolo mitigazione del rischio'!AB$11*tabelle!$W$10),IF('Rischio netto'!R96=tabelle!$V$11,('calcolo mitigazione del rischio'!AB$11*tabelle!$W$11),IF('Rischio netto'!R96=tabelle!$V$12,('calcolo mitigazione del rischio'!AB$11*tabelle!$W$12),"-"))))))))))</f>
        <v>-</v>
      </c>
      <c r="AC89" s="405" t="str">
        <f>IF('Rischio netto'!T96=tabelle!$V$3,('calcolo mitigazione del rischio'!AC$11*tabelle!$W$3),IF('Rischio netto'!T96=tabelle!$V$4,('calcolo mitigazione del rischio'!AC$11*tabelle!$W$4),IF('Rischio netto'!T96=tabelle!$V$5,('calcolo mitigazione del rischio'!AC$11*tabelle!$W$5),IF('Rischio netto'!T96=tabelle!$V$6,('calcolo mitigazione del rischio'!AC$11*tabelle!$W$6),IF('Rischio netto'!T96=tabelle!$V$7,('calcolo mitigazione del rischio'!AC$11*tabelle!$W$7),IF('Rischio netto'!T96=tabelle!$V$8,('calcolo mitigazione del rischio'!AC$11*tabelle!$W$8),IF('Rischio netto'!T96=tabelle!$V$9,('calcolo mitigazione del rischio'!AC$11*tabelle!$W$9),IF('Rischio netto'!T96=tabelle!$V$10,('calcolo mitigazione del rischio'!AC$11*tabelle!$W$10),IF('Rischio netto'!T96=tabelle!$V$11,('calcolo mitigazione del rischio'!AC$11*tabelle!$W$11),IF('Rischio netto'!T96=tabelle!$V$12,('calcolo mitigazione del rischio'!AC$11*tabelle!$W$12),"-"))))))))))</f>
        <v>-</v>
      </c>
      <c r="AD89" s="26" t="str">
        <f>IF('Rischio netto'!T96=tabelle!$V$3,('calcolo mitigazione del rischio'!AD$11*tabelle!$W$3),IF('Rischio netto'!T96=tabelle!$V$4,('calcolo mitigazione del rischio'!AD$11*tabelle!$W$4),IF('Rischio netto'!T96=tabelle!$V$5,('calcolo mitigazione del rischio'!AD$11*tabelle!$W$5),IF('Rischio netto'!T96=tabelle!$V$6,('calcolo mitigazione del rischio'!AD$11*tabelle!$W$6),IF('Rischio netto'!T96=tabelle!$V$7,('calcolo mitigazione del rischio'!AD$11*tabelle!$W$7),IF('Rischio netto'!T96=tabelle!$V$8,('calcolo mitigazione del rischio'!AD$11*tabelle!$W$8),IF('Rischio netto'!T96=tabelle!$V$9,('calcolo mitigazione del rischio'!AD$11*tabelle!$W$9),IF('Rischio netto'!T96=tabelle!$V$10,('calcolo mitigazione del rischio'!AD$11*tabelle!$W$10),IF('Rischio netto'!T96=tabelle!$V$11,('calcolo mitigazione del rischio'!AD$11*tabelle!$W$11),IF('Rischio netto'!T96=tabelle!$V$12,('calcolo mitigazione del rischio'!AD$11*tabelle!$W$12),"-"))))))))))</f>
        <v>-</v>
      </c>
      <c r="AE89" s="26"/>
      <c r="AF89" s="405" t="str">
        <f>IF('Rischio netto'!T96=tabelle!$V$3,('calcolo mitigazione del rischio'!AF$11*tabelle!$W$3),IF('Rischio netto'!T96=tabelle!$V$4,('calcolo mitigazione del rischio'!AF$11*tabelle!$W$4),IF('Rischio netto'!T96=tabelle!$V$5,('calcolo mitigazione del rischio'!AF$11*tabelle!$W$5),IF('Rischio netto'!T96=tabelle!$V$6,('calcolo mitigazione del rischio'!AF$11*tabelle!$W$6),IF('Rischio netto'!T96=tabelle!$V$7,('calcolo mitigazione del rischio'!AF$11*tabelle!$W$7),IF('Rischio netto'!T96=tabelle!$V$8,('calcolo mitigazione del rischio'!AF$11*tabelle!$W$8),IF('Rischio netto'!T96=tabelle!$V$9,('calcolo mitigazione del rischio'!AF$11*tabelle!$W$9),IF('Rischio netto'!T96=tabelle!$V$10,('calcolo mitigazione del rischio'!AF$11*tabelle!$W$10),IF('Rischio netto'!T96=tabelle!$V$11,('calcolo mitigazione del rischio'!AF$11*tabelle!$W$11),IF('Rischio netto'!T96=tabelle!$V$12,('calcolo mitigazione del rischio'!AF$11*tabelle!$W$12),"-"))))))))))</f>
        <v>-</v>
      </c>
      <c r="AG89" s="405" t="str">
        <f>IF('Rischio netto'!U96=tabelle!$V$3,('calcolo mitigazione del rischio'!AG$11*tabelle!$W$3),IF('Rischio netto'!U96=tabelle!$V$4,('calcolo mitigazione del rischio'!AG$11*tabelle!$W$4),IF('Rischio netto'!U96=tabelle!$V$5,('calcolo mitigazione del rischio'!AG$11*tabelle!$W$5),IF('Rischio netto'!U96=tabelle!$V$6,('calcolo mitigazione del rischio'!AG$11*tabelle!$W$6),IF('Rischio netto'!U96=tabelle!$V$7,('calcolo mitigazione del rischio'!AG$11*tabelle!$W$7),IF('Rischio netto'!U96=tabelle!$V$8,('calcolo mitigazione del rischio'!AG$11*tabelle!$W$8),IF('Rischio netto'!U96=tabelle!$V$9,('calcolo mitigazione del rischio'!AG$11*tabelle!$W$9),IF('Rischio netto'!U96=tabelle!$V$10,('calcolo mitigazione del rischio'!AG$11*tabelle!$W$10),IF('Rischio netto'!U96=tabelle!$V$11,('calcolo mitigazione del rischio'!AG$11*tabelle!$W$11),IF('Rischio netto'!U96=tabelle!$V$12,('calcolo mitigazione del rischio'!AG$11*tabelle!$W$12),"-"))))))))))</f>
        <v>-</v>
      </c>
      <c r="AH89" s="26" t="str">
        <f>IF('Rischio netto'!V96=tabelle!$V$3,('calcolo mitigazione del rischio'!AH$11*tabelle!$W$3),IF('Rischio netto'!V96=tabelle!$V$4,('calcolo mitigazione del rischio'!AH$11*tabelle!$W$4),IF('Rischio netto'!V96=tabelle!$V$5,('calcolo mitigazione del rischio'!AH$11*tabelle!$W$5),IF('Rischio netto'!V96=tabelle!$V$6,('calcolo mitigazione del rischio'!AH$11*tabelle!$W$6),IF('Rischio netto'!V96=tabelle!$V$7,('calcolo mitigazione del rischio'!AH$11*tabelle!$W$7),IF('Rischio netto'!V96=tabelle!$V$8,('calcolo mitigazione del rischio'!AH$11*tabelle!$W$8),IF('Rischio netto'!V96=tabelle!$V$9,('calcolo mitigazione del rischio'!AH$11*tabelle!$W$9),IF('Rischio netto'!V96=tabelle!$V$10,('calcolo mitigazione del rischio'!AH$11*tabelle!$W$10),IF('Rischio netto'!V96=tabelle!$V$11,('calcolo mitigazione del rischio'!AH$11*tabelle!$W$11),IF('Rischio netto'!V96=tabelle!$V$12,('calcolo mitigazione del rischio'!AH$11*tabelle!$W$12),"-"))))))))))</f>
        <v>-</v>
      </c>
      <c r="AI89" s="410" t="str">
        <f>IF('Rischio netto'!W96=tabelle!$V$3,('calcolo mitigazione del rischio'!AI$11*tabelle!$W$3),IF('Rischio netto'!W96=tabelle!$V$4,('calcolo mitigazione del rischio'!AI$11*tabelle!$W$4),IF('Rischio netto'!W96=tabelle!$V$5,('calcolo mitigazione del rischio'!AI$11*tabelle!$W$5),IF('Rischio netto'!W96=tabelle!$V$6,('calcolo mitigazione del rischio'!AI$11*tabelle!$W$6),IF('Rischio netto'!W96=tabelle!$V$7,('calcolo mitigazione del rischio'!AI$11*tabelle!$W$7),IF('Rischio netto'!W96=tabelle!$V$8,('calcolo mitigazione del rischio'!AI$11*tabelle!$W$8),IF('Rischio netto'!W96=tabelle!$V$9,('calcolo mitigazione del rischio'!AI$11*tabelle!$W$9),IF('Rischio netto'!W96=tabelle!$V$10,('calcolo mitigazione del rischio'!AI$11*tabelle!$W$10),IF('Rischio netto'!W96=tabelle!$V$11,('calcolo mitigazione del rischio'!AI$11*tabelle!$W$11),IF('Rischio netto'!W96=tabelle!$V$12,('calcolo mitigazione del rischio'!AI$11*tabelle!$W$12),"-"))))))))))</f>
        <v>-</v>
      </c>
      <c r="AJ89" s="428" t="e">
        <f t="shared" si="9"/>
        <v>#REF!</v>
      </c>
      <c r="AK89" s="429" t="e">
        <f t="shared" si="12"/>
        <v>#REF!</v>
      </c>
      <c r="AL89" s="418" t="e">
        <f>IF('calcolo mitigazione del rischio'!$AJ89="-","-",'calcolo mitigazione del rischio'!$AK89)</f>
        <v>#REF!</v>
      </c>
      <c r="AM89" s="412" t="str">
        <f>IF('Rischio netto'!X96="-","-",IF('calcolo mitigazione del rischio'!S89="-","-",IF('calcolo mitigazione del rischio'!AL89="-","-",ROUND(('calcolo mitigazione del rischio'!S89*(1-'calcolo mitigazione del rischio'!AL89)),0))))</f>
        <v>-</v>
      </c>
      <c r="AN89" s="404"/>
      <c r="AO89" s="26">
        <f>IF('Rischio Lordo'!L96="X",tabelle!$I$2,0)</f>
        <v>0</v>
      </c>
      <c r="AP89" s="26">
        <f>IF('Rischio Lordo'!M96="X",tabelle!$I$3,0)</f>
        <v>0</v>
      </c>
      <c r="AQ89" s="26">
        <f>IF('Rischio Lordo'!N96="X",tabelle!$I$4,0)</f>
        <v>0</v>
      </c>
      <c r="AR89" s="26">
        <f>IF('Rischio Lordo'!O96="X",tabelle!$I$5,0)</f>
        <v>0</v>
      </c>
      <c r="AS89" s="26">
        <f>IF('Rischio Lordo'!P96="X",tabelle!$I$6,0)</f>
        <v>0</v>
      </c>
      <c r="AT89" s="26">
        <f>IF('Rischio Lordo'!Q96="X",tabelle!$I$7,0)</f>
        <v>0</v>
      </c>
      <c r="AU89" s="26">
        <f>IF('Rischio Lordo'!R96="X",tabelle!$I$8,0)</f>
        <v>0</v>
      </c>
      <c r="AV89" s="26">
        <f>IF('Rischio Lordo'!S96="X",tabelle!$I$9,0)</f>
        <v>0</v>
      </c>
      <c r="AW89" s="26">
        <f>IF('Rischio Lordo'!T96="X",tabelle!$I$10,0)</f>
        <v>0</v>
      </c>
      <c r="AX89" s="26">
        <f>IF('Rischio Lordo'!U96="X",tabelle!$I$11,0)</f>
        <v>0</v>
      </c>
      <c r="AY89" s="26">
        <f>IF('Rischio Lordo'!V96="X",tabelle!$I$12,0)</f>
        <v>0</v>
      </c>
      <c r="AZ89" s="26">
        <f>IF('Rischio Lordo'!W96="X",tabelle!$I$13,0)</f>
        <v>0</v>
      </c>
      <c r="BA89" s="26">
        <f>IF('Rischio Lordo'!X96="X",tabelle!$I$14,0)</f>
        <v>0</v>
      </c>
      <c r="BB89" s="26">
        <f>IF('Rischio Lordo'!Y96="X",tabelle!$I$15,0)</f>
        <v>0</v>
      </c>
      <c r="BC89" s="26">
        <f>IF('Rischio Lordo'!Z96="X",tabelle!$I$16,0)</f>
        <v>0</v>
      </c>
      <c r="BD89" s="26">
        <f>IF('Rischio Lordo'!AA96="X",tabelle!$I$17,0)</f>
        <v>0</v>
      </c>
      <c r="BE89" s="26">
        <f>IF('Rischio Lordo'!AB96="X",tabelle!$I$18,0)</f>
        <v>0</v>
      </c>
      <c r="BF89" s="26">
        <f>IF('Rischio Lordo'!AC96="X",tabelle!$I$18,0)</f>
        <v>0</v>
      </c>
      <c r="BG89" s="26">
        <f>IF('Rischio Lordo'!AC96="X",tabelle!$I$19,0)</f>
        <v>0</v>
      </c>
      <c r="BH89" s="212">
        <f t="shared" si="13"/>
        <v>0</v>
      </c>
    </row>
    <row r="90" spans="1:60" x14ac:dyDescent="0.75">
      <c r="A90" s="743">
        <f>Schema!A94</f>
        <v>0</v>
      </c>
      <c r="B90" s="724">
        <f>Schema!B94</f>
        <v>0</v>
      </c>
      <c r="C90" s="1119">
        <f>Schema!C94</f>
        <v>0</v>
      </c>
      <c r="D90" s="268" t="str">
        <f>Schema!D94</f>
        <v>D.1.6. Gestione rapporti banche</v>
      </c>
      <c r="E90" s="296" t="str">
        <f>Schema!E94</f>
        <v>BBF</v>
      </c>
      <c r="F90" s="90" t="str">
        <f>Schema!F94</f>
        <v>D</v>
      </c>
      <c r="G90" s="90" t="str">
        <f>Schema!G94</f>
        <v>01</v>
      </c>
      <c r="H90" s="297" t="str">
        <f>Schema!H94</f>
        <v>06</v>
      </c>
      <c r="I90" s="181" t="str">
        <f>IF('Rischio Lordo'!AF97=tabelle!$M$7,tabelle!$N$7,IF('Rischio Lordo'!AF97=tabelle!$M$6,tabelle!$N$6,IF('Rischio Lordo'!AF97=tabelle!$M$5,tabelle!$N$5,IF('Rischio Lordo'!AF97=tabelle!$M$4,tabelle!$N$4,IF('Rischio Lordo'!AF97=tabelle!$M$3,tabelle!$N$3,"-")))))</f>
        <v>-</v>
      </c>
      <c r="J90" s="34" t="str">
        <f>IF('Rischio Lordo'!AG97=tabelle!$M$7,tabelle!$N$7,IF('Rischio Lordo'!AG97=tabelle!$M$6,tabelle!$N$6,IF('Rischio Lordo'!AG97=tabelle!$M$5,tabelle!$N$5,IF('Rischio Lordo'!AG97=tabelle!$M$4,tabelle!$N$4,IF('Rischio Lordo'!AG97=tabelle!$M$3,tabelle!$N$3,"-")))))</f>
        <v>-</v>
      </c>
      <c r="K90" s="34" t="str">
        <f>IF('Rischio Lordo'!AH97=tabelle!$M$7,tabelle!$N$7,IF('Rischio Lordo'!AH97=tabelle!$M$6,tabelle!$N$6,IF('Rischio Lordo'!AH97=tabelle!$M$5,tabelle!$N$5,IF('Rischio Lordo'!AH97=tabelle!$M$4,tabelle!$N$4,IF('Rischio Lordo'!AH97=tabelle!$M$3,tabelle!$N$3,"-")))))</f>
        <v>-</v>
      </c>
      <c r="L90" s="394" t="str">
        <f t="shared" si="10"/>
        <v>-</v>
      </c>
      <c r="M90" s="34" t="str">
        <f>IF('Rischio Lordo'!AI97=tabelle!$M$7,tabelle!$N$7,IF('Rischio Lordo'!AI97=tabelle!$M$6,tabelle!$N$6,IF('Rischio Lordo'!AI97=tabelle!$M$5,tabelle!$N$5,IF('Rischio Lordo'!AI97=tabelle!$M$4,tabelle!$N$4,IF('Rischio Lordo'!AI97=tabelle!$M$3,tabelle!$N$3,"-")))))</f>
        <v>-</v>
      </c>
      <c r="N90" s="165" t="str">
        <f>IF(M90="-","-",IF('calcolo mitigazione del rischio'!L90="-","-",IF(AND((M90*'calcolo mitigazione del rischio'!L90)&gt;=tabelle!$P$3, (M90*'calcolo mitigazione del rischio'!L90)&lt;tabelle!$Q$3),tabelle!$R$3,IF(AND((M90*'calcolo mitigazione del rischio'!L90)&gt;=tabelle!$P$4, (M90*'calcolo mitigazione del rischio'!L90)&lt;tabelle!$Q$4),tabelle!$R$4,IF(AND((M90*'calcolo mitigazione del rischio'!L90)&gt;=tabelle!$P$5, (M90*'calcolo mitigazione del rischio'!L90)&lt;tabelle!$Q$5),tabelle!$R$5,IF(AND((M90*'calcolo mitigazione del rischio'!L90)&gt;=tabelle!$P$6, (M90*'calcolo mitigazione del rischio'!L90)&lt;tabelle!$Q$6),tabelle!$R$6,IF(AND((M90*'calcolo mitigazione del rischio'!L90)&gt;=tabelle!$P$7, (M90*'calcolo mitigazione del rischio'!L90)&lt;=tabelle!$Q$7),tabelle!$R$7,"-")))))))</f>
        <v>-</v>
      </c>
      <c r="O90" s="35" t="str">
        <f>IF('Rischio Lordo'!AK97=tabelle!$M$7,tabelle!$N$7,IF('Rischio Lordo'!AK97=tabelle!$M$6,tabelle!$N$6,IF('Rischio Lordo'!AK97=tabelle!$M$5,tabelle!$N$5,IF('Rischio Lordo'!AK97=tabelle!$M$4,tabelle!$N$4,IF('Rischio Lordo'!AK97=tabelle!$M$3,tabelle!$N$3,"-")))))</f>
        <v>-</v>
      </c>
      <c r="P90" s="35" t="str">
        <f>IF('Rischio Lordo'!AL97=tabelle!$M$7,tabelle!$N$7,IF('Rischio Lordo'!AL97=tabelle!$M$6,tabelle!$N$6,IF('Rischio Lordo'!AL97=tabelle!$M$5,tabelle!$N$5,IF('Rischio Lordo'!AL97=tabelle!$M$4,tabelle!$N$4,IF('Rischio Lordo'!AL97=tabelle!$M$3,tabelle!$N$3,"-")))))</f>
        <v>-</v>
      </c>
      <c r="Q90" s="35" t="str">
        <f>IF('Rischio Lordo'!AM97=tabelle!$M$7,tabelle!$N$7,IF('Rischio Lordo'!AM97=tabelle!$M$6,tabelle!$N$6,IF('Rischio Lordo'!AM97=tabelle!$M$5,tabelle!$N$5,IF('Rischio Lordo'!AM97=tabelle!$M$4,tabelle!$N$4,IF('Rischio Lordo'!AM97=tabelle!$M$3,tabelle!$N$3,"-")))))</f>
        <v>-</v>
      </c>
      <c r="R90" s="166" t="str">
        <f t="shared" si="11"/>
        <v>-</v>
      </c>
      <c r="S90" s="228" t="str">
        <f>IF(R90="-","-",(R90*'calcolo mitigazione del rischio'!N90))</f>
        <v>-</v>
      </c>
      <c r="T90" s="26" t="str">
        <f>IF('Rischio netto'!I97=tabelle!$V$3,('calcolo mitigazione del rischio'!T$11*tabelle!$W$3),IF('Rischio netto'!I97=tabelle!$V$4,('calcolo mitigazione del rischio'!T$11*tabelle!$W$4),IF('Rischio netto'!I97=tabelle!$V$5,('calcolo mitigazione del rischio'!T$11*tabelle!$W$5),IF('Rischio netto'!I97=tabelle!$V$6,('calcolo mitigazione del rischio'!T$11*tabelle!$W$6),IF('Rischio netto'!I97=tabelle!$V$7,('calcolo mitigazione del rischio'!T$11*tabelle!$W$7),IF('Rischio netto'!I97=tabelle!$V$8,('calcolo mitigazione del rischio'!T$11*tabelle!$W$8),IF('Rischio netto'!I97=tabelle!$V$9,('calcolo mitigazione del rischio'!T$11*tabelle!$W$9),IF('Rischio netto'!I97=tabelle!$V$10,('calcolo mitigazione del rischio'!T$11*tabelle!$W$10),IF('Rischio netto'!I97=tabelle!$V$11,('calcolo mitigazione del rischio'!T$11*tabelle!$W$11),IF('Rischio netto'!I97=tabelle!$V$12,('calcolo mitigazione del rischio'!T$11*tabelle!$W$12),"-"))))))))))</f>
        <v>-</v>
      </c>
      <c r="U90" s="26" t="str">
        <f>IF('Rischio netto'!J97=tabelle!$V$3,('calcolo mitigazione del rischio'!U$11*tabelle!$W$3),IF('Rischio netto'!J97=tabelle!$V$4,('calcolo mitigazione del rischio'!U$11*tabelle!$W$4),IF('Rischio netto'!J97=tabelle!$V$5,('calcolo mitigazione del rischio'!U$11*tabelle!$W$5),IF('Rischio netto'!J97=tabelle!$V$6,('calcolo mitigazione del rischio'!U$11*tabelle!$W$6),IF('Rischio netto'!J97=tabelle!$V$7,('calcolo mitigazione del rischio'!U$11*tabelle!$W$7),IF('Rischio netto'!J97=tabelle!$V$8,('calcolo mitigazione del rischio'!U$11*tabelle!$W$8),IF('Rischio netto'!J97=tabelle!$V$9,('calcolo mitigazione del rischio'!U$11*tabelle!$W$9),IF('Rischio netto'!J97=tabelle!$V$10,('calcolo mitigazione del rischio'!U$11*tabelle!$W$10),IF('Rischio netto'!J97=tabelle!$V$11,('calcolo mitigazione del rischio'!U$11*tabelle!$W$11),IF('Rischio netto'!J97=tabelle!$V$12,('calcolo mitigazione del rischio'!U$11*tabelle!$W$12),"-"))))))))))</f>
        <v>-</v>
      </c>
      <c r="V90" s="26" t="str">
        <f>IF('Rischio netto'!K97=tabelle!$V$3,('calcolo mitigazione del rischio'!V$11*tabelle!$W$3),IF('Rischio netto'!K97=tabelle!$V$4,('calcolo mitigazione del rischio'!V$11*tabelle!$W$4),IF('Rischio netto'!K97=tabelle!$V$5,('calcolo mitigazione del rischio'!V$11*tabelle!$W$5),IF('Rischio netto'!K97=tabelle!$V$6,('calcolo mitigazione del rischio'!V$11*tabelle!$W$6),IF('Rischio netto'!K97=tabelle!$V$7,('calcolo mitigazione del rischio'!V$11*tabelle!$W$7),IF('Rischio netto'!K97=tabelle!$V$8,('calcolo mitigazione del rischio'!V$11*tabelle!$W$8),IF('Rischio netto'!K97=tabelle!$V$9,('calcolo mitigazione del rischio'!V$11*tabelle!$W$9),IF('Rischio netto'!K97=tabelle!$V$10,('calcolo mitigazione del rischio'!V$11*tabelle!$W$10),IF('Rischio netto'!K97=tabelle!$V$11,('calcolo mitigazione del rischio'!V$11*tabelle!$W$11),IF('Rischio netto'!K97=tabelle!$V$12,('calcolo mitigazione del rischio'!V$11*tabelle!$W$12),"-"))))))))))</f>
        <v>-</v>
      </c>
      <c r="W90" s="26" t="str">
        <f>IF('Rischio netto'!L97=tabelle!$V$3,('calcolo mitigazione del rischio'!W$11*tabelle!$W$3),IF('Rischio netto'!L97=tabelle!$V$4,('calcolo mitigazione del rischio'!W$11*tabelle!$W$4),IF('Rischio netto'!L97=tabelle!$V$5,('calcolo mitigazione del rischio'!W$11*tabelle!$W$5),IF('Rischio netto'!L97=tabelle!$V$6,('calcolo mitigazione del rischio'!W$11*tabelle!$W$6),IF('Rischio netto'!L97=tabelle!$V$7,('calcolo mitigazione del rischio'!W$11*tabelle!$W$7),IF('Rischio netto'!L97=tabelle!$V$8,('calcolo mitigazione del rischio'!W$11*tabelle!$W$8),IF('Rischio netto'!L97=tabelle!$V$9,('calcolo mitigazione del rischio'!W$11*tabelle!$W$9),IF('Rischio netto'!L97=tabelle!$V$10,('calcolo mitigazione del rischio'!W$11*tabelle!$W$10),IF('Rischio netto'!L97=tabelle!$V$11,('calcolo mitigazione del rischio'!W$11*tabelle!$W$11),IF('Rischio netto'!L97=tabelle!$V$12,('calcolo mitigazione del rischio'!W$11*tabelle!$W$12),"-"))))))))))</f>
        <v>-</v>
      </c>
      <c r="X90" s="26" t="str">
        <f>IF('Rischio netto'!O97=tabelle!$V$3,('calcolo mitigazione del rischio'!X$11*tabelle!$W$3),IF('Rischio netto'!O97=tabelle!$V$4,('calcolo mitigazione del rischio'!X$11*tabelle!$W$4),IF('Rischio netto'!O97=tabelle!$V$5,('calcolo mitigazione del rischio'!X$11*tabelle!$W$5),IF('Rischio netto'!O97=tabelle!$V$6,('calcolo mitigazione del rischio'!X$11*tabelle!$W$6),IF('Rischio netto'!O97=tabelle!$V$7,('calcolo mitigazione del rischio'!X$11*tabelle!$W$7),IF('Rischio netto'!O97=tabelle!$V$8,('calcolo mitigazione del rischio'!X$11*tabelle!$W$8),IF('Rischio netto'!O97=tabelle!$V$9,('calcolo mitigazione del rischio'!X$11*tabelle!$W$9),IF('Rischio netto'!O97=tabelle!$V$10,('calcolo mitigazione del rischio'!X$11*tabelle!$W$10),IF('Rischio netto'!O97=tabelle!$V$11,('calcolo mitigazione del rischio'!X$11*tabelle!$W$11),IF('Rischio netto'!O97=tabelle!$V$12,('calcolo mitigazione del rischio'!X$11*tabelle!$W$12),"-"))))))))))</f>
        <v>-</v>
      </c>
      <c r="Y90" s="26" t="str">
        <f>IF('Rischio netto'!P97=tabelle!$V$3,('calcolo mitigazione del rischio'!Y$11*tabelle!$W$3),IF('Rischio netto'!P97=tabelle!$V$4,('calcolo mitigazione del rischio'!Y$11*tabelle!$W$4),IF('Rischio netto'!P97=tabelle!$V$5,('calcolo mitigazione del rischio'!Y$11*tabelle!$W$5),IF('Rischio netto'!P97=tabelle!$V$6,('calcolo mitigazione del rischio'!Y$11*tabelle!$W$6),IF('Rischio netto'!P97=tabelle!$V$7,('calcolo mitigazione del rischio'!Y$11*tabelle!$W$7),IF('Rischio netto'!P97=tabelle!$V$8,('calcolo mitigazione del rischio'!Y$11*tabelle!$W$8),IF('Rischio netto'!P97=tabelle!$V$9,('calcolo mitigazione del rischio'!Y$11*tabelle!$W$9),IF('Rischio netto'!P97=tabelle!$V$10,('calcolo mitigazione del rischio'!Y$11*tabelle!$W$10),IF('Rischio netto'!P97=tabelle!$V$11,('calcolo mitigazione del rischio'!Y$11*tabelle!$W$11),IF('Rischio netto'!P97=tabelle!$V$12,('calcolo mitigazione del rischio'!Y$11*tabelle!$W$12),"-"))))))))))</f>
        <v>-</v>
      </c>
      <c r="Z9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0" s="26" t="str">
        <f>IF('Rischio netto'!Q97=tabelle!$V$3,('calcolo mitigazione del rischio'!AA$11*tabelle!$W$3),IF('Rischio netto'!Q97=tabelle!$V$4,('calcolo mitigazione del rischio'!AA$11*tabelle!$W$4),IF('Rischio netto'!Q97=tabelle!$V$5,('calcolo mitigazione del rischio'!AA$11*tabelle!$W$5),IF('Rischio netto'!Q97=tabelle!$V$6,('calcolo mitigazione del rischio'!AA$11*tabelle!$W$6),IF('Rischio netto'!Q97=tabelle!$V$7,('calcolo mitigazione del rischio'!AA$11*tabelle!$W$7),IF('Rischio netto'!Q97=tabelle!$V$8,('calcolo mitigazione del rischio'!AA$11*tabelle!$W$8),IF('Rischio netto'!Q97=tabelle!$V$9,('calcolo mitigazione del rischio'!AA$11*tabelle!$W$9),IF('Rischio netto'!Q97=tabelle!$V$10,('calcolo mitigazione del rischio'!AA$11*tabelle!$W$10),IF('Rischio netto'!Q97=tabelle!$V$11,('calcolo mitigazione del rischio'!AA$11*tabelle!$W$11),IF('Rischio netto'!Q97=tabelle!$V$12,('calcolo mitigazione del rischio'!AA$11*tabelle!$W$12),"-"))))))))))</f>
        <v>-</v>
      </c>
      <c r="AB90" s="26" t="str">
        <f>IF('Rischio netto'!R97=tabelle!$V$3,('calcolo mitigazione del rischio'!AB$11*tabelle!$W$3),IF('Rischio netto'!R97=tabelle!$V$4,('calcolo mitigazione del rischio'!AB$11*tabelle!$W$4),IF('Rischio netto'!R97=tabelle!$V$5,('calcolo mitigazione del rischio'!AB$11*tabelle!$W$5),IF('Rischio netto'!R97=tabelle!$V$6,('calcolo mitigazione del rischio'!AB$11*tabelle!$W$6),IF('Rischio netto'!R97=tabelle!$V$7,('calcolo mitigazione del rischio'!AB$11*tabelle!$W$7),IF('Rischio netto'!R97=tabelle!$V$8,('calcolo mitigazione del rischio'!AB$11*tabelle!$W$8),IF('Rischio netto'!R97=tabelle!$V$9,('calcolo mitigazione del rischio'!AB$11*tabelle!$W$9),IF('Rischio netto'!R97=tabelle!$V$10,('calcolo mitigazione del rischio'!AB$11*tabelle!$W$10),IF('Rischio netto'!R97=tabelle!$V$11,('calcolo mitigazione del rischio'!AB$11*tabelle!$W$11),IF('Rischio netto'!R97=tabelle!$V$12,('calcolo mitigazione del rischio'!AB$11*tabelle!$W$12),"-"))))))))))</f>
        <v>-</v>
      </c>
      <c r="AC90" s="405" t="str">
        <f>IF('Rischio netto'!T97=tabelle!$V$3,('calcolo mitigazione del rischio'!AC$11*tabelle!$W$3),IF('Rischio netto'!T97=tabelle!$V$4,('calcolo mitigazione del rischio'!AC$11*tabelle!$W$4),IF('Rischio netto'!T97=tabelle!$V$5,('calcolo mitigazione del rischio'!AC$11*tabelle!$W$5),IF('Rischio netto'!T97=tabelle!$V$6,('calcolo mitigazione del rischio'!AC$11*tabelle!$W$6),IF('Rischio netto'!T97=tabelle!$V$7,('calcolo mitigazione del rischio'!AC$11*tabelle!$W$7),IF('Rischio netto'!T97=tabelle!$V$8,('calcolo mitigazione del rischio'!AC$11*tabelle!$W$8),IF('Rischio netto'!T97=tabelle!$V$9,('calcolo mitigazione del rischio'!AC$11*tabelle!$W$9),IF('Rischio netto'!T97=tabelle!$V$10,('calcolo mitigazione del rischio'!AC$11*tabelle!$W$10),IF('Rischio netto'!T97=tabelle!$V$11,('calcolo mitigazione del rischio'!AC$11*tabelle!$W$11),IF('Rischio netto'!T97=tabelle!$V$12,('calcolo mitigazione del rischio'!AC$11*tabelle!$W$12),"-"))))))))))</f>
        <v>-</v>
      </c>
      <c r="AD90" s="26" t="str">
        <f>IF('Rischio netto'!T97=tabelle!$V$3,('calcolo mitigazione del rischio'!AD$11*tabelle!$W$3),IF('Rischio netto'!T97=tabelle!$V$4,('calcolo mitigazione del rischio'!AD$11*tabelle!$W$4),IF('Rischio netto'!T97=tabelle!$V$5,('calcolo mitigazione del rischio'!AD$11*tabelle!$W$5),IF('Rischio netto'!T97=tabelle!$V$6,('calcolo mitigazione del rischio'!AD$11*tabelle!$W$6),IF('Rischio netto'!T97=tabelle!$V$7,('calcolo mitigazione del rischio'!AD$11*tabelle!$W$7),IF('Rischio netto'!T97=tabelle!$V$8,('calcolo mitigazione del rischio'!AD$11*tabelle!$W$8),IF('Rischio netto'!T97=tabelle!$V$9,('calcolo mitigazione del rischio'!AD$11*tabelle!$W$9),IF('Rischio netto'!T97=tabelle!$V$10,('calcolo mitigazione del rischio'!AD$11*tabelle!$W$10),IF('Rischio netto'!T97=tabelle!$V$11,('calcolo mitigazione del rischio'!AD$11*tabelle!$W$11),IF('Rischio netto'!T97=tabelle!$V$12,('calcolo mitigazione del rischio'!AD$11*tabelle!$W$12),"-"))))))))))</f>
        <v>-</v>
      </c>
      <c r="AE90" s="26"/>
      <c r="AF90" s="405" t="str">
        <f>IF('Rischio netto'!T97=tabelle!$V$3,('calcolo mitigazione del rischio'!AF$11*tabelle!$W$3),IF('Rischio netto'!T97=tabelle!$V$4,('calcolo mitigazione del rischio'!AF$11*tabelle!$W$4),IF('Rischio netto'!T97=tabelle!$V$5,('calcolo mitigazione del rischio'!AF$11*tabelle!$W$5),IF('Rischio netto'!T97=tabelle!$V$6,('calcolo mitigazione del rischio'!AF$11*tabelle!$W$6),IF('Rischio netto'!T97=tabelle!$V$7,('calcolo mitigazione del rischio'!AF$11*tabelle!$W$7),IF('Rischio netto'!T97=tabelle!$V$8,('calcolo mitigazione del rischio'!AF$11*tabelle!$W$8),IF('Rischio netto'!T97=tabelle!$V$9,('calcolo mitigazione del rischio'!AF$11*tabelle!$W$9),IF('Rischio netto'!T97=tabelle!$V$10,('calcolo mitigazione del rischio'!AF$11*tabelle!$W$10),IF('Rischio netto'!T97=tabelle!$V$11,('calcolo mitigazione del rischio'!AF$11*tabelle!$W$11),IF('Rischio netto'!T97=tabelle!$V$12,('calcolo mitigazione del rischio'!AF$11*tabelle!$W$12),"-"))))))))))</f>
        <v>-</v>
      </c>
      <c r="AG90" s="405" t="str">
        <f>IF('Rischio netto'!U97=tabelle!$V$3,('calcolo mitigazione del rischio'!AG$11*tabelle!$W$3),IF('Rischio netto'!U97=tabelle!$V$4,('calcolo mitigazione del rischio'!AG$11*tabelle!$W$4),IF('Rischio netto'!U97=tabelle!$V$5,('calcolo mitigazione del rischio'!AG$11*tabelle!$W$5),IF('Rischio netto'!U97=tabelle!$V$6,('calcolo mitigazione del rischio'!AG$11*tabelle!$W$6),IF('Rischio netto'!U97=tabelle!$V$7,('calcolo mitigazione del rischio'!AG$11*tabelle!$W$7),IF('Rischio netto'!U97=tabelle!$V$8,('calcolo mitigazione del rischio'!AG$11*tabelle!$W$8),IF('Rischio netto'!U97=tabelle!$V$9,('calcolo mitigazione del rischio'!AG$11*tabelle!$W$9),IF('Rischio netto'!U97=tabelle!$V$10,('calcolo mitigazione del rischio'!AG$11*tabelle!$W$10),IF('Rischio netto'!U97=tabelle!$V$11,('calcolo mitigazione del rischio'!AG$11*tabelle!$W$11),IF('Rischio netto'!U97=tabelle!$V$12,('calcolo mitigazione del rischio'!AG$11*tabelle!$W$12),"-"))))))))))</f>
        <v>-</v>
      </c>
      <c r="AH90" s="26" t="str">
        <f>IF('Rischio netto'!V97=tabelle!$V$3,('calcolo mitigazione del rischio'!AH$11*tabelle!$W$3),IF('Rischio netto'!V97=tabelle!$V$4,('calcolo mitigazione del rischio'!AH$11*tabelle!$W$4),IF('Rischio netto'!V97=tabelle!$V$5,('calcolo mitigazione del rischio'!AH$11*tabelle!$W$5),IF('Rischio netto'!V97=tabelle!$V$6,('calcolo mitigazione del rischio'!AH$11*tabelle!$W$6),IF('Rischio netto'!V97=tabelle!$V$7,('calcolo mitigazione del rischio'!AH$11*tabelle!$W$7),IF('Rischio netto'!V97=tabelle!$V$8,('calcolo mitigazione del rischio'!AH$11*tabelle!$W$8),IF('Rischio netto'!V97=tabelle!$V$9,('calcolo mitigazione del rischio'!AH$11*tabelle!$W$9),IF('Rischio netto'!V97=tabelle!$V$10,('calcolo mitigazione del rischio'!AH$11*tabelle!$W$10),IF('Rischio netto'!V97=tabelle!$V$11,('calcolo mitigazione del rischio'!AH$11*tabelle!$W$11),IF('Rischio netto'!V97=tabelle!$V$12,('calcolo mitigazione del rischio'!AH$11*tabelle!$W$12),"-"))))))))))</f>
        <v>-</v>
      </c>
      <c r="AI90" s="410" t="str">
        <f>IF('Rischio netto'!W97=tabelle!$V$3,('calcolo mitigazione del rischio'!AI$11*tabelle!$W$3),IF('Rischio netto'!W97=tabelle!$V$4,('calcolo mitigazione del rischio'!AI$11*tabelle!$W$4),IF('Rischio netto'!W97=tabelle!$V$5,('calcolo mitigazione del rischio'!AI$11*tabelle!$W$5),IF('Rischio netto'!W97=tabelle!$V$6,('calcolo mitigazione del rischio'!AI$11*tabelle!$W$6),IF('Rischio netto'!W97=tabelle!$V$7,('calcolo mitigazione del rischio'!AI$11*tabelle!$W$7),IF('Rischio netto'!W97=tabelle!$V$8,('calcolo mitigazione del rischio'!AI$11*tabelle!$W$8),IF('Rischio netto'!W97=tabelle!$V$9,('calcolo mitigazione del rischio'!AI$11*tabelle!$W$9),IF('Rischio netto'!W97=tabelle!$V$10,('calcolo mitigazione del rischio'!AI$11*tabelle!$W$10),IF('Rischio netto'!W97=tabelle!$V$11,('calcolo mitigazione del rischio'!AI$11*tabelle!$W$11),IF('Rischio netto'!W97=tabelle!$V$12,('calcolo mitigazione del rischio'!AI$11*tabelle!$W$12),"-"))))))))))</f>
        <v>-</v>
      </c>
      <c r="AJ90" s="428" t="e">
        <f t="shared" si="9"/>
        <v>#REF!</v>
      </c>
      <c r="AK90" s="429" t="e">
        <f t="shared" si="12"/>
        <v>#REF!</v>
      </c>
      <c r="AL90" s="418" t="e">
        <f>IF('calcolo mitigazione del rischio'!$AJ90="-","-",'calcolo mitigazione del rischio'!$AK90)</f>
        <v>#REF!</v>
      </c>
      <c r="AM90" s="412" t="str">
        <f>IF('Rischio netto'!X97="-","-",IF('calcolo mitigazione del rischio'!S90="-","-",IF('calcolo mitigazione del rischio'!AL90="-","-",ROUND(('calcolo mitigazione del rischio'!S90*(1-'calcolo mitigazione del rischio'!AL90)),0))))</f>
        <v>-</v>
      </c>
      <c r="AN90" s="404"/>
      <c r="AO90" s="26">
        <f>IF('Rischio Lordo'!L97="X",tabelle!$I$2,0)</f>
        <v>0</v>
      </c>
      <c r="AP90" s="26">
        <f>IF('Rischio Lordo'!M97="X",tabelle!$I$3,0)</f>
        <v>0</v>
      </c>
      <c r="AQ90" s="26">
        <f>IF('Rischio Lordo'!N97="X",tabelle!$I$4,0)</f>
        <v>0</v>
      </c>
      <c r="AR90" s="26">
        <f>IF('Rischio Lordo'!O97="X",tabelle!$I$5,0)</f>
        <v>0</v>
      </c>
      <c r="AS90" s="26">
        <f>IF('Rischio Lordo'!P97="X",tabelle!$I$6,0)</f>
        <v>0</v>
      </c>
      <c r="AT90" s="26">
        <f>IF('Rischio Lordo'!Q97="X",tabelle!$I$7,0)</f>
        <v>0</v>
      </c>
      <c r="AU90" s="26">
        <f>IF('Rischio Lordo'!R97="X",tabelle!$I$8,0)</f>
        <v>0</v>
      </c>
      <c r="AV90" s="26">
        <f>IF('Rischio Lordo'!S97="X",tabelle!$I$9,0)</f>
        <v>0</v>
      </c>
      <c r="AW90" s="26">
        <f>IF('Rischio Lordo'!T97="X",tabelle!$I$10,0)</f>
        <v>0</v>
      </c>
      <c r="AX90" s="26">
        <f>IF('Rischio Lordo'!U97="X",tabelle!$I$11,0)</f>
        <v>0</v>
      </c>
      <c r="AY90" s="26">
        <f>IF('Rischio Lordo'!V97="X",tabelle!$I$12,0)</f>
        <v>0</v>
      </c>
      <c r="AZ90" s="26">
        <f>IF('Rischio Lordo'!W97="X",tabelle!$I$13,0)</f>
        <v>0</v>
      </c>
      <c r="BA90" s="26">
        <f>IF('Rischio Lordo'!X97="X",tabelle!$I$14,0)</f>
        <v>0</v>
      </c>
      <c r="BB90" s="26">
        <f>IF('Rischio Lordo'!Y97="X",tabelle!$I$15,0)</f>
        <v>0</v>
      </c>
      <c r="BC90" s="26">
        <f>IF('Rischio Lordo'!Z97="X",tabelle!$I$16,0)</f>
        <v>0</v>
      </c>
      <c r="BD90" s="26">
        <f>IF('Rischio Lordo'!AA97="X",tabelle!$I$17,0)</f>
        <v>0</v>
      </c>
      <c r="BE90" s="26">
        <f>IF('Rischio Lordo'!AB97="X",tabelle!$I$18,0)</f>
        <v>0</v>
      </c>
      <c r="BF90" s="26">
        <f>IF('Rischio Lordo'!AC97="X",tabelle!$I$18,0)</f>
        <v>0</v>
      </c>
      <c r="BG90" s="26">
        <f>IF('Rischio Lordo'!AC97="X",tabelle!$I$19,0)</f>
        <v>0</v>
      </c>
      <c r="BH90" s="212">
        <f t="shared" si="13"/>
        <v>0</v>
      </c>
    </row>
    <row r="91" spans="1:60" x14ac:dyDescent="0.75">
      <c r="A91" s="743">
        <f>Schema!A95</f>
        <v>0</v>
      </c>
      <c r="B91" s="724" t="str">
        <f>Schema!B95</f>
        <v>E. Ciclo attivo</v>
      </c>
      <c r="C91" s="1119" t="str">
        <f>Schema!C95</f>
        <v>E.1. Emissione fatture attive</v>
      </c>
      <c r="D91" s="268" t="str">
        <f>Schema!D95</f>
        <v>E.1.1. Richiesta/verifica al RDP di emissione fattura attiva</v>
      </c>
      <c r="E91" s="296" t="str">
        <f>Schema!E95</f>
        <v>BBF</v>
      </c>
      <c r="F91" s="90" t="str">
        <f>Schema!F95</f>
        <v>F</v>
      </c>
      <c r="G91" s="90" t="str">
        <f>Schema!G95</f>
        <v>01</v>
      </c>
      <c r="H91" s="297" t="str">
        <f>Schema!H95</f>
        <v>01</v>
      </c>
      <c r="I91" s="181" t="str">
        <f>IF('Rischio Lordo'!AF98=tabelle!$M$7,tabelle!$N$7,IF('Rischio Lordo'!AF98=tabelle!$M$6,tabelle!$N$6,IF('Rischio Lordo'!AF98=tabelle!$M$5,tabelle!$N$5,IF('Rischio Lordo'!AF98=tabelle!$M$4,tabelle!$N$4,IF('Rischio Lordo'!AF98=tabelle!$M$3,tabelle!$N$3,"-")))))</f>
        <v>-</v>
      </c>
      <c r="J91" s="34" t="str">
        <f>IF('Rischio Lordo'!AG98=tabelle!$M$7,tabelle!$N$7,IF('Rischio Lordo'!AG98=tabelle!$M$6,tabelle!$N$6,IF('Rischio Lordo'!AG98=tabelle!$M$5,tabelle!$N$5,IF('Rischio Lordo'!AG98=tabelle!$M$4,tabelle!$N$4,IF('Rischio Lordo'!AG98=tabelle!$M$3,tabelle!$N$3,"-")))))</f>
        <v>-</v>
      </c>
      <c r="K91" s="34" t="str">
        <f>IF('Rischio Lordo'!AH98=tabelle!$M$7,tabelle!$N$7,IF('Rischio Lordo'!AH98=tabelle!$M$6,tabelle!$N$6,IF('Rischio Lordo'!AH98=tabelle!$M$5,tabelle!$N$5,IF('Rischio Lordo'!AH98=tabelle!$M$4,tabelle!$N$4,IF('Rischio Lordo'!AH98=tabelle!$M$3,tabelle!$N$3,"-")))))</f>
        <v>-</v>
      </c>
      <c r="L91" s="394" t="str">
        <f t="shared" si="10"/>
        <v>-</v>
      </c>
      <c r="M91" s="34" t="str">
        <f>IF('Rischio Lordo'!AI98=tabelle!$M$7,tabelle!$N$7,IF('Rischio Lordo'!AI98=tabelle!$M$6,tabelle!$N$6,IF('Rischio Lordo'!AI98=tabelle!$M$5,tabelle!$N$5,IF('Rischio Lordo'!AI98=tabelle!$M$4,tabelle!$N$4,IF('Rischio Lordo'!AI98=tabelle!$M$3,tabelle!$N$3,"-")))))</f>
        <v>-</v>
      </c>
      <c r="N91" s="165" t="str">
        <f>IF(M91="-","-",IF('calcolo mitigazione del rischio'!L91="-","-",IF(AND((M91*'calcolo mitigazione del rischio'!L91)&gt;=tabelle!$P$3, (M91*'calcolo mitigazione del rischio'!L91)&lt;tabelle!$Q$3),tabelle!$R$3,IF(AND((M91*'calcolo mitigazione del rischio'!L91)&gt;=tabelle!$P$4, (M91*'calcolo mitigazione del rischio'!L91)&lt;tabelle!$Q$4),tabelle!$R$4,IF(AND((M91*'calcolo mitigazione del rischio'!L91)&gt;=tabelle!$P$5, (M91*'calcolo mitigazione del rischio'!L91)&lt;tabelle!$Q$5),tabelle!$R$5,IF(AND((M91*'calcolo mitigazione del rischio'!L91)&gt;=tabelle!$P$6, (M91*'calcolo mitigazione del rischio'!L91)&lt;tabelle!$Q$6),tabelle!$R$6,IF(AND((M91*'calcolo mitigazione del rischio'!L91)&gt;=tabelle!$P$7, (M91*'calcolo mitigazione del rischio'!L91)&lt;=tabelle!$Q$7),tabelle!$R$7,"-")))))))</f>
        <v>-</v>
      </c>
      <c r="O91" s="35" t="str">
        <f>IF('Rischio Lordo'!AK98=tabelle!$M$7,tabelle!$N$7,IF('Rischio Lordo'!AK98=tabelle!$M$6,tabelle!$N$6,IF('Rischio Lordo'!AK98=tabelle!$M$5,tabelle!$N$5,IF('Rischio Lordo'!AK98=tabelle!$M$4,tabelle!$N$4,IF('Rischio Lordo'!AK98=tabelle!$M$3,tabelle!$N$3,"-")))))</f>
        <v>-</v>
      </c>
      <c r="P91" s="35" t="str">
        <f>IF('Rischio Lordo'!AL98=tabelle!$M$7,tabelle!$N$7,IF('Rischio Lordo'!AL98=tabelle!$M$6,tabelle!$N$6,IF('Rischio Lordo'!AL98=tabelle!$M$5,tabelle!$N$5,IF('Rischio Lordo'!AL98=tabelle!$M$4,tabelle!$N$4,IF('Rischio Lordo'!AL98=tabelle!$M$3,tabelle!$N$3,"-")))))</f>
        <v>-</v>
      </c>
      <c r="Q91" s="35" t="str">
        <f>IF('Rischio Lordo'!AM98=tabelle!$M$7,tabelle!$N$7,IF('Rischio Lordo'!AM98=tabelle!$M$6,tabelle!$N$6,IF('Rischio Lordo'!AM98=tabelle!$M$5,tabelle!$N$5,IF('Rischio Lordo'!AM98=tabelle!$M$4,tabelle!$N$4,IF('Rischio Lordo'!AM98=tabelle!$M$3,tabelle!$N$3,"-")))))</f>
        <v>-</v>
      </c>
      <c r="R91" s="166" t="str">
        <f t="shared" si="11"/>
        <v>-</v>
      </c>
      <c r="S91" s="228" t="str">
        <f>IF(R91="-","-",(R91*'calcolo mitigazione del rischio'!N91))</f>
        <v>-</v>
      </c>
      <c r="T91" s="26" t="str">
        <f>IF('Rischio netto'!I98=tabelle!$V$3,('calcolo mitigazione del rischio'!T$11*tabelle!$W$3),IF('Rischio netto'!I98=tabelle!$V$4,('calcolo mitigazione del rischio'!T$11*tabelle!$W$4),IF('Rischio netto'!I98=tabelle!$V$5,('calcolo mitigazione del rischio'!T$11*tabelle!$W$5),IF('Rischio netto'!I98=tabelle!$V$6,('calcolo mitigazione del rischio'!T$11*tabelle!$W$6),IF('Rischio netto'!I98=tabelle!$V$7,('calcolo mitigazione del rischio'!T$11*tabelle!$W$7),IF('Rischio netto'!I98=tabelle!$V$8,('calcolo mitigazione del rischio'!T$11*tabelle!$W$8),IF('Rischio netto'!I98=tabelle!$V$9,('calcolo mitigazione del rischio'!T$11*tabelle!$W$9),IF('Rischio netto'!I98=tabelle!$V$10,('calcolo mitigazione del rischio'!T$11*tabelle!$W$10),IF('Rischio netto'!I98=tabelle!$V$11,('calcolo mitigazione del rischio'!T$11*tabelle!$W$11),IF('Rischio netto'!I98=tabelle!$V$12,('calcolo mitigazione del rischio'!T$11*tabelle!$W$12),"-"))))))))))</f>
        <v>-</v>
      </c>
      <c r="U91" s="26" t="str">
        <f>IF('Rischio netto'!J98=tabelle!$V$3,('calcolo mitigazione del rischio'!U$11*tabelle!$W$3),IF('Rischio netto'!J98=tabelle!$V$4,('calcolo mitigazione del rischio'!U$11*tabelle!$W$4),IF('Rischio netto'!J98=tabelle!$V$5,('calcolo mitigazione del rischio'!U$11*tabelle!$W$5),IF('Rischio netto'!J98=tabelle!$V$6,('calcolo mitigazione del rischio'!U$11*tabelle!$W$6),IF('Rischio netto'!J98=tabelle!$V$7,('calcolo mitigazione del rischio'!U$11*tabelle!$W$7),IF('Rischio netto'!J98=tabelle!$V$8,('calcolo mitigazione del rischio'!U$11*tabelle!$W$8),IF('Rischio netto'!J98=tabelle!$V$9,('calcolo mitigazione del rischio'!U$11*tabelle!$W$9),IF('Rischio netto'!J98=tabelle!$V$10,('calcolo mitigazione del rischio'!U$11*tabelle!$W$10),IF('Rischio netto'!J98=tabelle!$V$11,('calcolo mitigazione del rischio'!U$11*tabelle!$W$11),IF('Rischio netto'!J98=tabelle!$V$12,('calcolo mitigazione del rischio'!U$11*tabelle!$W$12),"-"))))))))))</f>
        <v>-</v>
      </c>
      <c r="V91" s="26" t="str">
        <f>IF('Rischio netto'!K98=tabelle!$V$3,('calcolo mitigazione del rischio'!V$11*tabelle!$W$3),IF('Rischio netto'!K98=tabelle!$V$4,('calcolo mitigazione del rischio'!V$11*tabelle!$W$4),IF('Rischio netto'!K98=tabelle!$V$5,('calcolo mitigazione del rischio'!V$11*tabelle!$W$5),IF('Rischio netto'!K98=tabelle!$V$6,('calcolo mitigazione del rischio'!V$11*tabelle!$W$6),IF('Rischio netto'!K98=tabelle!$V$7,('calcolo mitigazione del rischio'!V$11*tabelle!$W$7),IF('Rischio netto'!K98=tabelle!$V$8,('calcolo mitigazione del rischio'!V$11*tabelle!$W$8),IF('Rischio netto'!K98=tabelle!$V$9,('calcolo mitigazione del rischio'!V$11*tabelle!$W$9),IF('Rischio netto'!K98=tabelle!$V$10,('calcolo mitigazione del rischio'!V$11*tabelle!$W$10),IF('Rischio netto'!K98=tabelle!$V$11,('calcolo mitigazione del rischio'!V$11*tabelle!$W$11),IF('Rischio netto'!K98=tabelle!$V$12,('calcolo mitigazione del rischio'!V$11*tabelle!$W$12),"-"))))))))))</f>
        <v>-</v>
      </c>
      <c r="W91" s="26" t="str">
        <f>IF('Rischio netto'!L98=tabelle!$V$3,('calcolo mitigazione del rischio'!W$11*tabelle!$W$3),IF('Rischio netto'!L98=tabelle!$V$4,('calcolo mitigazione del rischio'!W$11*tabelle!$W$4),IF('Rischio netto'!L98=tabelle!$V$5,('calcolo mitigazione del rischio'!W$11*tabelle!$W$5),IF('Rischio netto'!L98=tabelle!$V$6,('calcolo mitigazione del rischio'!W$11*tabelle!$W$6),IF('Rischio netto'!L98=tabelle!$V$7,('calcolo mitigazione del rischio'!W$11*tabelle!$W$7),IF('Rischio netto'!L98=tabelle!$V$8,('calcolo mitigazione del rischio'!W$11*tabelle!$W$8),IF('Rischio netto'!L98=tabelle!$V$9,('calcolo mitigazione del rischio'!W$11*tabelle!$W$9),IF('Rischio netto'!L98=tabelle!$V$10,('calcolo mitigazione del rischio'!W$11*tabelle!$W$10),IF('Rischio netto'!L98=tabelle!$V$11,('calcolo mitigazione del rischio'!W$11*tabelle!$W$11),IF('Rischio netto'!L98=tabelle!$V$12,('calcolo mitigazione del rischio'!W$11*tabelle!$W$12),"-"))))))))))</f>
        <v>-</v>
      </c>
      <c r="X91" s="26" t="str">
        <f>IF('Rischio netto'!O98=tabelle!$V$3,('calcolo mitigazione del rischio'!X$11*tabelle!$W$3),IF('Rischio netto'!O98=tabelle!$V$4,('calcolo mitigazione del rischio'!X$11*tabelle!$W$4),IF('Rischio netto'!O98=tabelle!$V$5,('calcolo mitigazione del rischio'!X$11*tabelle!$W$5),IF('Rischio netto'!O98=tabelle!$V$6,('calcolo mitigazione del rischio'!X$11*tabelle!$W$6),IF('Rischio netto'!O98=tabelle!$V$7,('calcolo mitigazione del rischio'!X$11*tabelle!$W$7),IF('Rischio netto'!O98=tabelle!$V$8,('calcolo mitigazione del rischio'!X$11*tabelle!$W$8),IF('Rischio netto'!O98=tabelle!$V$9,('calcolo mitigazione del rischio'!X$11*tabelle!$W$9),IF('Rischio netto'!O98=tabelle!$V$10,('calcolo mitigazione del rischio'!X$11*tabelle!$W$10),IF('Rischio netto'!O98=tabelle!$V$11,('calcolo mitigazione del rischio'!X$11*tabelle!$W$11),IF('Rischio netto'!O98=tabelle!$V$12,('calcolo mitigazione del rischio'!X$11*tabelle!$W$12),"-"))))))))))</f>
        <v>-</v>
      </c>
      <c r="Y91" s="26" t="str">
        <f>IF('Rischio netto'!P98=tabelle!$V$3,('calcolo mitigazione del rischio'!Y$11*tabelle!$W$3),IF('Rischio netto'!P98=tabelle!$V$4,('calcolo mitigazione del rischio'!Y$11*tabelle!$W$4),IF('Rischio netto'!P98=tabelle!$V$5,('calcolo mitigazione del rischio'!Y$11*tabelle!$W$5),IF('Rischio netto'!P98=tabelle!$V$6,('calcolo mitigazione del rischio'!Y$11*tabelle!$W$6),IF('Rischio netto'!P98=tabelle!$V$7,('calcolo mitigazione del rischio'!Y$11*tabelle!$W$7),IF('Rischio netto'!P98=tabelle!$V$8,('calcolo mitigazione del rischio'!Y$11*tabelle!$W$8),IF('Rischio netto'!P98=tabelle!$V$9,('calcolo mitigazione del rischio'!Y$11*tabelle!$W$9),IF('Rischio netto'!P98=tabelle!$V$10,('calcolo mitigazione del rischio'!Y$11*tabelle!$W$10),IF('Rischio netto'!P98=tabelle!$V$11,('calcolo mitigazione del rischio'!Y$11*tabelle!$W$11),IF('Rischio netto'!P98=tabelle!$V$12,('calcolo mitigazione del rischio'!Y$11*tabelle!$W$12),"-"))))))))))</f>
        <v>-</v>
      </c>
      <c r="Z9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1" s="26" t="str">
        <f>IF('Rischio netto'!Q98=tabelle!$V$3,('calcolo mitigazione del rischio'!AA$11*tabelle!$W$3),IF('Rischio netto'!Q98=tabelle!$V$4,('calcolo mitigazione del rischio'!AA$11*tabelle!$W$4),IF('Rischio netto'!Q98=tabelle!$V$5,('calcolo mitigazione del rischio'!AA$11*tabelle!$W$5),IF('Rischio netto'!Q98=tabelle!$V$6,('calcolo mitigazione del rischio'!AA$11*tabelle!$W$6),IF('Rischio netto'!Q98=tabelle!$V$7,('calcolo mitigazione del rischio'!AA$11*tabelle!$W$7),IF('Rischio netto'!Q98=tabelle!$V$8,('calcolo mitigazione del rischio'!AA$11*tabelle!$W$8),IF('Rischio netto'!Q98=tabelle!$V$9,('calcolo mitigazione del rischio'!AA$11*tabelle!$W$9),IF('Rischio netto'!Q98=tabelle!$V$10,('calcolo mitigazione del rischio'!AA$11*tabelle!$W$10),IF('Rischio netto'!Q98=tabelle!$V$11,('calcolo mitigazione del rischio'!AA$11*tabelle!$W$11),IF('Rischio netto'!Q98=tabelle!$V$12,('calcolo mitigazione del rischio'!AA$11*tabelle!$W$12),"-"))))))))))</f>
        <v>-</v>
      </c>
      <c r="AB91" s="26" t="str">
        <f>IF('Rischio netto'!R98=tabelle!$V$3,('calcolo mitigazione del rischio'!AB$11*tabelle!$W$3),IF('Rischio netto'!R98=tabelle!$V$4,('calcolo mitigazione del rischio'!AB$11*tabelle!$W$4),IF('Rischio netto'!R98=tabelle!$V$5,('calcolo mitigazione del rischio'!AB$11*tabelle!$W$5),IF('Rischio netto'!R98=tabelle!$V$6,('calcolo mitigazione del rischio'!AB$11*tabelle!$W$6),IF('Rischio netto'!R98=tabelle!$V$7,('calcolo mitigazione del rischio'!AB$11*tabelle!$W$7),IF('Rischio netto'!R98=tabelle!$V$8,('calcolo mitigazione del rischio'!AB$11*tabelle!$W$8),IF('Rischio netto'!R98=tabelle!$V$9,('calcolo mitigazione del rischio'!AB$11*tabelle!$W$9),IF('Rischio netto'!R98=tabelle!$V$10,('calcolo mitigazione del rischio'!AB$11*tabelle!$W$10),IF('Rischio netto'!R98=tabelle!$V$11,('calcolo mitigazione del rischio'!AB$11*tabelle!$W$11),IF('Rischio netto'!R98=tabelle!$V$12,('calcolo mitigazione del rischio'!AB$11*tabelle!$W$12),"-"))))))))))</f>
        <v>-</v>
      </c>
      <c r="AC91" s="405" t="str">
        <f>IF('Rischio netto'!T98=tabelle!$V$3,('calcolo mitigazione del rischio'!AC$11*tabelle!$W$3),IF('Rischio netto'!T98=tabelle!$V$4,('calcolo mitigazione del rischio'!AC$11*tabelle!$W$4),IF('Rischio netto'!T98=tabelle!$V$5,('calcolo mitigazione del rischio'!AC$11*tabelle!$W$5),IF('Rischio netto'!T98=tabelle!$V$6,('calcolo mitigazione del rischio'!AC$11*tabelle!$W$6),IF('Rischio netto'!T98=tabelle!$V$7,('calcolo mitigazione del rischio'!AC$11*tabelle!$W$7),IF('Rischio netto'!T98=tabelle!$V$8,('calcolo mitigazione del rischio'!AC$11*tabelle!$W$8),IF('Rischio netto'!T98=tabelle!$V$9,('calcolo mitigazione del rischio'!AC$11*tabelle!$W$9),IF('Rischio netto'!T98=tabelle!$V$10,('calcolo mitigazione del rischio'!AC$11*tabelle!$W$10),IF('Rischio netto'!T98=tabelle!$V$11,('calcolo mitigazione del rischio'!AC$11*tabelle!$W$11),IF('Rischio netto'!T98=tabelle!$V$12,('calcolo mitigazione del rischio'!AC$11*tabelle!$W$12),"-"))))))))))</f>
        <v>-</v>
      </c>
      <c r="AD91" s="26" t="str">
        <f>IF('Rischio netto'!T98=tabelle!$V$3,('calcolo mitigazione del rischio'!AD$11*tabelle!$W$3),IF('Rischio netto'!T98=tabelle!$V$4,('calcolo mitigazione del rischio'!AD$11*tabelle!$W$4),IF('Rischio netto'!T98=tabelle!$V$5,('calcolo mitigazione del rischio'!AD$11*tabelle!$W$5),IF('Rischio netto'!T98=tabelle!$V$6,('calcolo mitigazione del rischio'!AD$11*tabelle!$W$6),IF('Rischio netto'!T98=tabelle!$V$7,('calcolo mitigazione del rischio'!AD$11*tabelle!$W$7),IF('Rischio netto'!T98=tabelle!$V$8,('calcolo mitigazione del rischio'!AD$11*tabelle!$W$8),IF('Rischio netto'!T98=tabelle!$V$9,('calcolo mitigazione del rischio'!AD$11*tabelle!$W$9),IF('Rischio netto'!T98=tabelle!$V$10,('calcolo mitigazione del rischio'!AD$11*tabelle!$W$10),IF('Rischio netto'!T98=tabelle!$V$11,('calcolo mitigazione del rischio'!AD$11*tabelle!$W$11),IF('Rischio netto'!T98=tabelle!$V$12,('calcolo mitigazione del rischio'!AD$11*tabelle!$W$12),"-"))))))))))</f>
        <v>-</v>
      </c>
      <c r="AE91" s="26"/>
      <c r="AF91" s="405" t="str">
        <f>IF('Rischio netto'!T98=tabelle!$V$3,('calcolo mitigazione del rischio'!AF$11*tabelle!$W$3),IF('Rischio netto'!T98=tabelle!$V$4,('calcolo mitigazione del rischio'!AF$11*tabelle!$W$4),IF('Rischio netto'!T98=tabelle!$V$5,('calcolo mitigazione del rischio'!AF$11*tabelle!$W$5),IF('Rischio netto'!T98=tabelle!$V$6,('calcolo mitigazione del rischio'!AF$11*tabelle!$W$6),IF('Rischio netto'!T98=tabelle!$V$7,('calcolo mitigazione del rischio'!AF$11*tabelle!$W$7),IF('Rischio netto'!T98=tabelle!$V$8,('calcolo mitigazione del rischio'!AF$11*tabelle!$W$8),IF('Rischio netto'!T98=tabelle!$V$9,('calcolo mitigazione del rischio'!AF$11*tabelle!$W$9),IF('Rischio netto'!T98=tabelle!$V$10,('calcolo mitigazione del rischio'!AF$11*tabelle!$W$10),IF('Rischio netto'!T98=tabelle!$V$11,('calcolo mitigazione del rischio'!AF$11*tabelle!$W$11),IF('Rischio netto'!T98=tabelle!$V$12,('calcolo mitigazione del rischio'!AF$11*tabelle!$W$12),"-"))))))))))</f>
        <v>-</v>
      </c>
      <c r="AG91" s="405" t="str">
        <f>IF('Rischio netto'!U98=tabelle!$V$3,('calcolo mitigazione del rischio'!AG$11*tabelle!$W$3),IF('Rischio netto'!U98=tabelle!$V$4,('calcolo mitigazione del rischio'!AG$11*tabelle!$W$4),IF('Rischio netto'!U98=tabelle!$V$5,('calcolo mitigazione del rischio'!AG$11*tabelle!$W$5),IF('Rischio netto'!U98=tabelle!$V$6,('calcolo mitigazione del rischio'!AG$11*tabelle!$W$6),IF('Rischio netto'!U98=tabelle!$V$7,('calcolo mitigazione del rischio'!AG$11*tabelle!$W$7),IF('Rischio netto'!U98=tabelle!$V$8,('calcolo mitigazione del rischio'!AG$11*tabelle!$W$8),IF('Rischio netto'!U98=tabelle!$V$9,('calcolo mitigazione del rischio'!AG$11*tabelle!$W$9),IF('Rischio netto'!U98=tabelle!$V$10,('calcolo mitigazione del rischio'!AG$11*tabelle!$W$10),IF('Rischio netto'!U98=tabelle!$V$11,('calcolo mitigazione del rischio'!AG$11*tabelle!$W$11),IF('Rischio netto'!U98=tabelle!$V$12,('calcolo mitigazione del rischio'!AG$11*tabelle!$W$12),"-"))))))))))</f>
        <v>-</v>
      </c>
      <c r="AH91" s="26" t="str">
        <f>IF('Rischio netto'!V98=tabelle!$V$3,('calcolo mitigazione del rischio'!AH$11*tabelle!$W$3),IF('Rischio netto'!V98=tabelle!$V$4,('calcolo mitigazione del rischio'!AH$11*tabelle!$W$4),IF('Rischio netto'!V98=tabelle!$V$5,('calcolo mitigazione del rischio'!AH$11*tabelle!$W$5),IF('Rischio netto'!V98=tabelle!$V$6,('calcolo mitigazione del rischio'!AH$11*tabelle!$W$6),IF('Rischio netto'!V98=tabelle!$V$7,('calcolo mitigazione del rischio'!AH$11*tabelle!$W$7),IF('Rischio netto'!V98=tabelle!$V$8,('calcolo mitigazione del rischio'!AH$11*tabelle!$W$8),IF('Rischio netto'!V98=tabelle!$V$9,('calcolo mitigazione del rischio'!AH$11*tabelle!$W$9),IF('Rischio netto'!V98=tabelle!$V$10,('calcolo mitigazione del rischio'!AH$11*tabelle!$W$10),IF('Rischio netto'!V98=tabelle!$V$11,('calcolo mitigazione del rischio'!AH$11*tabelle!$W$11),IF('Rischio netto'!V98=tabelle!$V$12,('calcolo mitigazione del rischio'!AH$11*tabelle!$W$12),"-"))))))))))</f>
        <v>-</v>
      </c>
      <c r="AI91" s="410" t="str">
        <f>IF('Rischio netto'!W98=tabelle!$V$3,('calcolo mitigazione del rischio'!AI$11*tabelle!$W$3),IF('Rischio netto'!W98=tabelle!$V$4,('calcolo mitigazione del rischio'!AI$11*tabelle!$W$4),IF('Rischio netto'!W98=tabelle!$V$5,('calcolo mitigazione del rischio'!AI$11*tabelle!$W$5),IF('Rischio netto'!W98=tabelle!$V$6,('calcolo mitigazione del rischio'!AI$11*tabelle!$W$6),IF('Rischio netto'!W98=tabelle!$V$7,('calcolo mitigazione del rischio'!AI$11*tabelle!$W$7),IF('Rischio netto'!W98=tabelle!$V$8,('calcolo mitigazione del rischio'!AI$11*tabelle!$W$8),IF('Rischio netto'!W98=tabelle!$V$9,('calcolo mitigazione del rischio'!AI$11*tabelle!$W$9),IF('Rischio netto'!W98=tabelle!$V$10,('calcolo mitigazione del rischio'!AI$11*tabelle!$W$10),IF('Rischio netto'!W98=tabelle!$V$11,('calcolo mitigazione del rischio'!AI$11*tabelle!$W$11),IF('Rischio netto'!W98=tabelle!$V$12,('calcolo mitigazione del rischio'!AI$11*tabelle!$W$12),"-"))))))))))</f>
        <v>-</v>
      </c>
      <c r="AJ91" s="428" t="e">
        <f t="shared" si="9"/>
        <v>#REF!</v>
      </c>
      <c r="AK91" s="429" t="e">
        <f t="shared" si="12"/>
        <v>#REF!</v>
      </c>
      <c r="AL91" s="418" t="e">
        <f>IF('calcolo mitigazione del rischio'!$AJ91="-","-",'calcolo mitigazione del rischio'!$AK91)</f>
        <v>#REF!</v>
      </c>
      <c r="AM91" s="412" t="str">
        <f>IF('Rischio netto'!X98="-","-",IF('calcolo mitigazione del rischio'!S91="-","-",IF('calcolo mitigazione del rischio'!AL91="-","-",ROUND(('calcolo mitigazione del rischio'!S91*(1-'calcolo mitigazione del rischio'!AL91)),0))))</f>
        <v>-</v>
      </c>
      <c r="AN91" s="404"/>
      <c r="AO91" s="26">
        <f>IF('Rischio Lordo'!L98="X",tabelle!$I$2,0)</f>
        <v>0</v>
      </c>
      <c r="AP91" s="26">
        <f>IF('Rischio Lordo'!M98="X",tabelle!$I$3,0)</f>
        <v>0</v>
      </c>
      <c r="AQ91" s="26">
        <f>IF('Rischio Lordo'!N98="X",tabelle!$I$4,0)</f>
        <v>0</v>
      </c>
      <c r="AR91" s="26">
        <f>IF('Rischio Lordo'!O98="X",tabelle!$I$5,0)</f>
        <v>0</v>
      </c>
      <c r="AS91" s="26">
        <f>IF('Rischio Lordo'!P98="X",tabelle!$I$6,0)</f>
        <v>0</v>
      </c>
      <c r="AT91" s="26">
        <f>IF('Rischio Lordo'!Q98="X",tabelle!$I$7,0)</f>
        <v>0</v>
      </c>
      <c r="AU91" s="26">
        <f>IF('Rischio Lordo'!R98="X",tabelle!$I$8,0)</f>
        <v>0</v>
      </c>
      <c r="AV91" s="26">
        <f>IF('Rischio Lordo'!S98="X",tabelle!$I$9,0)</f>
        <v>0</v>
      </c>
      <c r="AW91" s="26">
        <f>IF('Rischio Lordo'!T98="X",tabelle!$I$10,0)</f>
        <v>0</v>
      </c>
      <c r="AX91" s="26">
        <f>IF('Rischio Lordo'!U98="X",tabelle!$I$11,0)</f>
        <v>0</v>
      </c>
      <c r="AY91" s="26">
        <f>IF('Rischio Lordo'!V98="X",tabelle!$I$12,0)</f>
        <v>0</v>
      </c>
      <c r="AZ91" s="26">
        <f>IF('Rischio Lordo'!W98="X",tabelle!$I$13,0)</f>
        <v>0</v>
      </c>
      <c r="BA91" s="26">
        <f>IF('Rischio Lordo'!X98="X",tabelle!$I$14,0)</f>
        <v>0</v>
      </c>
      <c r="BB91" s="26">
        <f>IF('Rischio Lordo'!Y98="X",tabelle!$I$15,0)</f>
        <v>0</v>
      </c>
      <c r="BC91" s="26">
        <f>IF('Rischio Lordo'!Z98="X",tabelle!$I$16,0)</f>
        <v>0</v>
      </c>
      <c r="BD91" s="26">
        <f>IF('Rischio Lordo'!AA98="X",tabelle!$I$17,0)</f>
        <v>0</v>
      </c>
      <c r="BE91" s="26">
        <f>IF('Rischio Lordo'!AB98="X",tabelle!$I$18,0)</f>
        <v>0</v>
      </c>
      <c r="BF91" s="26">
        <f>IF('Rischio Lordo'!AC98="X",tabelle!$I$18,0)</f>
        <v>0</v>
      </c>
      <c r="BG91" s="26">
        <f>IF('Rischio Lordo'!AC98="X",tabelle!$I$19,0)</f>
        <v>0</v>
      </c>
      <c r="BH91" s="212">
        <f t="shared" si="13"/>
        <v>0</v>
      </c>
    </row>
    <row r="92" spans="1:60" x14ac:dyDescent="0.75">
      <c r="A92" s="743">
        <f>Schema!A96</f>
        <v>0</v>
      </c>
      <c r="B92" s="724">
        <f>Schema!B96</f>
        <v>0</v>
      </c>
      <c r="C92" s="1119">
        <f>Schema!C96</f>
        <v>0</v>
      </c>
      <c r="D92" s="268" t="str">
        <f>Schema!D96</f>
        <v>E.1.2. Verifica documenti di supporto</v>
      </c>
      <c r="E92" s="296" t="str">
        <f>Schema!E96</f>
        <v>BBF</v>
      </c>
      <c r="F92" s="90" t="str">
        <f>Schema!F96</f>
        <v>F</v>
      </c>
      <c r="G92" s="90" t="str">
        <f>Schema!G96</f>
        <v>01</v>
      </c>
      <c r="H92" s="297" t="str">
        <f>Schema!H96</f>
        <v>02</v>
      </c>
      <c r="I92" s="181" t="str">
        <f>IF('Rischio Lordo'!AF99=tabelle!$M$7,tabelle!$N$7,IF('Rischio Lordo'!AF99=tabelle!$M$6,tabelle!$N$6,IF('Rischio Lordo'!AF99=tabelle!$M$5,tabelle!$N$5,IF('Rischio Lordo'!AF99=tabelle!$M$4,tabelle!$N$4,IF('Rischio Lordo'!AF99=tabelle!$M$3,tabelle!$N$3,"-")))))</f>
        <v>-</v>
      </c>
      <c r="J92" s="34" t="str">
        <f>IF('Rischio Lordo'!AG99=tabelle!$M$7,tabelle!$N$7,IF('Rischio Lordo'!AG99=tabelle!$M$6,tabelle!$N$6,IF('Rischio Lordo'!AG99=tabelle!$M$5,tabelle!$N$5,IF('Rischio Lordo'!AG99=tabelle!$M$4,tabelle!$N$4,IF('Rischio Lordo'!AG99=tabelle!$M$3,tabelle!$N$3,"-")))))</f>
        <v>-</v>
      </c>
      <c r="K92" s="34" t="str">
        <f>IF('Rischio Lordo'!AH99=tabelle!$M$7,tabelle!$N$7,IF('Rischio Lordo'!AH99=tabelle!$M$6,tabelle!$N$6,IF('Rischio Lordo'!AH99=tabelle!$M$5,tabelle!$N$5,IF('Rischio Lordo'!AH99=tabelle!$M$4,tabelle!$N$4,IF('Rischio Lordo'!AH99=tabelle!$M$3,tabelle!$N$3,"-")))))</f>
        <v>-</v>
      </c>
      <c r="L92" s="394" t="str">
        <f t="shared" si="10"/>
        <v>-</v>
      </c>
      <c r="M92" s="34" t="str">
        <f>IF('Rischio Lordo'!AI99=tabelle!$M$7,tabelle!$N$7,IF('Rischio Lordo'!AI99=tabelle!$M$6,tabelle!$N$6,IF('Rischio Lordo'!AI99=tabelle!$M$5,tabelle!$N$5,IF('Rischio Lordo'!AI99=tabelle!$M$4,tabelle!$N$4,IF('Rischio Lordo'!AI99=tabelle!$M$3,tabelle!$N$3,"-")))))</f>
        <v>-</v>
      </c>
      <c r="N92" s="165" t="str">
        <f>IF(M92="-","-",IF('calcolo mitigazione del rischio'!L92="-","-",IF(AND((M92*'calcolo mitigazione del rischio'!L92)&gt;=tabelle!$P$3, (M92*'calcolo mitigazione del rischio'!L92)&lt;tabelle!$Q$3),tabelle!$R$3,IF(AND((M92*'calcolo mitigazione del rischio'!L92)&gt;=tabelle!$P$4, (M92*'calcolo mitigazione del rischio'!L92)&lt;tabelle!$Q$4),tabelle!$R$4,IF(AND((M92*'calcolo mitigazione del rischio'!L92)&gt;=tabelle!$P$5, (M92*'calcolo mitigazione del rischio'!L92)&lt;tabelle!$Q$5),tabelle!$R$5,IF(AND((M92*'calcolo mitigazione del rischio'!L92)&gt;=tabelle!$P$6, (M92*'calcolo mitigazione del rischio'!L92)&lt;tabelle!$Q$6),tabelle!$R$6,IF(AND((M92*'calcolo mitigazione del rischio'!L92)&gt;=tabelle!$P$7, (M92*'calcolo mitigazione del rischio'!L92)&lt;=tabelle!$Q$7),tabelle!$R$7,"-")))))))</f>
        <v>-</v>
      </c>
      <c r="O92" s="35" t="str">
        <f>IF('Rischio Lordo'!AK99=tabelle!$M$7,tabelle!$N$7,IF('Rischio Lordo'!AK99=tabelle!$M$6,tabelle!$N$6,IF('Rischio Lordo'!AK99=tabelle!$M$5,tabelle!$N$5,IF('Rischio Lordo'!AK99=tabelle!$M$4,tabelle!$N$4,IF('Rischio Lordo'!AK99=tabelle!$M$3,tabelle!$N$3,"-")))))</f>
        <v>-</v>
      </c>
      <c r="P92" s="35" t="str">
        <f>IF('Rischio Lordo'!AL99=tabelle!$M$7,tabelle!$N$7,IF('Rischio Lordo'!AL99=tabelle!$M$6,tabelle!$N$6,IF('Rischio Lordo'!AL99=tabelle!$M$5,tabelle!$N$5,IF('Rischio Lordo'!AL99=tabelle!$M$4,tabelle!$N$4,IF('Rischio Lordo'!AL99=tabelle!$M$3,tabelle!$N$3,"-")))))</f>
        <v>-</v>
      </c>
      <c r="Q92" s="35" t="str">
        <f>IF('Rischio Lordo'!AM99=tabelle!$M$7,tabelle!$N$7,IF('Rischio Lordo'!AM99=tabelle!$M$6,tabelle!$N$6,IF('Rischio Lordo'!AM99=tabelle!$M$5,tabelle!$N$5,IF('Rischio Lordo'!AM99=tabelle!$M$4,tabelle!$N$4,IF('Rischio Lordo'!AM99=tabelle!$M$3,tabelle!$N$3,"-")))))</f>
        <v>-</v>
      </c>
      <c r="R92" s="166" t="str">
        <f t="shared" si="11"/>
        <v>-</v>
      </c>
      <c r="S92" s="228" t="str">
        <f>IF(R92="-","-",(R92*'calcolo mitigazione del rischio'!N92))</f>
        <v>-</v>
      </c>
      <c r="T92" s="26" t="str">
        <f>IF('Rischio netto'!I99=tabelle!$V$3,('calcolo mitigazione del rischio'!T$11*tabelle!$W$3),IF('Rischio netto'!I99=tabelle!$V$4,('calcolo mitigazione del rischio'!T$11*tabelle!$W$4),IF('Rischio netto'!I99=tabelle!$V$5,('calcolo mitigazione del rischio'!T$11*tabelle!$W$5),IF('Rischio netto'!I99=tabelle!$V$6,('calcolo mitigazione del rischio'!T$11*tabelle!$W$6),IF('Rischio netto'!I99=tabelle!$V$7,('calcolo mitigazione del rischio'!T$11*tabelle!$W$7),IF('Rischio netto'!I99=tabelle!$V$8,('calcolo mitigazione del rischio'!T$11*tabelle!$W$8),IF('Rischio netto'!I99=tabelle!$V$9,('calcolo mitigazione del rischio'!T$11*tabelle!$W$9),IF('Rischio netto'!I99=tabelle!$V$10,('calcolo mitigazione del rischio'!T$11*tabelle!$W$10),IF('Rischio netto'!I99=tabelle!$V$11,('calcolo mitigazione del rischio'!T$11*tabelle!$W$11),IF('Rischio netto'!I99=tabelle!$V$12,('calcolo mitigazione del rischio'!T$11*tabelle!$W$12),"-"))))))))))</f>
        <v>-</v>
      </c>
      <c r="U92" s="26" t="str">
        <f>IF('Rischio netto'!J99=tabelle!$V$3,('calcolo mitigazione del rischio'!U$11*tabelle!$W$3),IF('Rischio netto'!J99=tabelle!$V$4,('calcolo mitigazione del rischio'!U$11*tabelle!$W$4),IF('Rischio netto'!J99=tabelle!$V$5,('calcolo mitigazione del rischio'!U$11*tabelle!$W$5),IF('Rischio netto'!J99=tabelle!$V$6,('calcolo mitigazione del rischio'!U$11*tabelle!$W$6),IF('Rischio netto'!J99=tabelle!$V$7,('calcolo mitigazione del rischio'!U$11*tabelle!$W$7),IF('Rischio netto'!J99=tabelle!$V$8,('calcolo mitigazione del rischio'!U$11*tabelle!$W$8),IF('Rischio netto'!J99=tabelle!$V$9,('calcolo mitigazione del rischio'!U$11*tabelle!$W$9),IF('Rischio netto'!J99=tabelle!$V$10,('calcolo mitigazione del rischio'!U$11*tabelle!$W$10),IF('Rischio netto'!J99=tabelle!$V$11,('calcolo mitigazione del rischio'!U$11*tabelle!$W$11),IF('Rischio netto'!J99=tabelle!$V$12,('calcolo mitigazione del rischio'!U$11*tabelle!$W$12),"-"))))))))))</f>
        <v>-</v>
      </c>
      <c r="V92" s="26" t="str">
        <f>IF('Rischio netto'!K99=tabelle!$V$3,('calcolo mitigazione del rischio'!V$11*tabelle!$W$3),IF('Rischio netto'!K99=tabelle!$V$4,('calcolo mitigazione del rischio'!V$11*tabelle!$W$4),IF('Rischio netto'!K99=tabelle!$V$5,('calcolo mitigazione del rischio'!V$11*tabelle!$W$5),IF('Rischio netto'!K99=tabelle!$V$6,('calcolo mitigazione del rischio'!V$11*tabelle!$W$6),IF('Rischio netto'!K99=tabelle!$V$7,('calcolo mitigazione del rischio'!V$11*tabelle!$W$7),IF('Rischio netto'!K99=tabelle!$V$8,('calcolo mitigazione del rischio'!V$11*tabelle!$W$8),IF('Rischio netto'!K99=tabelle!$V$9,('calcolo mitigazione del rischio'!V$11*tabelle!$W$9),IF('Rischio netto'!K99=tabelle!$V$10,('calcolo mitigazione del rischio'!V$11*tabelle!$W$10),IF('Rischio netto'!K99=tabelle!$V$11,('calcolo mitigazione del rischio'!V$11*tabelle!$W$11),IF('Rischio netto'!K99=tabelle!$V$12,('calcolo mitigazione del rischio'!V$11*tabelle!$W$12),"-"))))))))))</f>
        <v>-</v>
      </c>
      <c r="W92" s="26" t="str">
        <f>IF('Rischio netto'!L99=tabelle!$V$3,('calcolo mitigazione del rischio'!W$11*tabelle!$W$3),IF('Rischio netto'!L99=tabelle!$V$4,('calcolo mitigazione del rischio'!W$11*tabelle!$W$4),IF('Rischio netto'!L99=tabelle!$V$5,('calcolo mitigazione del rischio'!W$11*tabelle!$W$5),IF('Rischio netto'!L99=tabelle!$V$6,('calcolo mitigazione del rischio'!W$11*tabelle!$W$6),IF('Rischio netto'!L99=tabelle!$V$7,('calcolo mitigazione del rischio'!W$11*tabelle!$W$7),IF('Rischio netto'!L99=tabelle!$V$8,('calcolo mitigazione del rischio'!W$11*tabelle!$W$8),IF('Rischio netto'!L99=tabelle!$V$9,('calcolo mitigazione del rischio'!W$11*tabelle!$W$9),IF('Rischio netto'!L99=tabelle!$V$10,('calcolo mitigazione del rischio'!W$11*tabelle!$W$10),IF('Rischio netto'!L99=tabelle!$V$11,('calcolo mitigazione del rischio'!W$11*tabelle!$W$11),IF('Rischio netto'!L99=tabelle!$V$12,('calcolo mitigazione del rischio'!W$11*tabelle!$W$12),"-"))))))))))</f>
        <v>-</v>
      </c>
      <c r="X92" s="26" t="str">
        <f>IF('Rischio netto'!O99=tabelle!$V$3,('calcolo mitigazione del rischio'!X$11*tabelle!$W$3),IF('Rischio netto'!O99=tabelle!$V$4,('calcolo mitigazione del rischio'!X$11*tabelle!$W$4),IF('Rischio netto'!O99=tabelle!$V$5,('calcolo mitigazione del rischio'!X$11*tabelle!$W$5),IF('Rischio netto'!O99=tabelle!$V$6,('calcolo mitigazione del rischio'!X$11*tabelle!$W$6),IF('Rischio netto'!O99=tabelle!$V$7,('calcolo mitigazione del rischio'!X$11*tabelle!$W$7),IF('Rischio netto'!O99=tabelle!$V$8,('calcolo mitigazione del rischio'!X$11*tabelle!$W$8),IF('Rischio netto'!O99=tabelle!$V$9,('calcolo mitigazione del rischio'!X$11*tabelle!$W$9),IF('Rischio netto'!O99=tabelle!$V$10,('calcolo mitigazione del rischio'!X$11*tabelle!$W$10),IF('Rischio netto'!O99=tabelle!$V$11,('calcolo mitigazione del rischio'!X$11*tabelle!$W$11),IF('Rischio netto'!O99=tabelle!$V$12,('calcolo mitigazione del rischio'!X$11*tabelle!$W$12),"-"))))))))))</f>
        <v>-</v>
      </c>
      <c r="Y92" s="26" t="str">
        <f>IF('Rischio netto'!P99=tabelle!$V$3,('calcolo mitigazione del rischio'!Y$11*tabelle!$W$3),IF('Rischio netto'!P99=tabelle!$V$4,('calcolo mitigazione del rischio'!Y$11*tabelle!$W$4),IF('Rischio netto'!P99=tabelle!$V$5,('calcolo mitigazione del rischio'!Y$11*tabelle!$W$5),IF('Rischio netto'!P99=tabelle!$V$6,('calcolo mitigazione del rischio'!Y$11*tabelle!$W$6),IF('Rischio netto'!P99=tabelle!$V$7,('calcolo mitigazione del rischio'!Y$11*tabelle!$W$7),IF('Rischio netto'!P99=tabelle!$V$8,('calcolo mitigazione del rischio'!Y$11*tabelle!$W$8),IF('Rischio netto'!P99=tabelle!$V$9,('calcolo mitigazione del rischio'!Y$11*tabelle!$W$9),IF('Rischio netto'!P99=tabelle!$V$10,('calcolo mitigazione del rischio'!Y$11*tabelle!$W$10),IF('Rischio netto'!P99=tabelle!$V$11,('calcolo mitigazione del rischio'!Y$11*tabelle!$W$11),IF('Rischio netto'!P99=tabelle!$V$12,('calcolo mitigazione del rischio'!Y$11*tabelle!$W$12),"-"))))))))))</f>
        <v>-</v>
      </c>
      <c r="Z9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2" s="26" t="str">
        <f>IF('Rischio netto'!Q99=tabelle!$V$3,('calcolo mitigazione del rischio'!AA$11*tabelle!$W$3),IF('Rischio netto'!Q99=tabelle!$V$4,('calcolo mitigazione del rischio'!AA$11*tabelle!$W$4),IF('Rischio netto'!Q99=tabelle!$V$5,('calcolo mitigazione del rischio'!AA$11*tabelle!$W$5),IF('Rischio netto'!Q99=tabelle!$V$6,('calcolo mitigazione del rischio'!AA$11*tabelle!$W$6),IF('Rischio netto'!Q99=tabelle!$V$7,('calcolo mitigazione del rischio'!AA$11*tabelle!$W$7),IF('Rischio netto'!Q99=tabelle!$V$8,('calcolo mitigazione del rischio'!AA$11*tabelle!$W$8),IF('Rischio netto'!Q99=tabelle!$V$9,('calcolo mitigazione del rischio'!AA$11*tabelle!$W$9),IF('Rischio netto'!Q99=tabelle!$V$10,('calcolo mitigazione del rischio'!AA$11*tabelle!$W$10),IF('Rischio netto'!Q99=tabelle!$V$11,('calcolo mitigazione del rischio'!AA$11*tabelle!$W$11),IF('Rischio netto'!Q99=tabelle!$V$12,('calcolo mitigazione del rischio'!AA$11*tabelle!$W$12),"-"))))))))))</f>
        <v>-</v>
      </c>
      <c r="AB92" s="26" t="str">
        <f>IF('Rischio netto'!R99=tabelle!$V$3,('calcolo mitigazione del rischio'!AB$11*tabelle!$W$3),IF('Rischio netto'!R99=tabelle!$V$4,('calcolo mitigazione del rischio'!AB$11*tabelle!$W$4),IF('Rischio netto'!R99=tabelle!$V$5,('calcolo mitigazione del rischio'!AB$11*tabelle!$W$5),IF('Rischio netto'!R99=tabelle!$V$6,('calcolo mitigazione del rischio'!AB$11*tabelle!$W$6),IF('Rischio netto'!R99=tabelle!$V$7,('calcolo mitigazione del rischio'!AB$11*tabelle!$W$7),IF('Rischio netto'!R99=tabelle!$V$8,('calcolo mitigazione del rischio'!AB$11*tabelle!$W$8),IF('Rischio netto'!R99=tabelle!$V$9,('calcolo mitigazione del rischio'!AB$11*tabelle!$W$9),IF('Rischio netto'!R99=tabelle!$V$10,('calcolo mitigazione del rischio'!AB$11*tabelle!$W$10),IF('Rischio netto'!R99=tabelle!$V$11,('calcolo mitigazione del rischio'!AB$11*tabelle!$W$11),IF('Rischio netto'!R99=tabelle!$V$12,('calcolo mitigazione del rischio'!AB$11*tabelle!$W$12),"-"))))))))))</f>
        <v>-</v>
      </c>
      <c r="AC92" s="405" t="str">
        <f>IF('Rischio netto'!T99=tabelle!$V$3,('calcolo mitigazione del rischio'!AC$11*tabelle!$W$3),IF('Rischio netto'!T99=tabelle!$V$4,('calcolo mitigazione del rischio'!AC$11*tabelle!$W$4),IF('Rischio netto'!T99=tabelle!$V$5,('calcolo mitigazione del rischio'!AC$11*tabelle!$W$5),IF('Rischio netto'!T99=tabelle!$V$6,('calcolo mitigazione del rischio'!AC$11*tabelle!$W$6),IF('Rischio netto'!T99=tabelle!$V$7,('calcolo mitigazione del rischio'!AC$11*tabelle!$W$7),IF('Rischio netto'!T99=tabelle!$V$8,('calcolo mitigazione del rischio'!AC$11*tabelle!$W$8),IF('Rischio netto'!T99=tabelle!$V$9,('calcolo mitigazione del rischio'!AC$11*tabelle!$W$9),IF('Rischio netto'!T99=tabelle!$V$10,('calcolo mitigazione del rischio'!AC$11*tabelle!$W$10),IF('Rischio netto'!T99=tabelle!$V$11,('calcolo mitigazione del rischio'!AC$11*tabelle!$W$11),IF('Rischio netto'!T99=tabelle!$V$12,('calcolo mitigazione del rischio'!AC$11*tabelle!$W$12),"-"))))))))))</f>
        <v>-</v>
      </c>
      <c r="AD92" s="26" t="str">
        <f>IF('Rischio netto'!T99=tabelle!$V$3,('calcolo mitigazione del rischio'!AD$11*tabelle!$W$3),IF('Rischio netto'!T99=tabelle!$V$4,('calcolo mitigazione del rischio'!AD$11*tabelle!$W$4),IF('Rischio netto'!T99=tabelle!$V$5,('calcolo mitigazione del rischio'!AD$11*tabelle!$W$5),IF('Rischio netto'!T99=tabelle!$V$6,('calcolo mitigazione del rischio'!AD$11*tabelle!$W$6),IF('Rischio netto'!T99=tabelle!$V$7,('calcolo mitigazione del rischio'!AD$11*tabelle!$W$7),IF('Rischio netto'!T99=tabelle!$V$8,('calcolo mitigazione del rischio'!AD$11*tabelle!$W$8),IF('Rischio netto'!T99=tabelle!$V$9,('calcolo mitigazione del rischio'!AD$11*tabelle!$W$9),IF('Rischio netto'!T99=tabelle!$V$10,('calcolo mitigazione del rischio'!AD$11*tabelle!$W$10),IF('Rischio netto'!T99=tabelle!$V$11,('calcolo mitigazione del rischio'!AD$11*tabelle!$W$11),IF('Rischio netto'!T99=tabelle!$V$12,('calcolo mitigazione del rischio'!AD$11*tabelle!$W$12),"-"))))))))))</f>
        <v>-</v>
      </c>
      <c r="AE92" s="26"/>
      <c r="AF92" s="405" t="str">
        <f>IF('Rischio netto'!T99=tabelle!$V$3,('calcolo mitigazione del rischio'!AF$11*tabelle!$W$3),IF('Rischio netto'!T99=tabelle!$V$4,('calcolo mitigazione del rischio'!AF$11*tabelle!$W$4),IF('Rischio netto'!T99=tabelle!$V$5,('calcolo mitigazione del rischio'!AF$11*tabelle!$W$5),IF('Rischio netto'!T99=tabelle!$V$6,('calcolo mitigazione del rischio'!AF$11*tabelle!$W$6),IF('Rischio netto'!T99=tabelle!$V$7,('calcolo mitigazione del rischio'!AF$11*tabelle!$W$7),IF('Rischio netto'!T99=tabelle!$V$8,('calcolo mitigazione del rischio'!AF$11*tabelle!$W$8),IF('Rischio netto'!T99=tabelle!$V$9,('calcolo mitigazione del rischio'!AF$11*tabelle!$W$9),IF('Rischio netto'!T99=tabelle!$V$10,('calcolo mitigazione del rischio'!AF$11*tabelle!$W$10),IF('Rischio netto'!T99=tabelle!$V$11,('calcolo mitigazione del rischio'!AF$11*tabelle!$W$11),IF('Rischio netto'!T99=tabelle!$V$12,('calcolo mitigazione del rischio'!AF$11*tabelle!$W$12),"-"))))))))))</f>
        <v>-</v>
      </c>
      <c r="AG92" s="405" t="str">
        <f>IF('Rischio netto'!U99=tabelle!$V$3,('calcolo mitigazione del rischio'!AG$11*tabelle!$W$3),IF('Rischio netto'!U99=tabelle!$V$4,('calcolo mitigazione del rischio'!AG$11*tabelle!$W$4),IF('Rischio netto'!U99=tabelle!$V$5,('calcolo mitigazione del rischio'!AG$11*tabelle!$W$5),IF('Rischio netto'!U99=tabelle!$V$6,('calcolo mitigazione del rischio'!AG$11*tabelle!$W$6),IF('Rischio netto'!U99=tabelle!$V$7,('calcolo mitigazione del rischio'!AG$11*tabelle!$W$7),IF('Rischio netto'!U99=tabelle!$V$8,('calcolo mitigazione del rischio'!AG$11*tabelle!$W$8),IF('Rischio netto'!U99=tabelle!$V$9,('calcolo mitigazione del rischio'!AG$11*tabelle!$W$9),IF('Rischio netto'!U99=tabelle!$V$10,('calcolo mitigazione del rischio'!AG$11*tabelle!$W$10),IF('Rischio netto'!U99=tabelle!$V$11,('calcolo mitigazione del rischio'!AG$11*tabelle!$W$11),IF('Rischio netto'!U99=tabelle!$V$12,('calcolo mitigazione del rischio'!AG$11*tabelle!$W$12),"-"))))))))))</f>
        <v>-</v>
      </c>
      <c r="AH92" s="26" t="str">
        <f>IF('Rischio netto'!V99=tabelle!$V$3,('calcolo mitigazione del rischio'!AH$11*tabelle!$W$3),IF('Rischio netto'!V99=tabelle!$V$4,('calcolo mitigazione del rischio'!AH$11*tabelle!$W$4),IF('Rischio netto'!V99=tabelle!$V$5,('calcolo mitigazione del rischio'!AH$11*tabelle!$W$5),IF('Rischio netto'!V99=tabelle!$V$6,('calcolo mitigazione del rischio'!AH$11*tabelle!$W$6),IF('Rischio netto'!V99=tabelle!$V$7,('calcolo mitigazione del rischio'!AH$11*tabelle!$W$7),IF('Rischio netto'!V99=tabelle!$V$8,('calcolo mitigazione del rischio'!AH$11*tabelle!$W$8),IF('Rischio netto'!V99=tabelle!$V$9,('calcolo mitigazione del rischio'!AH$11*tabelle!$W$9),IF('Rischio netto'!V99=tabelle!$V$10,('calcolo mitigazione del rischio'!AH$11*tabelle!$W$10),IF('Rischio netto'!V99=tabelle!$V$11,('calcolo mitigazione del rischio'!AH$11*tabelle!$W$11),IF('Rischio netto'!V99=tabelle!$V$12,('calcolo mitigazione del rischio'!AH$11*tabelle!$W$12),"-"))))))))))</f>
        <v>-</v>
      </c>
      <c r="AI92" s="410" t="str">
        <f>IF('Rischio netto'!W99=tabelle!$V$3,('calcolo mitigazione del rischio'!AI$11*tabelle!$W$3),IF('Rischio netto'!W99=tabelle!$V$4,('calcolo mitigazione del rischio'!AI$11*tabelle!$W$4),IF('Rischio netto'!W99=tabelle!$V$5,('calcolo mitigazione del rischio'!AI$11*tabelle!$W$5),IF('Rischio netto'!W99=tabelle!$V$6,('calcolo mitigazione del rischio'!AI$11*tabelle!$W$6),IF('Rischio netto'!W99=tabelle!$V$7,('calcolo mitigazione del rischio'!AI$11*tabelle!$W$7),IF('Rischio netto'!W99=tabelle!$V$8,('calcolo mitigazione del rischio'!AI$11*tabelle!$W$8),IF('Rischio netto'!W99=tabelle!$V$9,('calcolo mitigazione del rischio'!AI$11*tabelle!$W$9),IF('Rischio netto'!W99=tabelle!$V$10,('calcolo mitigazione del rischio'!AI$11*tabelle!$W$10),IF('Rischio netto'!W99=tabelle!$V$11,('calcolo mitigazione del rischio'!AI$11*tabelle!$W$11),IF('Rischio netto'!W99=tabelle!$V$12,('calcolo mitigazione del rischio'!AI$11*tabelle!$W$12),"-"))))))))))</f>
        <v>-</v>
      </c>
      <c r="AJ92" s="428" t="e">
        <f t="shared" si="9"/>
        <v>#REF!</v>
      </c>
      <c r="AK92" s="429" t="e">
        <f t="shared" si="12"/>
        <v>#REF!</v>
      </c>
      <c r="AL92" s="418" t="e">
        <f>IF('calcolo mitigazione del rischio'!$AJ92="-","-",'calcolo mitigazione del rischio'!$AK92)</f>
        <v>#REF!</v>
      </c>
      <c r="AM92" s="412" t="str">
        <f>IF('Rischio netto'!X99="-","-",IF('calcolo mitigazione del rischio'!S92="-","-",IF('calcolo mitigazione del rischio'!AL92="-","-",ROUND(('calcolo mitigazione del rischio'!S92*(1-'calcolo mitigazione del rischio'!AL92)),0))))</f>
        <v>-</v>
      </c>
      <c r="AN92" s="404"/>
      <c r="AO92" s="26">
        <f>IF('Rischio Lordo'!L99="X",tabelle!$I$2,0)</f>
        <v>0</v>
      </c>
      <c r="AP92" s="26">
        <f>IF('Rischio Lordo'!M99="X",tabelle!$I$3,0)</f>
        <v>0</v>
      </c>
      <c r="AQ92" s="26">
        <f>IF('Rischio Lordo'!N99="X",tabelle!$I$4,0)</f>
        <v>0</v>
      </c>
      <c r="AR92" s="26">
        <f>IF('Rischio Lordo'!O99="X",tabelle!$I$5,0)</f>
        <v>0</v>
      </c>
      <c r="AS92" s="26">
        <f>IF('Rischio Lordo'!P99="X",tabelle!$I$6,0)</f>
        <v>0</v>
      </c>
      <c r="AT92" s="26">
        <f>IF('Rischio Lordo'!Q99="X",tabelle!$I$7,0)</f>
        <v>0</v>
      </c>
      <c r="AU92" s="26">
        <f>IF('Rischio Lordo'!R99="X",tabelle!$I$8,0)</f>
        <v>0</v>
      </c>
      <c r="AV92" s="26">
        <f>IF('Rischio Lordo'!S99="X",tabelle!$I$9,0)</f>
        <v>0</v>
      </c>
      <c r="AW92" s="26">
        <f>IF('Rischio Lordo'!T99="X",tabelle!$I$10,0)</f>
        <v>0</v>
      </c>
      <c r="AX92" s="26">
        <f>IF('Rischio Lordo'!U99="X",tabelle!$I$11,0)</f>
        <v>0</v>
      </c>
      <c r="AY92" s="26">
        <f>IF('Rischio Lordo'!V99="X",tabelle!$I$12,0)</f>
        <v>0</v>
      </c>
      <c r="AZ92" s="26">
        <f>IF('Rischio Lordo'!W99="X",tabelle!$I$13,0)</f>
        <v>0</v>
      </c>
      <c r="BA92" s="26">
        <f>IF('Rischio Lordo'!X99="X",tabelle!$I$14,0)</f>
        <v>0</v>
      </c>
      <c r="BB92" s="26">
        <f>IF('Rischio Lordo'!Y99="X",tabelle!$I$15,0)</f>
        <v>0</v>
      </c>
      <c r="BC92" s="26">
        <f>IF('Rischio Lordo'!Z99="X",tabelle!$I$16,0)</f>
        <v>0</v>
      </c>
      <c r="BD92" s="26">
        <f>IF('Rischio Lordo'!AA99="X",tabelle!$I$17,0)</f>
        <v>0</v>
      </c>
      <c r="BE92" s="26">
        <f>IF('Rischio Lordo'!AB99="X",tabelle!$I$18,0)</f>
        <v>0</v>
      </c>
      <c r="BF92" s="26">
        <f>IF('Rischio Lordo'!AC99="X",tabelle!$I$18,0)</f>
        <v>0</v>
      </c>
      <c r="BG92" s="26">
        <f>IF('Rischio Lordo'!AC99="X",tabelle!$I$19,0)</f>
        <v>0</v>
      </c>
      <c r="BH92" s="212">
        <f t="shared" si="13"/>
        <v>0</v>
      </c>
    </row>
    <row r="93" spans="1:60" x14ac:dyDescent="0.75">
      <c r="A93" s="743">
        <f>Schema!A97</f>
        <v>0</v>
      </c>
      <c r="B93" s="724">
        <f>Schema!B97</f>
        <v>0</v>
      </c>
      <c r="C93" s="1119">
        <f>Schema!C97</f>
        <v>0</v>
      </c>
      <c r="D93" s="268" t="str">
        <f>Schema!D97</f>
        <v>E.1.3. Emissione fattura attiva</v>
      </c>
      <c r="E93" s="296" t="str">
        <f>Schema!E97</f>
        <v>BBF</v>
      </c>
      <c r="F93" s="90" t="str">
        <f>Schema!F97</f>
        <v>F</v>
      </c>
      <c r="G93" s="90" t="str">
        <f>Schema!G97</f>
        <v>01</v>
      </c>
      <c r="H93" s="297" t="str">
        <f>Schema!H97</f>
        <v>03</v>
      </c>
      <c r="I93" s="181" t="str">
        <f>IF('Rischio Lordo'!AF100=tabelle!$M$7,tabelle!$N$7,IF('Rischio Lordo'!AF100=tabelle!$M$6,tabelle!$N$6,IF('Rischio Lordo'!AF100=tabelle!$M$5,tabelle!$N$5,IF('Rischio Lordo'!AF100=tabelle!$M$4,tabelle!$N$4,IF('Rischio Lordo'!AF100=tabelle!$M$3,tabelle!$N$3,"-")))))</f>
        <v>-</v>
      </c>
      <c r="J93" s="34" t="str">
        <f>IF('Rischio Lordo'!AG100=tabelle!$M$7,tabelle!$N$7,IF('Rischio Lordo'!AG100=tabelle!$M$6,tabelle!$N$6,IF('Rischio Lordo'!AG100=tabelle!$M$5,tabelle!$N$5,IF('Rischio Lordo'!AG100=tabelle!$M$4,tabelle!$N$4,IF('Rischio Lordo'!AG100=tabelle!$M$3,tabelle!$N$3,"-")))))</f>
        <v>-</v>
      </c>
      <c r="K93" s="34" t="str">
        <f>IF('Rischio Lordo'!AH100=tabelle!$M$7,tabelle!$N$7,IF('Rischio Lordo'!AH100=tabelle!$M$6,tabelle!$N$6,IF('Rischio Lordo'!AH100=tabelle!$M$5,tabelle!$N$5,IF('Rischio Lordo'!AH100=tabelle!$M$4,tabelle!$N$4,IF('Rischio Lordo'!AH100=tabelle!$M$3,tabelle!$N$3,"-")))))</f>
        <v>-</v>
      </c>
      <c r="L93" s="394" t="str">
        <f t="shared" si="10"/>
        <v>-</v>
      </c>
      <c r="M93" s="34" t="str">
        <f>IF('Rischio Lordo'!AI100=tabelle!$M$7,tabelle!$N$7,IF('Rischio Lordo'!AI100=tabelle!$M$6,tabelle!$N$6,IF('Rischio Lordo'!AI100=tabelle!$M$5,tabelle!$N$5,IF('Rischio Lordo'!AI100=tabelle!$M$4,tabelle!$N$4,IF('Rischio Lordo'!AI100=tabelle!$M$3,tabelle!$N$3,"-")))))</f>
        <v>-</v>
      </c>
      <c r="N93" s="165" t="str">
        <f>IF(M93="-","-",IF('calcolo mitigazione del rischio'!L93="-","-",IF(AND((M93*'calcolo mitigazione del rischio'!L93)&gt;=tabelle!$P$3, (M93*'calcolo mitigazione del rischio'!L93)&lt;tabelle!$Q$3),tabelle!$R$3,IF(AND((M93*'calcolo mitigazione del rischio'!L93)&gt;=tabelle!$P$4, (M93*'calcolo mitigazione del rischio'!L93)&lt;tabelle!$Q$4),tabelle!$R$4,IF(AND((M93*'calcolo mitigazione del rischio'!L93)&gt;=tabelle!$P$5, (M93*'calcolo mitigazione del rischio'!L93)&lt;tabelle!$Q$5),tabelle!$R$5,IF(AND((M93*'calcolo mitigazione del rischio'!L93)&gt;=tabelle!$P$6, (M93*'calcolo mitigazione del rischio'!L93)&lt;tabelle!$Q$6),tabelle!$R$6,IF(AND((M93*'calcolo mitigazione del rischio'!L93)&gt;=tabelle!$P$7, (M93*'calcolo mitigazione del rischio'!L93)&lt;=tabelle!$Q$7),tabelle!$R$7,"-")))))))</f>
        <v>-</v>
      </c>
      <c r="O93" s="35" t="str">
        <f>IF('Rischio Lordo'!AK100=tabelle!$M$7,tabelle!$N$7,IF('Rischio Lordo'!AK100=tabelle!$M$6,tabelle!$N$6,IF('Rischio Lordo'!AK100=tabelle!$M$5,tabelle!$N$5,IF('Rischio Lordo'!AK100=tabelle!$M$4,tabelle!$N$4,IF('Rischio Lordo'!AK100=tabelle!$M$3,tabelle!$N$3,"-")))))</f>
        <v>-</v>
      </c>
      <c r="P93" s="35" t="str">
        <f>IF('Rischio Lordo'!AL100=tabelle!$M$7,tabelle!$N$7,IF('Rischio Lordo'!AL100=tabelle!$M$6,tabelle!$N$6,IF('Rischio Lordo'!AL100=tabelle!$M$5,tabelle!$N$5,IF('Rischio Lordo'!AL100=tabelle!$M$4,tabelle!$N$4,IF('Rischio Lordo'!AL100=tabelle!$M$3,tabelle!$N$3,"-")))))</f>
        <v>-</v>
      </c>
      <c r="Q93" s="35" t="str">
        <f>IF('Rischio Lordo'!AM100=tabelle!$M$7,tabelle!$N$7,IF('Rischio Lordo'!AM100=tabelle!$M$6,tabelle!$N$6,IF('Rischio Lordo'!AM100=tabelle!$M$5,tabelle!$N$5,IF('Rischio Lordo'!AM100=tabelle!$M$4,tabelle!$N$4,IF('Rischio Lordo'!AM100=tabelle!$M$3,tabelle!$N$3,"-")))))</f>
        <v>-</v>
      </c>
      <c r="R93" s="166" t="str">
        <f t="shared" si="11"/>
        <v>-</v>
      </c>
      <c r="S93" s="228" t="str">
        <f>IF(R93="-","-",(R93*'calcolo mitigazione del rischio'!N93))</f>
        <v>-</v>
      </c>
      <c r="T93" s="26" t="str">
        <f>IF('Rischio netto'!I100=tabelle!$V$3,('calcolo mitigazione del rischio'!T$11*tabelle!$W$3),IF('Rischio netto'!I100=tabelle!$V$4,('calcolo mitigazione del rischio'!T$11*tabelle!$W$4),IF('Rischio netto'!I100=tabelle!$V$5,('calcolo mitigazione del rischio'!T$11*tabelle!$W$5),IF('Rischio netto'!I100=tabelle!$V$6,('calcolo mitigazione del rischio'!T$11*tabelle!$W$6),IF('Rischio netto'!I100=tabelle!$V$7,('calcolo mitigazione del rischio'!T$11*tabelle!$W$7),IF('Rischio netto'!I100=tabelle!$V$8,('calcolo mitigazione del rischio'!T$11*tabelle!$W$8),IF('Rischio netto'!I100=tabelle!$V$9,('calcolo mitigazione del rischio'!T$11*tabelle!$W$9),IF('Rischio netto'!I100=tabelle!$V$10,('calcolo mitigazione del rischio'!T$11*tabelle!$W$10),IF('Rischio netto'!I100=tabelle!$V$11,('calcolo mitigazione del rischio'!T$11*tabelle!$W$11),IF('Rischio netto'!I100=tabelle!$V$12,('calcolo mitigazione del rischio'!T$11*tabelle!$W$12),"-"))))))))))</f>
        <v>-</v>
      </c>
      <c r="U93" s="26" t="str">
        <f>IF('Rischio netto'!J100=tabelle!$V$3,('calcolo mitigazione del rischio'!U$11*tabelle!$W$3),IF('Rischio netto'!J100=tabelle!$V$4,('calcolo mitigazione del rischio'!U$11*tabelle!$W$4),IF('Rischio netto'!J100=tabelle!$V$5,('calcolo mitigazione del rischio'!U$11*tabelle!$W$5),IF('Rischio netto'!J100=tabelle!$V$6,('calcolo mitigazione del rischio'!U$11*tabelle!$W$6),IF('Rischio netto'!J100=tabelle!$V$7,('calcolo mitigazione del rischio'!U$11*tabelle!$W$7),IF('Rischio netto'!J100=tabelle!$V$8,('calcolo mitigazione del rischio'!U$11*tabelle!$W$8),IF('Rischio netto'!J100=tabelle!$V$9,('calcolo mitigazione del rischio'!U$11*tabelle!$W$9),IF('Rischio netto'!J100=tabelle!$V$10,('calcolo mitigazione del rischio'!U$11*tabelle!$W$10),IF('Rischio netto'!J100=tabelle!$V$11,('calcolo mitigazione del rischio'!U$11*tabelle!$W$11),IF('Rischio netto'!J100=tabelle!$V$12,('calcolo mitigazione del rischio'!U$11*tabelle!$W$12),"-"))))))))))</f>
        <v>-</v>
      </c>
      <c r="V93" s="26" t="str">
        <f>IF('Rischio netto'!K100=tabelle!$V$3,('calcolo mitigazione del rischio'!V$11*tabelle!$W$3),IF('Rischio netto'!K100=tabelle!$V$4,('calcolo mitigazione del rischio'!V$11*tabelle!$W$4),IF('Rischio netto'!K100=tabelle!$V$5,('calcolo mitigazione del rischio'!V$11*tabelle!$W$5),IF('Rischio netto'!K100=tabelle!$V$6,('calcolo mitigazione del rischio'!V$11*tabelle!$W$6),IF('Rischio netto'!K100=tabelle!$V$7,('calcolo mitigazione del rischio'!V$11*tabelle!$W$7),IF('Rischio netto'!K100=tabelle!$V$8,('calcolo mitigazione del rischio'!V$11*tabelle!$W$8),IF('Rischio netto'!K100=tabelle!$V$9,('calcolo mitigazione del rischio'!V$11*tabelle!$W$9),IF('Rischio netto'!K100=tabelle!$V$10,('calcolo mitigazione del rischio'!V$11*tabelle!$W$10),IF('Rischio netto'!K100=tabelle!$V$11,('calcolo mitigazione del rischio'!V$11*tabelle!$W$11),IF('Rischio netto'!K100=tabelle!$V$12,('calcolo mitigazione del rischio'!V$11*tabelle!$W$12),"-"))))))))))</f>
        <v>-</v>
      </c>
      <c r="W93" s="26" t="str">
        <f>IF('Rischio netto'!L100=tabelle!$V$3,('calcolo mitigazione del rischio'!W$11*tabelle!$W$3),IF('Rischio netto'!L100=tabelle!$V$4,('calcolo mitigazione del rischio'!W$11*tabelle!$W$4),IF('Rischio netto'!L100=tabelle!$V$5,('calcolo mitigazione del rischio'!W$11*tabelle!$W$5),IF('Rischio netto'!L100=tabelle!$V$6,('calcolo mitigazione del rischio'!W$11*tabelle!$W$6),IF('Rischio netto'!L100=tabelle!$V$7,('calcolo mitigazione del rischio'!W$11*tabelle!$W$7),IF('Rischio netto'!L100=tabelle!$V$8,('calcolo mitigazione del rischio'!W$11*tabelle!$W$8),IF('Rischio netto'!L100=tabelle!$V$9,('calcolo mitigazione del rischio'!W$11*tabelle!$W$9),IF('Rischio netto'!L100=tabelle!$V$10,('calcolo mitigazione del rischio'!W$11*tabelle!$W$10),IF('Rischio netto'!L100=tabelle!$V$11,('calcolo mitigazione del rischio'!W$11*tabelle!$W$11),IF('Rischio netto'!L100=tabelle!$V$12,('calcolo mitigazione del rischio'!W$11*tabelle!$W$12),"-"))))))))))</f>
        <v>-</v>
      </c>
      <c r="X93" s="26" t="str">
        <f>IF('Rischio netto'!O100=tabelle!$V$3,('calcolo mitigazione del rischio'!X$11*tabelle!$W$3),IF('Rischio netto'!O100=tabelle!$V$4,('calcolo mitigazione del rischio'!X$11*tabelle!$W$4),IF('Rischio netto'!O100=tabelle!$V$5,('calcolo mitigazione del rischio'!X$11*tabelle!$W$5),IF('Rischio netto'!O100=tabelle!$V$6,('calcolo mitigazione del rischio'!X$11*tabelle!$W$6),IF('Rischio netto'!O100=tabelle!$V$7,('calcolo mitigazione del rischio'!X$11*tabelle!$W$7),IF('Rischio netto'!O100=tabelle!$V$8,('calcolo mitigazione del rischio'!X$11*tabelle!$W$8),IF('Rischio netto'!O100=tabelle!$V$9,('calcolo mitigazione del rischio'!X$11*tabelle!$W$9),IF('Rischio netto'!O100=tabelle!$V$10,('calcolo mitigazione del rischio'!X$11*tabelle!$W$10),IF('Rischio netto'!O100=tabelle!$V$11,('calcolo mitigazione del rischio'!X$11*tabelle!$W$11),IF('Rischio netto'!O100=tabelle!$V$12,('calcolo mitigazione del rischio'!X$11*tabelle!$W$12),"-"))))))))))</f>
        <v>-</v>
      </c>
      <c r="Y93" s="26" t="str">
        <f>IF('Rischio netto'!P100=tabelle!$V$3,('calcolo mitigazione del rischio'!Y$11*tabelle!$W$3),IF('Rischio netto'!P100=tabelle!$V$4,('calcolo mitigazione del rischio'!Y$11*tabelle!$W$4),IF('Rischio netto'!P100=tabelle!$V$5,('calcolo mitigazione del rischio'!Y$11*tabelle!$W$5),IF('Rischio netto'!P100=tabelle!$V$6,('calcolo mitigazione del rischio'!Y$11*tabelle!$W$6),IF('Rischio netto'!P100=tabelle!$V$7,('calcolo mitigazione del rischio'!Y$11*tabelle!$W$7),IF('Rischio netto'!P100=tabelle!$V$8,('calcolo mitigazione del rischio'!Y$11*tabelle!$W$8),IF('Rischio netto'!P100=tabelle!$V$9,('calcolo mitigazione del rischio'!Y$11*tabelle!$W$9),IF('Rischio netto'!P100=tabelle!$V$10,('calcolo mitigazione del rischio'!Y$11*tabelle!$W$10),IF('Rischio netto'!P100=tabelle!$V$11,('calcolo mitigazione del rischio'!Y$11*tabelle!$W$11),IF('Rischio netto'!P100=tabelle!$V$12,('calcolo mitigazione del rischio'!Y$11*tabelle!$W$12),"-"))))))))))</f>
        <v>-</v>
      </c>
      <c r="Z9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3" s="26" t="str">
        <f>IF('Rischio netto'!Q100=tabelle!$V$3,('calcolo mitigazione del rischio'!AA$11*tabelle!$W$3),IF('Rischio netto'!Q100=tabelle!$V$4,('calcolo mitigazione del rischio'!AA$11*tabelle!$W$4),IF('Rischio netto'!Q100=tabelle!$V$5,('calcolo mitigazione del rischio'!AA$11*tabelle!$W$5),IF('Rischio netto'!Q100=tabelle!$V$6,('calcolo mitigazione del rischio'!AA$11*tabelle!$W$6),IF('Rischio netto'!Q100=tabelle!$V$7,('calcolo mitigazione del rischio'!AA$11*tabelle!$W$7),IF('Rischio netto'!Q100=tabelle!$V$8,('calcolo mitigazione del rischio'!AA$11*tabelle!$W$8),IF('Rischio netto'!Q100=tabelle!$V$9,('calcolo mitigazione del rischio'!AA$11*tabelle!$W$9),IF('Rischio netto'!Q100=tabelle!$V$10,('calcolo mitigazione del rischio'!AA$11*tabelle!$W$10),IF('Rischio netto'!Q100=tabelle!$V$11,('calcolo mitigazione del rischio'!AA$11*tabelle!$W$11),IF('Rischio netto'!Q100=tabelle!$V$12,('calcolo mitigazione del rischio'!AA$11*tabelle!$W$12),"-"))))))))))</f>
        <v>-</v>
      </c>
      <c r="AB93" s="26" t="str">
        <f>IF('Rischio netto'!R100=tabelle!$V$3,('calcolo mitigazione del rischio'!AB$11*tabelle!$W$3),IF('Rischio netto'!R100=tabelle!$V$4,('calcolo mitigazione del rischio'!AB$11*tabelle!$W$4),IF('Rischio netto'!R100=tabelle!$V$5,('calcolo mitigazione del rischio'!AB$11*tabelle!$W$5),IF('Rischio netto'!R100=tabelle!$V$6,('calcolo mitigazione del rischio'!AB$11*tabelle!$W$6),IF('Rischio netto'!R100=tabelle!$V$7,('calcolo mitigazione del rischio'!AB$11*tabelle!$W$7),IF('Rischio netto'!R100=tabelle!$V$8,('calcolo mitigazione del rischio'!AB$11*tabelle!$W$8),IF('Rischio netto'!R100=tabelle!$V$9,('calcolo mitigazione del rischio'!AB$11*tabelle!$W$9),IF('Rischio netto'!R100=tabelle!$V$10,('calcolo mitigazione del rischio'!AB$11*tabelle!$W$10),IF('Rischio netto'!R100=tabelle!$V$11,('calcolo mitigazione del rischio'!AB$11*tabelle!$W$11),IF('Rischio netto'!R100=tabelle!$V$12,('calcolo mitigazione del rischio'!AB$11*tabelle!$W$12),"-"))))))))))</f>
        <v>-</v>
      </c>
      <c r="AC93" s="405" t="str">
        <f>IF('Rischio netto'!T100=tabelle!$V$3,('calcolo mitigazione del rischio'!AC$11*tabelle!$W$3),IF('Rischio netto'!T100=tabelle!$V$4,('calcolo mitigazione del rischio'!AC$11*tabelle!$W$4),IF('Rischio netto'!T100=tabelle!$V$5,('calcolo mitigazione del rischio'!AC$11*tabelle!$W$5),IF('Rischio netto'!T100=tabelle!$V$6,('calcolo mitigazione del rischio'!AC$11*tabelle!$W$6),IF('Rischio netto'!T100=tabelle!$V$7,('calcolo mitigazione del rischio'!AC$11*tabelle!$W$7),IF('Rischio netto'!T100=tabelle!$V$8,('calcolo mitigazione del rischio'!AC$11*tabelle!$W$8),IF('Rischio netto'!T100=tabelle!$V$9,('calcolo mitigazione del rischio'!AC$11*tabelle!$W$9),IF('Rischio netto'!T100=tabelle!$V$10,('calcolo mitigazione del rischio'!AC$11*tabelle!$W$10),IF('Rischio netto'!T100=tabelle!$V$11,('calcolo mitigazione del rischio'!AC$11*tabelle!$W$11),IF('Rischio netto'!T100=tabelle!$V$12,('calcolo mitigazione del rischio'!AC$11*tabelle!$W$12),"-"))))))))))</f>
        <v>-</v>
      </c>
      <c r="AD93" s="26" t="str">
        <f>IF('Rischio netto'!T100=tabelle!$V$3,('calcolo mitigazione del rischio'!AD$11*tabelle!$W$3),IF('Rischio netto'!T100=tabelle!$V$4,('calcolo mitigazione del rischio'!AD$11*tabelle!$W$4),IF('Rischio netto'!T100=tabelle!$V$5,('calcolo mitigazione del rischio'!AD$11*tabelle!$W$5),IF('Rischio netto'!T100=tabelle!$V$6,('calcolo mitigazione del rischio'!AD$11*tabelle!$W$6),IF('Rischio netto'!T100=tabelle!$V$7,('calcolo mitigazione del rischio'!AD$11*tabelle!$W$7),IF('Rischio netto'!T100=tabelle!$V$8,('calcolo mitigazione del rischio'!AD$11*tabelle!$W$8),IF('Rischio netto'!T100=tabelle!$V$9,('calcolo mitigazione del rischio'!AD$11*tabelle!$W$9),IF('Rischio netto'!T100=tabelle!$V$10,('calcolo mitigazione del rischio'!AD$11*tabelle!$W$10),IF('Rischio netto'!T100=tabelle!$V$11,('calcolo mitigazione del rischio'!AD$11*tabelle!$W$11),IF('Rischio netto'!T100=tabelle!$V$12,('calcolo mitigazione del rischio'!AD$11*tabelle!$W$12),"-"))))))))))</f>
        <v>-</v>
      </c>
      <c r="AE93" s="26"/>
      <c r="AF93" s="405" t="str">
        <f>IF('Rischio netto'!T100=tabelle!$V$3,('calcolo mitigazione del rischio'!AF$11*tabelle!$W$3),IF('Rischio netto'!T100=tabelle!$V$4,('calcolo mitigazione del rischio'!AF$11*tabelle!$W$4),IF('Rischio netto'!T100=tabelle!$V$5,('calcolo mitigazione del rischio'!AF$11*tabelle!$W$5),IF('Rischio netto'!T100=tabelle!$V$6,('calcolo mitigazione del rischio'!AF$11*tabelle!$W$6),IF('Rischio netto'!T100=tabelle!$V$7,('calcolo mitigazione del rischio'!AF$11*tabelle!$W$7),IF('Rischio netto'!T100=tabelle!$V$8,('calcolo mitigazione del rischio'!AF$11*tabelle!$W$8),IF('Rischio netto'!T100=tabelle!$V$9,('calcolo mitigazione del rischio'!AF$11*tabelle!$W$9),IF('Rischio netto'!T100=tabelle!$V$10,('calcolo mitigazione del rischio'!AF$11*tabelle!$W$10),IF('Rischio netto'!T100=tabelle!$V$11,('calcolo mitigazione del rischio'!AF$11*tabelle!$W$11),IF('Rischio netto'!T100=tabelle!$V$12,('calcolo mitigazione del rischio'!AF$11*tabelle!$W$12),"-"))))))))))</f>
        <v>-</v>
      </c>
      <c r="AG93" s="405" t="str">
        <f>IF('Rischio netto'!U100=tabelle!$V$3,('calcolo mitigazione del rischio'!AG$11*tabelle!$W$3),IF('Rischio netto'!U100=tabelle!$V$4,('calcolo mitigazione del rischio'!AG$11*tabelle!$W$4),IF('Rischio netto'!U100=tabelle!$V$5,('calcolo mitigazione del rischio'!AG$11*tabelle!$W$5),IF('Rischio netto'!U100=tabelle!$V$6,('calcolo mitigazione del rischio'!AG$11*tabelle!$W$6),IF('Rischio netto'!U100=tabelle!$V$7,('calcolo mitigazione del rischio'!AG$11*tabelle!$W$7),IF('Rischio netto'!U100=tabelle!$V$8,('calcolo mitigazione del rischio'!AG$11*tabelle!$W$8),IF('Rischio netto'!U100=tabelle!$V$9,('calcolo mitigazione del rischio'!AG$11*tabelle!$W$9),IF('Rischio netto'!U100=tabelle!$V$10,('calcolo mitigazione del rischio'!AG$11*tabelle!$W$10),IF('Rischio netto'!U100=tabelle!$V$11,('calcolo mitigazione del rischio'!AG$11*tabelle!$W$11),IF('Rischio netto'!U100=tabelle!$V$12,('calcolo mitigazione del rischio'!AG$11*tabelle!$W$12),"-"))))))))))</f>
        <v>-</v>
      </c>
      <c r="AH93" s="26" t="str">
        <f>IF('Rischio netto'!V100=tabelle!$V$3,('calcolo mitigazione del rischio'!AH$11*tabelle!$W$3),IF('Rischio netto'!V100=tabelle!$V$4,('calcolo mitigazione del rischio'!AH$11*tabelle!$W$4),IF('Rischio netto'!V100=tabelle!$V$5,('calcolo mitigazione del rischio'!AH$11*tabelle!$W$5),IF('Rischio netto'!V100=tabelle!$V$6,('calcolo mitigazione del rischio'!AH$11*tabelle!$W$6),IF('Rischio netto'!V100=tabelle!$V$7,('calcolo mitigazione del rischio'!AH$11*tabelle!$W$7),IF('Rischio netto'!V100=tabelle!$V$8,('calcolo mitigazione del rischio'!AH$11*tabelle!$W$8),IF('Rischio netto'!V100=tabelle!$V$9,('calcolo mitigazione del rischio'!AH$11*tabelle!$W$9),IF('Rischio netto'!V100=tabelle!$V$10,('calcolo mitigazione del rischio'!AH$11*tabelle!$W$10),IF('Rischio netto'!V100=tabelle!$V$11,('calcolo mitigazione del rischio'!AH$11*tabelle!$W$11),IF('Rischio netto'!V100=tabelle!$V$12,('calcolo mitigazione del rischio'!AH$11*tabelle!$W$12),"-"))))))))))</f>
        <v>-</v>
      </c>
      <c r="AI93" s="410" t="str">
        <f>IF('Rischio netto'!W100=tabelle!$V$3,('calcolo mitigazione del rischio'!AI$11*tabelle!$W$3),IF('Rischio netto'!W100=tabelle!$V$4,('calcolo mitigazione del rischio'!AI$11*tabelle!$W$4),IF('Rischio netto'!W100=tabelle!$V$5,('calcolo mitigazione del rischio'!AI$11*tabelle!$W$5),IF('Rischio netto'!W100=tabelle!$V$6,('calcolo mitigazione del rischio'!AI$11*tabelle!$W$6),IF('Rischio netto'!W100=tabelle!$V$7,('calcolo mitigazione del rischio'!AI$11*tabelle!$W$7),IF('Rischio netto'!W100=tabelle!$V$8,('calcolo mitigazione del rischio'!AI$11*tabelle!$W$8),IF('Rischio netto'!W100=tabelle!$V$9,('calcolo mitigazione del rischio'!AI$11*tabelle!$W$9),IF('Rischio netto'!W100=tabelle!$V$10,('calcolo mitigazione del rischio'!AI$11*tabelle!$W$10),IF('Rischio netto'!W100=tabelle!$V$11,('calcolo mitigazione del rischio'!AI$11*tabelle!$W$11),IF('Rischio netto'!W100=tabelle!$V$12,('calcolo mitigazione del rischio'!AI$11*tabelle!$W$12),"-"))))))))))</f>
        <v>-</v>
      </c>
      <c r="AJ93" s="428" t="e">
        <f t="shared" si="9"/>
        <v>#REF!</v>
      </c>
      <c r="AK93" s="429" t="e">
        <f t="shared" si="12"/>
        <v>#REF!</v>
      </c>
      <c r="AL93" s="418" t="e">
        <f>IF('calcolo mitigazione del rischio'!$AJ93="-","-",'calcolo mitigazione del rischio'!$AK93)</f>
        <v>#REF!</v>
      </c>
      <c r="AM93" s="412" t="str">
        <f>IF('Rischio netto'!X100="-","-",IF('calcolo mitigazione del rischio'!S93="-","-",IF('calcolo mitigazione del rischio'!AL93="-","-",ROUND(('calcolo mitigazione del rischio'!S93*(1-'calcolo mitigazione del rischio'!AL93)),0))))</f>
        <v>-</v>
      </c>
      <c r="AN93" s="404"/>
      <c r="AO93" s="26">
        <f>IF('Rischio Lordo'!L100="X",tabelle!$I$2,0)</f>
        <v>0</v>
      </c>
      <c r="AP93" s="26">
        <f>IF('Rischio Lordo'!M100="X",tabelle!$I$3,0)</f>
        <v>0</v>
      </c>
      <c r="AQ93" s="26">
        <f>IF('Rischio Lordo'!N100="X",tabelle!$I$4,0)</f>
        <v>0</v>
      </c>
      <c r="AR93" s="26">
        <f>IF('Rischio Lordo'!O100="X",tabelle!$I$5,0)</f>
        <v>0</v>
      </c>
      <c r="AS93" s="26">
        <f>IF('Rischio Lordo'!P100="X",tabelle!$I$6,0)</f>
        <v>0</v>
      </c>
      <c r="AT93" s="26">
        <f>IF('Rischio Lordo'!Q100="X",tabelle!$I$7,0)</f>
        <v>0</v>
      </c>
      <c r="AU93" s="26">
        <f>IF('Rischio Lordo'!R100="X",tabelle!$I$8,0)</f>
        <v>0</v>
      </c>
      <c r="AV93" s="26">
        <f>IF('Rischio Lordo'!S100="X",tabelle!$I$9,0)</f>
        <v>0</v>
      </c>
      <c r="AW93" s="26">
        <f>IF('Rischio Lordo'!T100="X",tabelle!$I$10,0)</f>
        <v>0</v>
      </c>
      <c r="AX93" s="26">
        <f>IF('Rischio Lordo'!U100="X",tabelle!$I$11,0)</f>
        <v>0</v>
      </c>
      <c r="AY93" s="26">
        <f>IF('Rischio Lordo'!V100="X",tabelle!$I$12,0)</f>
        <v>0</v>
      </c>
      <c r="AZ93" s="26">
        <f>IF('Rischio Lordo'!W100="X",tabelle!$I$13,0)</f>
        <v>0</v>
      </c>
      <c r="BA93" s="26">
        <f>IF('Rischio Lordo'!X100="X",tabelle!$I$14,0)</f>
        <v>0</v>
      </c>
      <c r="BB93" s="26">
        <f>IF('Rischio Lordo'!Y100="X",tabelle!$I$15,0)</f>
        <v>0</v>
      </c>
      <c r="BC93" s="26">
        <f>IF('Rischio Lordo'!Z100="X",tabelle!$I$16,0)</f>
        <v>0</v>
      </c>
      <c r="BD93" s="26">
        <f>IF('Rischio Lordo'!AA100="X",tabelle!$I$17,0)</f>
        <v>0</v>
      </c>
      <c r="BE93" s="26">
        <f>IF('Rischio Lordo'!AB100="X",tabelle!$I$18,0)</f>
        <v>0</v>
      </c>
      <c r="BF93" s="26">
        <f>IF('Rischio Lordo'!AC100="X",tabelle!$I$18,0)</f>
        <v>0</v>
      </c>
      <c r="BG93" s="26">
        <f>IF('Rischio Lordo'!AC100="X",tabelle!$I$19,0)</f>
        <v>0</v>
      </c>
      <c r="BH93" s="212">
        <f t="shared" si="13"/>
        <v>0</v>
      </c>
    </row>
    <row r="94" spans="1:60" x14ac:dyDescent="0.75">
      <c r="A94" s="743">
        <f>Schema!A98</f>
        <v>0</v>
      </c>
      <c r="B94" s="724">
        <f>Schema!B98</f>
        <v>0</v>
      </c>
      <c r="C94" s="1119">
        <f>Schema!C98</f>
        <v>0</v>
      </c>
      <c r="D94" s="268" t="str">
        <f>Schema!D98</f>
        <v>E.1.4. Registrazione contabile</v>
      </c>
      <c r="E94" s="296" t="str">
        <f>Schema!E98</f>
        <v>BBF</v>
      </c>
      <c r="F94" s="90" t="str">
        <f>Schema!F98</f>
        <v>F</v>
      </c>
      <c r="G94" s="90" t="str">
        <f>Schema!G98</f>
        <v>01</v>
      </c>
      <c r="H94" s="297" t="str">
        <f>Schema!H98</f>
        <v>04</v>
      </c>
      <c r="I94" s="181" t="str">
        <f>IF('Rischio Lordo'!AF101=tabelle!$M$7,tabelle!$N$7,IF('Rischio Lordo'!AF101=tabelle!$M$6,tabelle!$N$6,IF('Rischio Lordo'!AF101=tabelle!$M$5,tabelle!$N$5,IF('Rischio Lordo'!AF101=tabelle!$M$4,tabelle!$N$4,IF('Rischio Lordo'!AF101=tabelle!$M$3,tabelle!$N$3,"-")))))</f>
        <v>-</v>
      </c>
      <c r="J94" s="34" t="str">
        <f>IF('Rischio Lordo'!AG101=tabelle!$M$7,tabelle!$N$7,IF('Rischio Lordo'!AG101=tabelle!$M$6,tabelle!$N$6,IF('Rischio Lordo'!AG101=tabelle!$M$5,tabelle!$N$5,IF('Rischio Lordo'!AG101=tabelle!$M$4,tabelle!$N$4,IF('Rischio Lordo'!AG101=tabelle!$M$3,tabelle!$N$3,"-")))))</f>
        <v>-</v>
      </c>
      <c r="K94" s="34" t="str">
        <f>IF('Rischio Lordo'!AH101=tabelle!$M$7,tabelle!$N$7,IF('Rischio Lordo'!AH101=tabelle!$M$6,tabelle!$N$6,IF('Rischio Lordo'!AH101=tabelle!$M$5,tabelle!$N$5,IF('Rischio Lordo'!AH101=tabelle!$M$4,tabelle!$N$4,IF('Rischio Lordo'!AH101=tabelle!$M$3,tabelle!$N$3,"-")))))</f>
        <v>-</v>
      </c>
      <c r="L94" s="394" t="str">
        <f t="shared" si="10"/>
        <v>-</v>
      </c>
      <c r="M94" s="34" t="str">
        <f>IF('Rischio Lordo'!AI101=tabelle!$M$7,tabelle!$N$7,IF('Rischio Lordo'!AI101=tabelle!$M$6,tabelle!$N$6,IF('Rischio Lordo'!AI101=tabelle!$M$5,tabelle!$N$5,IF('Rischio Lordo'!AI101=tabelle!$M$4,tabelle!$N$4,IF('Rischio Lordo'!AI101=tabelle!$M$3,tabelle!$N$3,"-")))))</f>
        <v>-</v>
      </c>
      <c r="N94" s="165" t="str">
        <f>IF(M94="-","-",IF('calcolo mitigazione del rischio'!L94="-","-",IF(AND((M94*'calcolo mitigazione del rischio'!L94)&gt;=tabelle!$P$3, (M94*'calcolo mitigazione del rischio'!L94)&lt;tabelle!$Q$3),tabelle!$R$3,IF(AND((M94*'calcolo mitigazione del rischio'!L94)&gt;=tabelle!$P$4, (M94*'calcolo mitigazione del rischio'!L94)&lt;tabelle!$Q$4),tabelle!$R$4,IF(AND((M94*'calcolo mitigazione del rischio'!L94)&gt;=tabelle!$P$5, (M94*'calcolo mitigazione del rischio'!L94)&lt;tabelle!$Q$5),tabelle!$R$5,IF(AND((M94*'calcolo mitigazione del rischio'!L94)&gt;=tabelle!$P$6, (M94*'calcolo mitigazione del rischio'!L94)&lt;tabelle!$Q$6),tabelle!$R$6,IF(AND((M94*'calcolo mitigazione del rischio'!L94)&gt;=tabelle!$P$7, (M94*'calcolo mitigazione del rischio'!L94)&lt;=tabelle!$Q$7),tabelle!$R$7,"-")))))))</f>
        <v>-</v>
      </c>
      <c r="O94" s="35" t="str">
        <f>IF('Rischio Lordo'!AK101=tabelle!$M$7,tabelle!$N$7,IF('Rischio Lordo'!AK101=tabelle!$M$6,tabelle!$N$6,IF('Rischio Lordo'!AK101=tabelle!$M$5,tabelle!$N$5,IF('Rischio Lordo'!AK101=tabelle!$M$4,tabelle!$N$4,IF('Rischio Lordo'!AK101=tabelle!$M$3,tabelle!$N$3,"-")))))</f>
        <v>-</v>
      </c>
      <c r="P94" s="35" t="str">
        <f>IF('Rischio Lordo'!AL101=tabelle!$M$7,tabelle!$N$7,IF('Rischio Lordo'!AL101=tabelle!$M$6,tabelle!$N$6,IF('Rischio Lordo'!AL101=tabelle!$M$5,tabelle!$N$5,IF('Rischio Lordo'!AL101=tabelle!$M$4,tabelle!$N$4,IF('Rischio Lordo'!AL101=tabelle!$M$3,tabelle!$N$3,"-")))))</f>
        <v>-</v>
      </c>
      <c r="Q94" s="35" t="str">
        <f>IF('Rischio Lordo'!AM101=tabelle!$M$7,tabelle!$N$7,IF('Rischio Lordo'!AM101=tabelle!$M$6,tabelle!$N$6,IF('Rischio Lordo'!AM101=tabelle!$M$5,tabelle!$N$5,IF('Rischio Lordo'!AM101=tabelle!$M$4,tabelle!$N$4,IF('Rischio Lordo'!AM101=tabelle!$M$3,tabelle!$N$3,"-")))))</f>
        <v>-</v>
      </c>
      <c r="R94" s="166" t="str">
        <f t="shared" si="11"/>
        <v>-</v>
      </c>
      <c r="S94" s="228" t="str">
        <f>IF(R94="-","-",(R94*'calcolo mitigazione del rischio'!N94))</f>
        <v>-</v>
      </c>
      <c r="T94" s="26" t="str">
        <f>IF('Rischio netto'!I101=tabelle!$V$3,('calcolo mitigazione del rischio'!T$11*tabelle!$W$3),IF('Rischio netto'!I101=tabelle!$V$4,('calcolo mitigazione del rischio'!T$11*tabelle!$W$4),IF('Rischio netto'!I101=tabelle!$V$5,('calcolo mitigazione del rischio'!T$11*tabelle!$W$5),IF('Rischio netto'!I101=tabelle!$V$6,('calcolo mitigazione del rischio'!T$11*tabelle!$W$6),IF('Rischio netto'!I101=tabelle!$V$7,('calcolo mitigazione del rischio'!T$11*tabelle!$W$7),IF('Rischio netto'!I101=tabelle!$V$8,('calcolo mitigazione del rischio'!T$11*tabelle!$W$8),IF('Rischio netto'!I101=tabelle!$V$9,('calcolo mitigazione del rischio'!T$11*tabelle!$W$9),IF('Rischio netto'!I101=tabelle!$V$10,('calcolo mitigazione del rischio'!T$11*tabelle!$W$10),IF('Rischio netto'!I101=tabelle!$V$11,('calcolo mitigazione del rischio'!T$11*tabelle!$W$11),IF('Rischio netto'!I101=tabelle!$V$12,('calcolo mitigazione del rischio'!T$11*tabelle!$W$12),"-"))))))))))</f>
        <v>-</v>
      </c>
      <c r="U94" s="26" t="str">
        <f>IF('Rischio netto'!J101=tabelle!$V$3,('calcolo mitigazione del rischio'!U$11*tabelle!$W$3),IF('Rischio netto'!J101=tabelle!$V$4,('calcolo mitigazione del rischio'!U$11*tabelle!$W$4),IF('Rischio netto'!J101=tabelle!$V$5,('calcolo mitigazione del rischio'!U$11*tabelle!$W$5),IF('Rischio netto'!J101=tabelle!$V$6,('calcolo mitigazione del rischio'!U$11*tabelle!$W$6),IF('Rischio netto'!J101=tabelle!$V$7,('calcolo mitigazione del rischio'!U$11*tabelle!$W$7),IF('Rischio netto'!J101=tabelle!$V$8,('calcolo mitigazione del rischio'!U$11*tabelle!$W$8),IF('Rischio netto'!J101=tabelle!$V$9,('calcolo mitigazione del rischio'!U$11*tabelle!$W$9),IF('Rischio netto'!J101=tabelle!$V$10,('calcolo mitigazione del rischio'!U$11*tabelle!$W$10),IF('Rischio netto'!J101=tabelle!$V$11,('calcolo mitigazione del rischio'!U$11*tabelle!$W$11),IF('Rischio netto'!J101=tabelle!$V$12,('calcolo mitigazione del rischio'!U$11*tabelle!$W$12),"-"))))))))))</f>
        <v>-</v>
      </c>
      <c r="V94" s="26" t="str">
        <f>IF('Rischio netto'!K101=tabelle!$V$3,('calcolo mitigazione del rischio'!V$11*tabelle!$W$3),IF('Rischio netto'!K101=tabelle!$V$4,('calcolo mitigazione del rischio'!V$11*tabelle!$W$4),IF('Rischio netto'!K101=tabelle!$V$5,('calcolo mitigazione del rischio'!V$11*tabelle!$W$5),IF('Rischio netto'!K101=tabelle!$V$6,('calcolo mitigazione del rischio'!V$11*tabelle!$W$6),IF('Rischio netto'!K101=tabelle!$V$7,('calcolo mitigazione del rischio'!V$11*tabelle!$W$7),IF('Rischio netto'!K101=tabelle!$V$8,('calcolo mitigazione del rischio'!V$11*tabelle!$W$8),IF('Rischio netto'!K101=tabelle!$V$9,('calcolo mitigazione del rischio'!V$11*tabelle!$W$9),IF('Rischio netto'!K101=tabelle!$V$10,('calcolo mitigazione del rischio'!V$11*tabelle!$W$10),IF('Rischio netto'!K101=tabelle!$V$11,('calcolo mitigazione del rischio'!V$11*tabelle!$W$11),IF('Rischio netto'!K101=tabelle!$V$12,('calcolo mitigazione del rischio'!V$11*tabelle!$W$12),"-"))))))))))</f>
        <v>-</v>
      </c>
      <c r="W94" s="26" t="str">
        <f>IF('Rischio netto'!L101=tabelle!$V$3,('calcolo mitigazione del rischio'!W$11*tabelle!$W$3),IF('Rischio netto'!L101=tabelle!$V$4,('calcolo mitigazione del rischio'!W$11*tabelle!$W$4),IF('Rischio netto'!L101=tabelle!$V$5,('calcolo mitigazione del rischio'!W$11*tabelle!$W$5),IF('Rischio netto'!L101=tabelle!$V$6,('calcolo mitigazione del rischio'!W$11*tabelle!$W$6),IF('Rischio netto'!L101=tabelle!$V$7,('calcolo mitigazione del rischio'!W$11*tabelle!$W$7),IF('Rischio netto'!L101=tabelle!$V$8,('calcolo mitigazione del rischio'!W$11*tabelle!$W$8),IF('Rischio netto'!L101=tabelle!$V$9,('calcolo mitigazione del rischio'!W$11*tabelle!$W$9),IF('Rischio netto'!L101=tabelle!$V$10,('calcolo mitigazione del rischio'!W$11*tabelle!$W$10),IF('Rischio netto'!L101=tabelle!$V$11,('calcolo mitigazione del rischio'!W$11*tabelle!$W$11),IF('Rischio netto'!L101=tabelle!$V$12,('calcolo mitigazione del rischio'!W$11*tabelle!$W$12),"-"))))))))))</f>
        <v>-</v>
      </c>
      <c r="X94" s="26" t="str">
        <f>IF('Rischio netto'!O101=tabelle!$V$3,('calcolo mitigazione del rischio'!X$11*tabelle!$W$3),IF('Rischio netto'!O101=tabelle!$V$4,('calcolo mitigazione del rischio'!X$11*tabelle!$W$4),IF('Rischio netto'!O101=tabelle!$V$5,('calcolo mitigazione del rischio'!X$11*tabelle!$W$5),IF('Rischio netto'!O101=tabelle!$V$6,('calcolo mitigazione del rischio'!X$11*tabelle!$W$6),IF('Rischio netto'!O101=tabelle!$V$7,('calcolo mitigazione del rischio'!X$11*tabelle!$W$7),IF('Rischio netto'!O101=tabelle!$V$8,('calcolo mitigazione del rischio'!X$11*tabelle!$W$8),IF('Rischio netto'!O101=tabelle!$V$9,('calcolo mitigazione del rischio'!X$11*tabelle!$W$9),IF('Rischio netto'!O101=tabelle!$V$10,('calcolo mitigazione del rischio'!X$11*tabelle!$W$10),IF('Rischio netto'!O101=tabelle!$V$11,('calcolo mitigazione del rischio'!X$11*tabelle!$W$11),IF('Rischio netto'!O101=tabelle!$V$12,('calcolo mitigazione del rischio'!X$11*tabelle!$W$12),"-"))))))))))</f>
        <v>-</v>
      </c>
      <c r="Y94" s="26" t="str">
        <f>IF('Rischio netto'!P101=tabelle!$V$3,('calcolo mitigazione del rischio'!Y$11*tabelle!$W$3),IF('Rischio netto'!P101=tabelle!$V$4,('calcolo mitigazione del rischio'!Y$11*tabelle!$W$4),IF('Rischio netto'!P101=tabelle!$V$5,('calcolo mitigazione del rischio'!Y$11*tabelle!$W$5),IF('Rischio netto'!P101=tabelle!$V$6,('calcolo mitigazione del rischio'!Y$11*tabelle!$W$6),IF('Rischio netto'!P101=tabelle!$V$7,('calcolo mitigazione del rischio'!Y$11*tabelle!$W$7),IF('Rischio netto'!P101=tabelle!$V$8,('calcolo mitigazione del rischio'!Y$11*tabelle!$W$8),IF('Rischio netto'!P101=tabelle!$V$9,('calcolo mitigazione del rischio'!Y$11*tabelle!$W$9),IF('Rischio netto'!P101=tabelle!$V$10,('calcolo mitigazione del rischio'!Y$11*tabelle!$W$10),IF('Rischio netto'!P101=tabelle!$V$11,('calcolo mitigazione del rischio'!Y$11*tabelle!$W$11),IF('Rischio netto'!P101=tabelle!$V$12,('calcolo mitigazione del rischio'!Y$11*tabelle!$W$12),"-"))))))))))</f>
        <v>-</v>
      </c>
      <c r="Z9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4" s="26" t="str">
        <f>IF('Rischio netto'!Q101=tabelle!$V$3,('calcolo mitigazione del rischio'!AA$11*tabelle!$W$3),IF('Rischio netto'!Q101=tabelle!$V$4,('calcolo mitigazione del rischio'!AA$11*tabelle!$W$4),IF('Rischio netto'!Q101=tabelle!$V$5,('calcolo mitigazione del rischio'!AA$11*tabelle!$W$5),IF('Rischio netto'!Q101=tabelle!$V$6,('calcolo mitigazione del rischio'!AA$11*tabelle!$W$6),IF('Rischio netto'!Q101=tabelle!$V$7,('calcolo mitigazione del rischio'!AA$11*tabelle!$W$7),IF('Rischio netto'!Q101=tabelle!$V$8,('calcolo mitigazione del rischio'!AA$11*tabelle!$W$8),IF('Rischio netto'!Q101=tabelle!$V$9,('calcolo mitigazione del rischio'!AA$11*tabelle!$W$9),IF('Rischio netto'!Q101=tabelle!$V$10,('calcolo mitigazione del rischio'!AA$11*tabelle!$W$10),IF('Rischio netto'!Q101=tabelle!$V$11,('calcolo mitigazione del rischio'!AA$11*tabelle!$W$11),IF('Rischio netto'!Q101=tabelle!$V$12,('calcolo mitigazione del rischio'!AA$11*tabelle!$W$12),"-"))))))))))</f>
        <v>-</v>
      </c>
      <c r="AB94" s="26" t="str">
        <f>IF('Rischio netto'!R101=tabelle!$V$3,('calcolo mitigazione del rischio'!AB$11*tabelle!$W$3),IF('Rischio netto'!R101=tabelle!$V$4,('calcolo mitigazione del rischio'!AB$11*tabelle!$W$4),IF('Rischio netto'!R101=tabelle!$V$5,('calcolo mitigazione del rischio'!AB$11*tabelle!$W$5),IF('Rischio netto'!R101=tabelle!$V$6,('calcolo mitigazione del rischio'!AB$11*tabelle!$W$6),IF('Rischio netto'!R101=tabelle!$V$7,('calcolo mitigazione del rischio'!AB$11*tabelle!$W$7),IF('Rischio netto'!R101=tabelle!$V$8,('calcolo mitigazione del rischio'!AB$11*tabelle!$W$8),IF('Rischio netto'!R101=tabelle!$V$9,('calcolo mitigazione del rischio'!AB$11*tabelle!$W$9),IF('Rischio netto'!R101=tabelle!$V$10,('calcolo mitigazione del rischio'!AB$11*tabelle!$W$10),IF('Rischio netto'!R101=tabelle!$V$11,('calcolo mitigazione del rischio'!AB$11*tabelle!$W$11),IF('Rischio netto'!R101=tabelle!$V$12,('calcolo mitigazione del rischio'!AB$11*tabelle!$W$12),"-"))))))))))</f>
        <v>-</v>
      </c>
      <c r="AC94" s="405" t="str">
        <f>IF('Rischio netto'!T101=tabelle!$V$3,('calcolo mitigazione del rischio'!AC$11*tabelle!$W$3),IF('Rischio netto'!T101=tabelle!$V$4,('calcolo mitigazione del rischio'!AC$11*tabelle!$W$4),IF('Rischio netto'!T101=tabelle!$V$5,('calcolo mitigazione del rischio'!AC$11*tabelle!$W$5),IF('Rischio netto'!T101=tabelle!$V$6,('calcolo mitigazione del rischio'!AC$11*tabelle!$W$6),IF('Rischio netto'!T101=tabelle!$V$7,('calcolo mitigazione del rischio'!AC$11*tabelle!$W$7),IF('Rischio netto'!T101=tabelle!$V$8,('calcolo mitigazione del rischio'!AC$11*tabelle!$W$8),IF('Rischio netto'!T101=tabelle!$V$9,('calcolo mitigazione del rischio'!AC$11*tabelle!$W$9),IF('Rischio netto'!T101=tabelle!$V$10,('calcolo mitigazione del rischio'!AC$11*tabelle!$W$10),IF('Rischio netto'!T101=tabelle!$V$11,('calcolo mitigazione del rischio'!AC$11*tabelle!$W$11),IF('Rischio netto'!T101=tabelle!$V$12,('calcolo mitigazione del rischio'!AC$11*tabelle!$W$12),"-"))))))))))</f>
        <v>-</v>
      </c>
      <c r="AD94" s="26" t="str">
        <f>IF('Rischio netto'!T101=tabelle!$V$3,('calcolo mitigazione del rischio'!AD$11*tabelle!$W$3),IF('Rischio netto'!T101=tabelle!$V$4,('calcolo mitigazione del rischio'!AD$11*tabelle!$W$4),IF('Rischio netto'!T101=tabelle!$V$5,('calcolo mitigazione del rischio'!AD$11*tabelle!$W$5),IF('Rischio netto'!T101=tabelle!$V$6,('calcolo mitigazione del rischio'!AD$11*tabelle!$W$6),IF('Rischio netto'!T101=tabelle!$V$7,('calcolo mitigazione del rischio'!AD$11*tabelle!$W$7),IF('Rischio netto'!T101=tabelle!$V$8,('calcolo mitigazione del rischio'!AD$11*tabelle!$W$8),IF('Rischio netto'!T101=tabelle!$V$9,('calcolo mitigazione del rischio'!AD$11*tabelle!$W$9),IF('Rischio netto'!T101=tabelle!$V$10,('calcolo mitigazione del rischio'!AD$11*tabelle!$W$10),IF('Rischio netto'!T101=tabelle!$V$11,('calcolo mitigazione del rischio'!AD$11*tabelle!$W$11),IF('Rischio netto'!T101=tabelle!$V$12,('calcolo mitigazione del rischio'!AD$11*tabelle!$W$12),"-"))))))))))</f>
        <v>-</v>
      </c>
      <c r="AE94" s="26"/>
      <c r="AF94" s="405" t="str">
        <f>IF('Rischio netto'!T101=tabelle!$V$3,('calcolo mitigazione del rischio'!AF$11*tabelle!$W$3),IF('Rischio netto'!T101=tabelle!$V$4,('calcolo mitigazione del rischio'!AF$11*tabelle!$W$4),IF('Rischio netto'!T101=tabelle!$V$5,('calcolo mitigazione del rischio'!AF$11*tabelle!$W$5),IF('Rischio netto'!T101=tabelle!$V$6,('calcolo mitigazione del rischio'!AF$11*tabelle!$W$6),IF('Rischio netto'!T101=tabelle!$V$7,('calcolo mitigazione del rischio'!AF$11*tabelle!$W$7),IF('Rischio netto'!T101=tabelle!$V$8,('calcolo mitigazione del rischio'!AF$11*tabelle!$W$8),IF('Rischio netto'!T101=tabelle!$V$9,('calcolo mitigazione del rischio'!AF$11*tabelle!$W$9),IF('Rischio netto'!T101=tabelle!$V$10,('calcolo mitigazione del rischio'!AF$11*tabelle!$W$10),IF('Rischio netto'!T101=tabelle!$V$11,('calcolo mitigazione del rischio'!AF$11*tabelle!$W$11),IF('Rischio netto'!T101=tabelle!$V$12,('calcolo mitigazione del rischio'!AF$11*tabelle!$W$12),"-"))))))))))</f>
        <v>-</v>
      </c>
      <c r="AG94" s="405" t="str">
        <f>IF('Rischio netto'!U101=tabelle!$V$3,('calcolo mitigazione del rischio'!AG$11*tabelle!$W$3),IF('Rischio netto'!U101=tabelle!$V$4,('calcolo mitigazione del rischio'!AG$11*tabelle!$W$4),IF('Rischio netto'!U101=tabelle!$V$5,('calcolo mitigazione del rischio'!AG$11*tabelle!$W$5),IF('Rischio netto'!U101=tabelle!$V$6,('calcolo mitigazione del rischio'!AG$11*tabelle!$W$6),IF('Rischio netto'!U101=tabelle!$V$7,('calcolo mitigazione del rischio'!AG$11*tabelle!$W$7),IF('Rischio netto'!U101=tabelle!$V$8,('calcolo mitigazione del rischio'!AG$11*tabelle!$W$8),IF('Rischio netto'!U101=tabelle!$V$9,('calcolo mitigazione del rischio'!AG$11*tabelle!$W$9),IF('Rischio netto'!U101=tabelle!$V$10,('calcolo mitigazione del rischio'!AG$11*tabelle!$W$10),IF('Rischio netto'!U101=tabelle!$V$11,('calcolo mitigazione del rischio'!AG$11*tabelle!$W$11),IF('Rischio netto'!U101=tabelle!$V$12,('calcolo mitigazione del rischio'!AG$11*tabelle!$W$12),"-"))))))))))</f>
        <v>-</v>
      </c>
      <c r="AH94" s="26" t="str">
        <f>IF('Rischio netto'!V101=tabelle!$V$3,('calcolo mitigazione del rischio'!AH$11*tabelle!$W$3),IF('Rischio netto'!V101=tabelle!$V$4,('calcolo mitigazione del rischio'!AH$11*tabelle!$W$4),IF('Rischio netto'!V101=tabelle!$V$5,('calcolo mitigazione del rischio'!AH$11*tabelle!$W$5),IF('Rischio netto'!V101=tabelle!$V$6,('calcolo mitigazione del rischio'!AH$11*tabelle!$W$6),IF('Rischio netto'!V101=tabelle!$V$7,('calcolo mitigazione del rischio'!AH$11*tabelle!$W$7),IF('Rischio netto'!V101=tabelle!$V$8,('calcolo mitigazione del rischio'!AH$11*tabelle!$W$8),IF('Rischio netto'!V101=tabelle!$V$9,('calcolo mitigazione del rischio'!AH$11*tabelle!$W$9),IF('Rischio netto'!V101=tabelle!$V$10,('calcolo mitigazione del rischio'!AH$11*tabelle!$W$10),IF('Rischio netto'!V101=tabelle!$V$11,('calcolo mitigazione del rischio'!AH$11*tabelle!$W$11),IF('Rischio netto'!V101=tabelle!$V$12,('calcolo mitigazione del rischio'!AH$11*tabelle!$W$12),"-"))))))))))</f>
        <v>-</v>
      </c>
      <c r="AI94" s="410" t="str">
        <f>IF('Rischio netto'!W101=tabelle!$V$3,('calcolo mitigazione del rischio'!AI$11*tabelle!$W$3),IF('Rischio netto'!W101=tabelle!$V$4,('calcolo mitigazione del rischio'!AI$11*tabelle!$W$4),IF('Rischio netto'!W101=tabelle!$V$5,('calcolo mitigazione del rischio'!AI$11*tabelle!$W$5),IF('Rischio netto'!W101=tabelle!$V$6,('calcolo mitigazione del rischio'!AI$11*tabelle!$W$6),IF('Rischio netto'!W101=tabelle!$V$7,('calcolo mitigazione del rischio'!AI$11*tabelle!$W$7),IF('Rischio netto'!W101=tabelle!$V$8,('calcolo mitigazione del rischio'!AI$11*tabelle!$W$8),IF('Rischio netto'!W101=tabelle!$V$9,('calcolo mitigazione del rischio'!AI$11*tabelle!$W$9),IF('Rischio netto'!W101=tabelle!$V$10,('calcolo mitigazione del rischio'!AI$11*tabelle!$W$10),IF('Rischio netto'!W101=tabelle!$V$11,('calcolo mitigazione del rischio'!AI$11*tabelle!$W$11),IF('Rischio netto'!W101=tabelle!$V$12,('calcolo mitigazione del rischio'!AI$11*tabelle!$W$12),"-"))))))))))</f>
        <v>-</v>
      </c>
      <c r="AJ94" s="428" t="e">
        <f t="shared" si="9"/>
        <v>#REF!</v>
      </c>
      <c r="AK94" s="429" t="e">
        <f t="shared" si="12"/>
        <v>#REF!</v>
      </c>
      <c r="AL94" s="418" t="e">
        <f>IF('calcolo mitigazione del rischio'!$AJ94="-","-",'calcolo mitigazione del rischio'!$AK94)</f>
        <v>#REF!</v>
      </c>
      <c r="AM94" s="412" t="str">
        <f>IF('Rischio netto'!X101="-","-",IF('calcolo mitigazione del rischio'!S94="-","-",IF('calcolo mitigazione del rischio'!AL94="-","-",ROUND(('calcolo mitigazione del rischio'!S94*(1-'calcolo mitigazione del rischio'!AL94)),0))))</f>
        <v>-</v>
      </c>
      <c r="AN94" s="404"/>
      <c r="AO94" s="26">
        <f>IF('Rischio Lordo'!L101="X",tabelle!$I$2,0)</f>
        <v>0</v>
      </c>
      <c r="AP94" s="26">
        <f>IF('Rischio Lordo'!M101="X",tabelle!$I$3,0)</f>
        <v>0</v>
      </c>
      <c r="AQ94" s="26">
        <f>IF('Rischio Lordo'!N101="X",tabelle!$I$4,0)</f>
        <v>0</v>
      </c>
      <c r="AR94" s="26">
        <f>IF('Rischio Lordo'!O101="X",tabelle!$I$5,0)</f>
        <v>0</v>
      </c>
      <c r="AS94" s="26">
        <f>IF('Rischio Lordo'!P101="X",tabelle!$I$6,0)</f>
        <v>0</v>
      </c>
      <c r="AT94" s="26">
        <f>IF('Rischio Lordo'!Q101="X",tabelle!$I$7,0)</f>
        <v>0</v>
      </c>
      <c r="AU94" s="26">
        <f>IF('Rischio Lordo'!R101="X",tabelle!$I$8,0)</f>
        <v>0</v>
      </c>
      <c r="AV94" s="26">
        <f>IF('Rischio Lordo'!S101="X",tabelle!$I$9,0)</f>
        <v>0</v>
      </c>
      <c r="AW94" s="26">
        <f>IF('Rischio Lordo'!T101="X",tabelle!$I$10,0)</f>
        <v>0</v>
      </c>
      <c r="AX94" s="26">
        <f>IF('Rischio Lordo'!U101="X",tabelle!$I$11,0)</f>
        <v>0</v>
      </c>
      <c r="AY94" s="26">
        <f>IF('Rischio Lordo'!V101="X",tabelle!$I$12,0)</f>
        <v>0</v>
      </c>
      <c r="AZ94" s="26">
        <f>IF('Rischio Lordo'!W101="X",tabelle!$I$13,0)</f>
        <v>0</v>
      </c>
      <c r="BA94" s="26">
        <f>IF('Rischio Lordo'!X101="X",tabelle!$I$14,0)</f>
        <v>0</v>
      </c>
      <c r="BB94" s="26">
        <f>IF('Rischio Lordo'!Y101="X",tabelle!$I$15,0)</f>
        <v>0</v>
      </c>
      <c r="BC94" s="26">
        <f>IF('Rischio Lordo'!Z101="X",tabelle!$I$16,0)</f>
        <v>0</v>
      </c>
      <c r="BD94" s="26">
        <f>IF('Rischio Lordo'!AA101="X",tabelle!$I$17,0)</f>
        <v>0</v>
      </c>
      <c r="BE94" s="26">
        <f>IF('Rischio Lordo'!AB101="X",tabelle!$I$18,0)</f>
        <v>0</v>
      </c>
      <c r="BF94" s="26">
        <f>IF('Rischio Lordo'!AC101="X",tabelle!$I$18,0)</f>
        <v>0</v>
      </c>
      <c r="BG94" s="26">
        <f>IF('Rischio Lordo'!AC101="X",tabelle!$I$19,0)</f>
        <v>0</v>
      </c>
      <c r="BH94" s="212">
        <f t="shared" si="13"/>
        <v>0</v>
      </c>
    </row>
    <row r="95" spans="1:60" x14ac:dyDescent="0.75">
      <c r="A95" s="743">
        <f>Schema!A99</f>
        <v>0</v>
      </c>
      <c r="B95" s="724" t="str">
        <f>Schema!B99</f>
        <v>F. Predisposizione e approvazione del Bilancio d'Esercizio e relativi allegati</v>
      </c>
      <c r="C95" s="1119" t="str">
        <f>Schema!C99</f>
        <v>F.1. Predisposizione situazioni periodiche economico/patrimoniali</v>
      </c>
      <c r="D95" s="268" t="str">
        <f>Schema!D99</f>
        <v>F.1.1. Verifica saldi</v>
      </c>
      <c r="E95" s="296" t="str">
        <f>Schema!E99</f>
        <v>BBF</v>
      </c>
      <c r="F95" s="90" t="str">
        <f>Schema!F99</f>
        <v>G</v>
      </c>
      <c r="G95" s="90" t="str">
        <f>Schema!G99</f>
        <v>01</v>
      </c>
      <c r="H95" s="297" t="str">
        <f>Schema!H99</f>
        <v>01</v>
      </c>
      <c r="I95" s="181" t="str">
        <f>IF('Rischio Lordo'!AF102=tabelle!$M$7,tabelle!$N$7,IF('Rischio Lordo'!AF102=tabelle!$M$6,tabelle!$N$6,IF('Rischio Lordo'!AF102=tabelle!$M$5,tabelle!$N$5,IF('Rischio Lordo'!AF102=tabelle!$M$4,tabelle!$N$4,IF('Rischio Lordo'!AF102=tabelle!$M$3,tabelle!$N$3,"-")))))</f>
        <v>-</v>
      </c>
      <c r="J95" s="34" t="str">
        <f>IF('Rischio Lordo'!AG102=tabelle!$M$7,tabelle!$N$7,IF('Rischio Lordo'!AG102=tabelle!$M$6,tabelle!$N$6,IF('Rischio Lordo'!AG102=tabelle!$M$5,tabelle!$N$5,IF('Rischio Lordo'!AG102=tabelle!$M$4,tabelle!$N$4,IF('Rischio Lordo'!AG102=tabelle!$M$3,tabelle!$N$3,"-")))))</f>
        <v>-</v>
      </c>
      <c r="K95" s="34" t="str">
        <f>IF('Rischio Lordo'!AH102=tabelle!$M$7,tabelle!$N$7,IF('Rischio Lordo'!AH102=tabelle!$M$6,tabelle!$N$6,IF('Rischio Lordo'!AH102=tabelle!$M$5,tabelle!$N$5,IF('Rischio Lordo'!AH102=tabelle!$M$4,tabelle!$N$4,IF('Rischio Lordo'!AH102=tabelle!$M$3,tabelle!$N$3,"-")))))</f>
        <v>-</v>
      </c>
      <c r="L95" s="394" t="str">
        <f t="shared" si="10"/>
        <v>-</v>
      </c>
      <c r="M95" s="34" t="str">
        <f>IF('Rischio Lordo'!AI102=tabelle!$M$7,tabelle!$N$7,IF('Rischio Lordo'!AI102=tabelle!$M$6,tabelle!$N$6,IF('Rischio Lordo'!AI102=tabelle!$M$5,tabelle!$N$5,IF('Rischio Lordo'!AI102=tabelle!$M$4,tabelle!$N$4,IF('Rischio Lordo'!AI102=tabelle!$M$3,tabelle!$N$3,"-")))))</f>
        <v>-</v>
      </c>
      <c r="N95" s="165" t="str">
        <f>IF(M95="-","-",IF('calcolo mitigazione del rischio'!L95="-","-",IF(AND((M95*'calcolo mitigazione del rischio'!L95)&gt;=tabelle!$P$3, (M95*'calcolo mitigazione del rischio'!L95)&lt;tabelle!$Q$3),tabelle!$R$3,IF(AND((M95*'calcolo mitigazione del rischio'!L95)&gt;=tabelle!$P$4, (M95*'calcolo mitigazione del rischio'!L95)&lt;tabelle!$Q$4),tabelle!$R$4,IF(AND((M95*'calcolo mitigazione del rischio'!L95)&gt;=tabelle!$P$5, (M95*'calcolo mitigazione del rischio'!L95)&lt;tabelle!$Q$5),tabelle!$R$5,IF(AND((M95*'calcolo mitigazione del rischio'!L95)&gt;=tabelle!$P$6, (M95*'calcolo mitigazione del rischio'!L95)&lt;tabelle!$Q$6),tabelle!$R$6,IF(AND((M95*'calcolo mitigazione del rischio'!L95)&gt;=tabelle!$P$7, (M95*'calcolo mitigazione del rischio'!L95)&lt;=tabelle!$Q$7),tabelle!$R$7,"-")))))))</f>
        <v>-</v>
      </c>
      <c r="O95" s="35" t="str">
        <f>IF('Rischio Lordo'!AK102=tabelle!$M$7,tabelle!$N$7,IF('Rischio Lordo'!AK102=tabelle!$M$6,tabelle!$N$6,IF('Rischio Lordo'!AK102=tabelle!$M$5,tabelle!$N$5,IF('Rischio Lordo'!AK102=tabelle!$M$4,tabelle!$N$4,IF('Rischio Lordo'!AK102=tabelle!$M$3,tabelle!$N$3,"-")))))</f>
        <v>-</v>
      </c>
      <c r="P95" s="35" t="str">
        <f>IF('Rischio Lordo'!AL102=tabelle!$M$7,tabelle!$N$7,IF('Rischio Lordo'!AL102=tabelle!$M$6,tabelle!$N$6,IF('Rischio Lordo'!AL102=tabelle!$M$5,tabelle!$N$5,IF('Rischio Lordo'!AL102=tabelle!$M$4,tabelle!$N$4,IF('Rischio Lordo'!AL102=tabelle!$M$3,tabelle!$N$3,"-")))))</f>
        <v>-</v>
      </c>
      <c r="Q95" s="35" t="str">
        <f>IF('Rischio Lordo'!AM102=tabelle!$M$7,tabelle!$N$7,IF('Rischio Lordo'!AM102=tabelle!$M$6,tabelle!$N$6,IF('Rischio Lordo'!AM102=tabelle!$M$5,tabelle!$N$5,IF('Rischio Lordo'!AM102=tabelle!$M$4,tabelle!$N$4,IF('Rischio Lordo'!AM102=tabelle!$M$3,tabelle!$N$3,"-")))))</f>
        <v>-</v>
      </c>
      <c r="R95" s="166" t="str">
        <f t="shared" si="11"/>
        <v>-</v>
      </c>
      <c r="S95" s="228" t="str">
        <f>IF(R95="-","-",(R95*'calcolo mitigazione del rischio'!N95))</f>
        <v>-</v>
      </c>
      <c r="T95" s="26" t="str">
        <f>IF('Rischio netto'!I102=tabelle!$V$3,('calcolo mitigazione del rischio'!T$11*tabelle!$W$3),IF('Rischio netto'!I102=tabelle!$V$4,('calcolo mitigazione del rischio'!T$11*tabelle!$W$4),IF('Rischio netto'!I102=tabelle!$V$5,('calcolo mitigazione del rischio'!T$11*tabelle!$W$5),IF('Rischio netto'!I102=tabelle!$V$6,('calcolo mitigazione del rischio'!T$11*tabelle!$W$6),IF('Rischio netto'!I102=tabelle!$V$7,('calcolo mitigazione del rischio'!T$11*tabelle!$W$7),IF('Rischio netto'!I102=tabelle!$V$8,('calcolo mitigazione del rischio'!T$11*tabelle!$W$8),IF('Rischio netto'!I102=tabelle!$V$9,('calcolo mitigazione del rischio'!T$11*tabelle!$W$9),IF('Rischio netto'!I102=tabelle!$V$10,('calcolo mitigazione del rischio'!T$11*tabelle!$W$10),IF('Rischio netto'!I102=tabelle!$V$11,('calcolo mitigazione del rischio'!T$11*tabelle!$W$11),IF('Rischio netto'!I102=tabelle!$V$12,('calcolo mitigazione del rischio'!T$11*tabelle!$W$12),"-"))))))))))</f>
        <v>-</v>
      </c>
      <c r="U95" s="26" t="str">
        <f>IF('Rischio netto'!J102=tabelle!$V$3,('calcolo mitigazione del rischio'!U$11*tabelle!$W$3),IF('Rischio netto'!J102=tabelle!$V$4,('calcolo mitigazione del rischio'!U$11*tabelle!$W$4),IF('Rischio netto'!J102=tabelle!$V$5,('calcolo mitigazione del rischio'!U$11*tabelle!$W$5),IF('Rischio netto'!J102=tabelle!$V$6,('calcolo mitigazione del rischio'!U$11*tabelle!$W$6),IF('Rischio netto'!J102=tabelle!$V$7,('calcolo mitigazione del rischio'!U$11*tabelle!$W$7),IF('Rischio netto'!J102=tabelle!$V$8,('calcolo mitigazione del rischio'!U$11*tabelle!$W$8),IF('Rischio netto'!J102=tabelle!$V$9,('calcolo mitigazione del rischio'!U$11*tabelle!$W$9),IF('Rischio netto'!J102=tabelle!$V$10,('calcolo mitigazione del rischio'!U$11*tabelle!$W$10),IF('Rischio netto'!J102=tabelle!$V$11,('calcolo mitigazione del rischio'!U$11*tabelle!$W$11),IF('Rischio netto'!J102=tabelle!$V$12,('calcolo mitigazione del rischio'!U$11*tabelle!$W$12),"-"))))))))))</f>
        <v>-</v>
      </c>
      <c r="V95" s="26" t="str">
        <f>IF('Rischio netto'!K102=tabelle!$V$3,('calcolo mitigazione del rischio'!V$11*tabelle!$W$3),IF('Rischio netto'!K102=tabelle!$V$4,('calcolo mitigazione del rischio'!V$11*tabelle!$W$4),IF('Rischio netto'!K102=tabelle!$V$5,('calcolo mitigazione del rischio'!V$11*tabelle!$W$5),IF('Rischio netto'!K102=tabelle!$V$6,('calcolo mitigazione del rischio'!V$11*tabelle!$W$6),IF('Rischio netto'!K102=tabelle!$V$7,('calcolo mitigazione del rischio'!V$11*tabelle!$W$7),IF('Rischio netto'!K102=tabelle!$V$8,('calcolo mitigazione del rischio'!V$11*tabelle!$W$8),IF('Rischio netto'!K102=tabelle!$V$9,('calcolo mitigazione del rischio'!V$11*tabelle!$W$9),IF('Rischio netto'!K102=tabelle!$V$10,('calcolo mitigazione del rischio'!V$11*tabelle!$W$10),IF('Rischio netto'!K102=tabelle!$V$11,('calcolo mitigazione del rischio'!V$11*tabelle!$W$11),IF('Rischio netto'!K102=tabelle!$V$12,('calcolo mitigazione del rischio'!V$11*tabelle!$W$12),"-"))))))))))</f>
        <v>-</v>
      </c>
      <c r="W95" s="26" t="str">
        <f>IF('Rischio netto'!L102=tabelle!$V$3,('calcolo mitigazione del rischio'!W$11*tabelle!$W$3),IF('Rischio netto'!L102=tabelle!$V$4,('calcolo mitigazione del rischio'!W$11*tabelle!$W$4),IF('Rischio netto'!L102=tabelle!$V$5,('calcolo mitigazione del rischio'!W$11*tabelle!$W$5),IF('Rischio netto'!L102=tabelle!$V$6,('calcolo mitigazione del rischio'!W$11*tabelle!$W$6),IF('Rischio netto'!L102=tabelle!$V$7,('calcolo mitigazione del rischio'!W$11*tabelle!$W$7),IF('Rischio netto'!L102=tabelle!$V$8,('calcolo mitigazione del rischio'!W$11*tabelle!$W$8),IF('Rischio netto'!L102=tabelle!$V$9,('calcolo mitigazione del rischio'!W$11*tabelle!$W$9),IF('Rischio netto'!L102=tabelle!$V$10,('calcolo mitigazione del rischio'!W$11*tabelle!$W$10),IF('Rischio netto'!L102=tabelle!$V$11,('calcolo mitigazione del rischio'!W$11*tabelle!$W$11),IF('Rischio netto'!L102=tabelle!$V$12,('calcolo mitigazione del rischio'!W$11*tabelle!$W$12),"-"))))))))))</f>
        <v>-</v>
      </c>
      <c r="X95" s="26" t="str">
        <f>IF('Rischio netto'!O102=tabelle!$V$3,('calcolo mitigazione del rischio'!X$11*tabelle!$W$3),IF('Rischio netto'!O102=tabelle!$V$4,('calcolo mitigazione del rischio'!X$11*tabelle!$W$4),IF('Rischio netto'!O102=tabelle!$V$5,('calcolo mitigazione del rischio'!X$11*tabelle!$W$5),IF('Rischio netto'!O102=tabelle!$V$6,('calcolo mitigazione del rischio'!X$11*tabelle!$W$6),IF('Rischio netto'!O102=tabelle!$V$7,('calcolo mitigazione del rischio'!X$11*tabelle!$W$7),IF('Rischio netto'!O102=tabelle!$V$8,('calcolo mitigazione del rischio'!X$11*tabelle!$W$8),IF('Rischio netto'!O102=tabelle!$V$9,('calcolo mitigazione del rischio'!X$11*tabelle!$W$9),IF('Rischio netto'!O102=tabelle!$V$10,('calcolo mitigazione del rischio'!X$11*tabelle!$W$10),IF('Rischio netto'!O102=tabelle!$V$11,('calcolo mitigazione del rischio'!X$11*tabelle!$W$11),IF('Rischio netto'!O102=tabelle!$V$12,('calcolo mitigazione del rischio'!X$11*tabelle!$W$12),"-"))))))))))</f>
        <v>-</v>
      </c>
      <c r="Y95" s="26" t="str">
        <f>IF('Rischio netto'!P102=tabelle!$V$3,('calcolo mitigazione del rischio'!Y$11*tabelle!$W$3),IF('Rischio netto'!P102=tabelle!$V$4,('calcolo mitigazione del rischio'!Y$11*tabelle!$W$4),IF('Rischio netto'!P102=tabelle!$V$5,('calcolo mitigazione del rischio'!Y$11*tabelle!$W$5),IF('Rischio netto'!P102=tabelle!$V$6,('calcolo mitigazione del rischio'!Y$11*tabelle!$W$6),IF('Rischio netto'!P102=tabelle!$V$7,('calcolo mitigazione del rischio'!Y$11*tabelle!$W$7),IF('Rischio netto'!P102=tabelle!$V$8,('calcolo mitigazione del rischio'!Y$11*tabelle!$W$8),IF('Rischio netto'!P102=tabelle!$V$9,('calcolo mitigazione del rischio'!Y$11*tabelle!$W$9),IF('Rischio netto'!P102=tabelle!$V$10,('calcolo mitigazione del rischio'!Y$11*tabelle!$W$10),IF('Rischio netto'!P102=tabelle!$V$11,('calcolo mitigazione del rischio'!Y$11*tabelle!$W$11),IF('Rischio netto'!P102=tabelle!$V$12,('calcolo mitigazione del rischio'!Y$11*tabelle!$W$12),"-"))))))))))</f>
        <v>-</v>
      </c>
      <c r="Z9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5" s="26" t="str">
        <f>IF('Rischio netto'!Q102=tabelle!$V$3,('calcolo mitigazione del rischio'!AA$11*tabelle!$W$3),IF('Rischio netto'!Q102=tabelle!$V$4,('calcolo mitigazione del rischio'!AA$11*tabelle!$W$4),IF('Rischio netto'!Q102=tabelle!$V$5,('calcolo mitigazione del rischio'!AA$11*tabelle!$W$5),IF('Rischio netto'!Q102=tabelle!$V$6,('calcolo mitigazione del rischio'!AA$11*tabelle!$W$6),IF('Rischio netto'!Q102=tabelle!$V$7,('calcolo mitigazione del rischio'!AA$11*tabelle!$W$7),IF('Rischio netto'!Q102=tabelle!$V$8,('calcolo mitigazione del rischio'!AA$11*tabelle!$W$8),IF('Rischio netto'!Q102=tabelle!$V$9,('calcolo mitigazione del rischio'!AA$11*tabelle!$W$9),IF('Rischio netto'!Q102=tabelle!$V$10,('calcolo mitigazione del rischio'!AA$11*tabelle!$W$10),IF('Rischio netto'!Q102=tabelle!$V$11,('calcolo mitigazione del rischio'!AA$11*tabelle!$W$11),IF('Rischio netto'!Q102=tabelle!$V$12,('calcolo mitigazione del rischio'!AA$11*tabelle!$W$12),"-"))))))))))</f>
        <v>-</v>
      </c>
      <c r="AB95" s="26" t="str">
        <f>IF('Rischio netto'!R102=tabelle!$V$3,('calcolo mitigazione del rischio'!AB$11*tabelle!$W$3),IF('Rischio netto'!R102=tabelle!$V$4,('calcolo mitigazione del rischio'!AB$11*tabelle!$W$4),IF('Rischio netto'!R102=tabelle!$V$5,('calcolo mitigazione del rischio'!AB$11*tabelle!$W$5),IF('Rischio netto'!R102=tabelle!$V$6,('calcolo mitigazione del rischio'!AB$11*tabelle!$W$6),IF('Rischio netto'!R102=tabelle!$V$7,('calcolo mitigazione del rischio'!AB$11*tabelle!$W$7),IF('Rischio netto'!R102=tabelle!$V$8,('calcolo mitigazione del rischio'!AB$11*tabelle!$W$8),IF('Rischio netto'!R102=tabelle!$V$9,('calcolo mitigazione del rischio'!AB$11*tabelle!$W$9),IF('Rischio netto'!R102=tabelle!$V$10,('calcolo mitigazione del rischio'!AB$11*tabelle!$W$10),IF('Rischio netto'!R102=tabelle!$V$11,('calcolo mitigazione del rischio'!AB$11*tabelle!$W$11),IF('Rischio netto'!R102=tabelle!$V$12,('calcolo mitigazione del rischio'!AB$11*tabelle!$W$12),"-"))))))))))</f>
        <v>-</v>
      </c>
      <c r="AC95" s="405" t="str">
        <f>IF('Rischio netto'!T102=tabelle!$V$3,('calcolo mitigazione del rischio'!AC$11*tabelle!$W$3),IF('Rischio netto'!T102=tabelle!$V$4,('calcolo mitigazione del rischio'!AC$11*tabelle!$W$4),IF('Rischio netto'!T102=tabelle!$V$5,('calcolo mitigazione del rischio'!AC$11*tabelle!$W$5),IF('Rischio netto'!T102=tabelle!$V$6,('calcolo mitigazione del rischio'!AC$11*tabelle!$W$6),IF('Rischio netto'!T102=tabelle!$V$7,('calcolo mitigazione del rischio'!AC$11*tabelle!$W$7),IF('Rischio netto'!T102=tabelle!$V$8,('calcolo mitigazione del rischio'!AC$11*tabelle!$W$8),IF('Rischio netto'!T102=tabelle!$V$9,('calcolo mitigazione del rischio'!AC$11*tabelle!$W$9),IF('Rischio netto'!T102=tabelle!$V$10,('calcolo mitigazione del rischio'!AC$11*tabelle!$W$10),IF('Rischio netto'!T102=tabelle!$V$11,('calcolo mitigazione del rischio'!AC$11*tabelle!$W$11),IF('Rischio netto'!T102=tabelle!$V$12,('calcolo mitigazione del rischio'!AC$11*tabelle!$W$12),"-"))))))))))</f>
        <v>-</v>
      </c>
      <c r="AD95" s="26" t="str">
        <f>IF('Rischio netto'!T102=tabelle!$V$3,('calcolo mitigazione del rischio'!AD$11*tabelle!$W$3),IF('Rischio netto'!T102=tabelle!$V$4,('calcolo mitigazione del rischio'!AD$11*tabelle!$W$4),IF('Rischio netto'!T102=tabelle!$V$5,('calcolo mitigazione del rischio'!AD$11*tabelle!$W$5),IF('Rischio netto'!T102=tabelle!$V$6,('calcolo mitigazione del rischio'!AD$11*tabelle!$W$6),IF('Rischio netto'!T102=tabelle!$V$7,('calcolo mitigazione del rischio'!AD$11*tabelle!$W$7),IF('Rischio netto'!T102=tabelle!$V$8,('calcolo mitigazione del rischio'!AD$11*tabelle!$W$8),IF('Rischio netto'!T102=tabelle!$V$9,('calcolo mitigazione del rischio'!AD$11*tabelle!$W$9),IF('Rischio netto'!T102=tabelle!$V$10,('calcolo mitigazione del rischio'!AD$11*tabelle!$W$10),IF('Rischio netto'!T102=tabelle!$V$11,('calcolo mitigazione del rischio'!AD$11*tabelle!$W$11),IF('Rischio netto'!T102=tabelle!$V$12,('calcolo mitigazione del rischio'!AD$11*tabelle!$W$12),"-"))))))))))</f>
        <v>-</v>
      </c>
      <c r="AE95" s="26"/>
      <c r="AF95" s="405" t="str">
        <f>IF('Rischio netto'!T102=tabelle!$V$3,('calcolo mitigazione del rischio'!AF$11*tabelle!$W$3),IF('Rischio netto'!T102=tabelle!$V$4,('calcolo mitigazione del rischio'!AF$11*tabelle!$W$4),IF('Rischio netto'!T102=tabelle!$V$5,('calcolo mitigazione del rischio'!AF$11*tabelle!$W$5),IF('Rischio netto'!T102=tabelle!$V$6,('calcolo mitigazione del rischio'!AF$11*tabelle!$W$6),IF('Rischio netto'!T102=tabelle!$V$7,('calcolo mitigazione del rischio'!AF$11*tabelle!$W$7),IF('Rischio netto'!T102=tabelle!$V$8,('calcolo mitigazione del rischio'!AF$11*tabelle!$W$8),IF('Rischio netto'!T102=tabelle!$V$9,('calcolo mitigazione del rischio'!AF$11*tabelle!$W$9),IF('Rischio netto'!T102=tabelle!$V$10,('calcolo mitigazione del rischio'!AF$11*tabelle!$W$10),IF('Rischio netto'!T102=tabelle!$V$11,('calcolo mitigazione del rischio'!AF$11*tabelle!$W$11),IF('Rischio netto'!T102=tabelle!$V$12,('calcolo mitigazione del rischio'!AF$11*tabelle!$W$12),"-"))))))))))</f>
        <v>-</v>
      </c>
      <c r="AG95" s="405" t="str">
        <f>IF('Rischio netto'!U102=tabelle!$V$3,('calcolo mitigazione del rischio'!AG$11*tabelle!$W$3),IF('Rischio netto'!U102=tabelle!$V$4,('calcolo mitigazione del rischio'!AG$11*tabelle!$W$4),IF('Rischio netto'!U102=tabelle!$V$5,('calcolo mitigazione del rischio'!AG$11*tabelle!$W$5),IF('Rischio netto'!U102=tabelle!$V$6,('calcolo mitigazione del rischio'!AG$11*tabelle!$W$6),IF('Rischio netto'!U102=tabelle!$V$7,('calcolo mitigazione del rischio'!AG$11*tabelle!$W$7),IF('Rischio netto'!U102=tabelle!$V$8,('calcolo mitigazione del rischio'!AG$11*tabelle!$W$8),IF('Rischio netto'!U102=tabelle!$V$9,('calcolo mitigazione del rischio'!AG$11*tabelle!$W$9),IF('Rischio netto'!U102=tabelle!$V$10,('calcolo mitigazione del rischio'!AG$11*tabelle!$W$10),IF('Rischio netto'!U102=tabelle!$V$11,('calcolo mitigazione del rischio'!AG$11*tabelle!$W$11),IF('Rischio netto'!U102=tabelle!$V$12,('calcolo mitigazione del rischio'!AG$11*tabelle!$W$12),"-"))))))))))</f>
        <v>-</v>
      </c>
      <c r="AH95" s="26" t="str">
        <f>IF('Rischio netto'!V102=tabelle!$V$3,('calcolo mitigazione del rischio'!AH$11*tabelle!$W$3),IF('Rischio netto'!V102=tabelle!$V$4,('calcolo mitigazione del rischio'!AH$11*tabelle!$W$4),IF('Rischio netto'!V102=tabelle!$V$5,('calcolo mitigazione del rischio'!AH$11*tabelle!$W$5),IF('Rischio netto'!V102=tabelle!$V$6,('calcolo mitigazione del rischio'!AH$11*tabelle!$W$6),IF('Rischio netto'!V102=tabelle!$V$7,('calcolo mitigazione del rischio'!AH$11*tabelle!$W$7),IF('Rischio netto'!V102=tabelle!$V$8,('calcolo mitigazione del rischio'!AH$11*tabelle!$W$8),IF('Rischio netto'!V102=tabelle!$V$9,('calcolo mitigazione del rischio'!AH$11*tabelle!$W$9),IF('Rischio netto'!V102=tabelle!$V$10,('calcolo mitigazione del rischio'!AH$11*tabelle!$W$10),IF('Rischio netto'!V102=tabelle!$V$11,('calcolo mitigazione del rischio'!AH$11*tabelle!$W$11),IF('Rischio netto'!V102=tabelle!$V$12,('calcolo mitigazione del rischio'!AH$11*tabelle!$W$12),"-"))))))))))</f>
        <v>-</v>
      </c>
      <c r="AI95" s="410" t="str">
        <f>IF('Rischio netto'!W102=tabelle!$V$3,('calcolo mitigazione del rischio'!AI$11*tabelle!$W$3),IF('Rischio netto'!W102=tabelle!$V$4,('calcolo mitigazione del rischio'!AI$11*tabelle!$W$4),IF('Rischio netto'!W102=tabelle!$V$5,('calcolo mitigazione del rischio'!AI$11*tabelle!$W$5),IF('Rischio netto'!W102=tabelle!$V$6,('calcolo mitigazione del rischio'!AI$11*tabelle!$W$6),IF('Rischio netto'!W102=tabelle!$V$7,('calcolo mitigazione del rischio'!AI$11*tabelle!$W$7),IF('Rischio netto'!W102=tabelle!$V$8,('calcolo mitigazione del rischio'!AI$11*tabelle!$W$8),IF('Rischio netto'!W102=tabelle!$V$9,('calcolo mitigazione del rischio'!AI$11*tabelle!$W$9),IF('Rischio netto'!W102=tabelle!$V$10,('calcolo mitigazione del rischio'!AI$11*tabelle!$W$10),IF('Rischio netto'!W102=tabelle!$V$11,('calcolo mitigazione del rischio'!AI$11*tabelle!$W$11),IF('Rischio netto'!W102=tabelle!$V$12,('calcolo mitigazione del rischio'!AI$11*tabelle!$W$12),"-"))))))))))</f>
        <v>-</v>
      </c>
      <c r="AJ95" s="428" t="e">
        <f t="shared" si="9"/>
        <v>#REF!</v>
      </c>
      <c r="AK95" s="429" t="e">
        <f t="shared" si="12"/>
        <v>#REF!</v>
      </c>
      <c r="AL95" s="418" t="e">
        <f>IF('calcolo mitigazione del rischio'!$AJ95="-","-",'calcolo mitigazione del rischio'!$AK95)</f>
        <v>#REF!</v>
      </c>
      <c r="AM95" s="412" t="str">
        <f>IF('Rischio netto'!X102="-","-",IF('calcolo mitigazione del rischio'!S95="-","-",IF('calcolo mitigazione del rischio'!AL95="-","-",ROUND(('calcolo mitigazione del rischio'!S95*(1-'calcolo mitigazione del rischio'!AL95)),0))))</f>
        <v>-</v>
      </c>
      <c r="AN95" s="404"/>
      <c r="AO95" s="26">
        <f>IF('Rischio Lordo'!L102="X",tabelle!$I$2,0)</f>
        <v>0</v>
      </c>
      <c r="AP95" s="26">
        <f>IF('Rischio Lordo'!M102="X",tabelle!$I$3,0)</f>
        <v>0</v>
      </c>
      <c r="AQ95" s="26">
        <f>IF('Rischio Lordo'!N102="X",tabelle!$I$4,0)</f>
        <v>0</v>
      </c>
      <c r="AR95" s="26">
        <f>IF('Rischio Lordo'!O102="X",tabelle!$I$5,0)</f>
        <v>0</v>
      </c>
      <c r="AS95" s="26">
        <f>IF('Rischio Lordo'!P102="X",tabelle!$I$6,0)</f>
        <v>0</v>
      </c>
      <c r="AT95" s="26">
        <f>IF('Rischio Lordo'!Q102="X",tabelle!$I$7,0)</f>
        <v>0</v>
      </c>
      <c r="AU95" s="26">
        <f>IF('Rischio Lordo'!R102="X",tabelle!$I$8,0)</f>
        <v>0</v>
      </c>
      <c r="AV95" s="26">
        <f>IF('Rischio Lordo'!S102="X",tabelle!$I$9,0)</f>
        <v>0</v>
      </c>
      <c r="AW95" s="26">
        <f>IF('Rischio Lordo'!T102="X",tabelle!$I$10,0)</f>
        <v>0</v>
      </c>
      <c r="AX95" s="26">
        <f>IF('Rischio Lordo'!U102="X",tabelle!$I$11,0)</f>
        <v>0</v>
      </c>
      <c r="AY95" s="26">
        <f>IF('Rischio Lordo'!V102="X",tabelle!$I$12,0)</f>
        <v>0</v>
      </c>
      <c r="AZ95" s="26">
        <f>IF('Rischio Lordo'!W102="X",tabelle!$I$13,0)</f>
        <v>0</v>
      </c>
      <c r="BA95" s="26">
        <f>IF('Rischio Lordo'!X102="X",tabelle!$I$14,0)</f>
        <v>0</v>
      </c>
      <c r="BB95" s="26">
        <f>IF('Rischio Lordo'!Y102="X",tabelle!$I$15,0)</f>
        <v>0</v>
      </c>
      <c r="BC95" s="26">
        <f>IF('Rischio Lordo'!Z102="X",tabelle!$I$16,0)</f>
        <v>0</v>
      </c>
      <c r="BD95" s="26">
        <f>IF('Rischio Lordo'!AA102="X",tabelle!$I$17,0)</f>
        <v>0</v>
      </c>
      <c r="BE95" s="26">
        <f>IF('Rischio Lordo'!AB102="X",tabelle!$I$18,0)</f>
        <v>0</v>
      </c>
      <c r="BF95" s="26">
        <f>IF('Rischio Lordo'!AC102="X",tabelle!$I$18,0)</f>
        <v>0</v>
      </c>
      <c r="BG95" s="26">
        <f>IF('Rischio Lordo'!AC102="X",tabelle!$I$19,0)</f>
        <v>0</v>
      </c>
      <c r="BH95" s="212">
        <f t="shared" si="13"/>
        <v>0</v>
      </c>
    </row>
    <row r="96" spans="1:60" x14ac:dyDescent="0.75">
      <c r="A96" s="743">
        <f>Schema!A100</f>
        <v>0</v>
      </c>
      <c r="B96" s="724">
        <f>Schema!B100</f>
        <v>0</v>
      </c>
      <c r="C96" s="1119">
        <f>Schema!C100</f>
        <v>0</v>
      </c>
      <c r="D96" s="268" t="str">
        <f>Schema!D100</f>
        <v>F.1.2. Redazione scritture di assestamento quadrimestrali</v>
      </c>
      <c r="E96" s="296" t="str">
        <f>Schema!E100</f>
        <v>BBF</v>
      </c>
      <c r="F96" s="90" t="str">
        <f>Schema!F100</f>
        <v>G</v>
      </c>
      <c r="G96" s="90" t="str">
        <f>Schema!G100</f>
        <v>01</v>
      </c>
      <c r="H96" s="297" t="str">
        <f>Schema!H100</f>
        <v>02</v>
      </c>
      <c r="I96" s="181" t="str">
        <f>IF('Rischio Lordo'!AF103=tabelle!$M$7,tabelle!$N$7,IF('Rischio Lordo'!AF103=tabelle!$M$6,tabelle!$N$6,IF('Rischio Lordo'!AF103=tabelle!$M$5,tabelle!$N$5,IF('Rischio Lordo'!AF103=tabelle!$M$4,tabelle!$N$4,IF('Rischio Lordo'!AF103=tabelle!$M$3,tabelle!$N$3,"-")))))</f>
        <v>-</v>
      </c>
      <c r="J96" s="34" t="str">
        <f>IF('Rischio Lordo'!AG103=tabelle!$M$7,tabelle!$N$7,IF('Rischio Lordo'!AG103=tabelle!$M$6,tabelle!$N$6,IF('Rischio Lordo'!AG103=tabelle!$M$5,tabelle!$N$5,IF('Rischio Lordo'!AG103=tabelle!$M$4,tabelle!$N$4,IF('Rischio Lordo'!AG103=tabelle!$M$3,tabelle!$N$3,"-")))))</f>
        <v>-</v>
      </c>
      <c r="K96" s="34" t="str">
        <f>IF('Rischio Lordo'!AH103=tabelle!$M$7,tabelle!$N$7,IF('Rischio Lordo'!AH103=tabelle!$M$6,tabelle!$N$6,IF('Rischio Lordo'!AH103=tabelle!$M$5,tabelle!$N$5,IF('Rischio Lordo'!AH103=tabelle!$M$4,tabelle!$N$4,IF('Rischio Lordo'!AH103=tabelle!$M$3,tabelle!$N$3,"-")))))</f>
        <v>-</v>
      </c>
      <c r="L96" s="394" t="str">
        <f t="shared" si="10"/>
        <v>-</v>
      </c>
      <c r="M96" s="34" t="str">
        <f>IF('Rischio Lordo'!AI103=tabelle!$M$7,tabelle!$N$7,IF('Rischio Lordo'!AI103=tabelle!$M$6,tabelle!$N$6,IF('Rischio Lordo'!AI103=tabelle!$M$5,tabelle!$N$5,IF('Rischio Lordo'!AI103=tabelle!$M$4,tabelle!$N$4,IF('Rischio Lordo'!AI103=tabelle!$M$3,tabelle!$N$3,"-")))))</f>
        <v>-</v>
      </c>
      <c r="N96" s="165" t="str">
        <f>IF(M96="-","-",IF('calcolo mitigazione del rischio'!L96="-","-",IF(AND((M96*'calcolo mitigazione del rischio'!L96)&gt;=tabelle!$P$3, (M96*'calcolo mitigazione del rischio'!L96)&lt;tabelle!$Q$3),tabelle!$R$3,IF(AND((M96*'calcolo mitigazione del rischio'!L96)&gt;=tabelle!$P$4, (M96*'calcolo mitigazione del rischio'!L96)&lt;tabelle!$Q$4),tabelle!$R$4,IF(AND((M96*'calcolo mitigazione del rischio'!L96)&gt;=tabelle!$P$5, (M96*'calcolo mitigazione del rischio'!L96)&lt;tabelle!$Q$5),tabelle!$R$5,IF(AND((M96*'calcolo mitigazione del rischio'!L96)&gt;=tabelle!$P$6, (M96*'calcolo mitigazione del rischio'!L96)&lt;tabelle!$Q$6),tabelle!$R$6,IF(AND((M96*'calcolo mitigazione del rischio'!L96)&gt;=tabelle!$P$7, (M96*'calcolo mitigazione del rischio'!L96)&lt;=tabelle!$Q$7),tabelle!$R$7,"-")))))))</f>
        <v>-</v>
      </c>
      <c r="O96" s="35" t="str">
        <f>IF('Rischio Lordo'!AK103=tabelle!$M$7,tabelle!$N$7,IF('Rischio Lordo'!AK103=tabelle!$M$6,tabelle!$N$6,IF('Rischio Lordo'!AK103=tabelle!$M$5,tabelle!$N$5,IF('Rischio Lordo'!AK103=tabelle!$M$4,tabelle!$N$4,IF('Rischio Lordo'!AK103=tabelle!$M$3,tabelle!$N$3,"-")))))</f>
        <v>-</v>
      </c>
      <c r="P96" s="35" t="str">
        <f>IF('Rischio Lordo'!AL103=tabelle!$M$7,tabelle!$N$7,IF('Rischio Lordo'!AL103=tabelle!$M$6,tabelle!$N$6,IF('Rischio Lordo'!AL103=tabelle!$M$5,tabelle!$N$5,IF('Rischio Lordo'!AL103=tabelle!$M$4,tabelle!$N$4,IF('Rischio Lordo'!AL103=tabelle!$M$3,tabelle!$N$3,"-")))))</f>
        <v>-</v>
      </c>
      <c r="Q96" s="35" t="str">
        <f>IF('Rischio Lordo'!AM103=tabelle!$M$7,tabelle!$N$7,IF('Rischio Lordo'!AM103=tabelle!$M$6,tabelle!$N$6,IF('Rischio Lordo'!AM103=tabelle!$M$5,tabelle!$N$5,IF('Rischio Lordo'!AM103=tabelle!$M$4,tabelle!$N$4,IF('Rischio Lordo'!AM103=tabelle!$M$3,tabelle!$N$3,"-")))))</f>
        <v>-</v>
      </c>
      <c r="R96" s="166" t="str">
        <f t="shared" si="11"/>
        <v>-</v>
      </c>
      <c r="S96" s="228" t="str">
        <f>IF(R96="-","-",(R96*'calcolo mitigazione del rischio'!N96))</f>
        <v>-</v>
      </c>
      <c r="T96" s="26" t="str">
        <f>IF('Rischio netto'!I103=tabelle!$V$3,('calcolo mitigazione del rischio'!T$11*tabelle!$W$3),IF('Rischio netto'!I103=tabelle!$V$4,('calcolo mitigazione del rischio'!T$11*tabelle!$W$4),IF('Rischio netto'!I103=tabelle!$V$5,('calcolo mitigazione del rischio'!T$11*tabelle!$W$5),IF('Rischio netto'!I103=tabelle!$V$6,('calcolo mitigazione del rischio'!T$11*tabelle!$W$6),IF('Rischio netto'!I103=tabelle!$V$7,('calcolo mitigazione del rischio'!T$11*tabelle!$W$7),IF('Rischio netto'!I103=tabelle!$V$8,('calcolo mitigazione del rischio'!T$11*tabelle!$W$8),IF('Rischio netto'!I103=tabelle!$V$9,('calcolo mitigazione del rischio'!T$11*tabelle!$W$9),IF('Rischio netto'!I103=tabelle!$V$10,('calcolo mitigazione del rischio'!T$11*tabelle!$W$10),IF('Rischio netto'!I103=tabelle!$V$11,('calcolo mitigazione del rischio'!T$11*tabelle!$W$11),IF('Rischio netto'!I103=tabelle!$V$12,('calcolo mitigazione del rischio'!T$11*tabelle!$W$12),"-"))))))))))</f>
        <v>-</v>
      </c>
      <c r="U96" s="26" t="str">
        <f>IF('Rischio netto'!J103=tabelle!$V$3,('calcolo mitigazione del rischio'!U$11*tabelle!$W$3),IF('Rischio netto'!J103=tabelle!$V$4,('calcolo mitigazione del rischio'!U$11*tabelle!$W$4),IF('Rischio netto'!J103=tabelle!$V$5,('calcolo mitigazione del rischio'!U$11*tabelle!$W$5),IF('Rischio netto'!J103=tabelle!$V$6,('calcolo mitigazione del rischio'!U$11*tabelle!$W$6),IF('Rischio netto'!J103=tabelle!$V$7,('calcolo mitigazione del rischio'!U$11*tabelle!$W$7),IF('Rischio netto'!J103=tabelle!$V$8,('calcolo mitigazione del rischio'!U$11*tabelle!$W$8),IF('Rischio netto'!J103=tabelle!$V$9,('calcolo mitigazione del rischio'!U$11*tabelle!$W$9),IF('Rischio netto'!J103=tabelle!$V$10,('calcolo mitigazione del rischio'!U$11*tabelle!$W$10),IF('Rischio netto'!J103=tabelle!$V$11,('calcolo mitigazione del rischio'!U$11*tabelle!$W$11),IF('Rischio netto'!J103=tabelle!$V$12,('calcolo mitigazione del rischio'!U$11*tabelle!$W$12),"-"))))))))))</f>
        <v>-</v>
      </c>
      <c r="V96" s="26" t="str">
        <f>IF('Rischio netto'!K103=tabelle!$V$3,('calcolo mitigazione del rischio'!V$11*tabelle!$W$3),IF('Rischio netto'!K103=tabelle!$V$4,('calcolo mitigazione del rischio'!V$11*tabelle!$W$4),IF('Rischio netto'!K103=tabelle!$V$5,('calcolo mitigazione del rischio'!V$11*tabelle!$W$5),IF('Rischio netto'!K103=tabelle!$V$6,('calcolo mitigazione del rischio'!V$11*tabelle!$W$6),IF('Rischio netto'!K103=tabelle!$V$7,('calcolo mitigazione del rischio'!V$11*tabelle!$W$7),IF('Rischio netto'!K103=tabelle!$V$8,('calcolo mitigazione del rischio'!V$11*tabelle!$W$8),IF('Rischio netto'!K103=tabelle!$V$9,('calcolo mitigazione del rischio'!V$11*tabelle!$W$9),IF('Rischio netto'!K103=tabelle!$V$10,('calcolo mitigazione del rischio'!V$11*tabelle!$W$10),IF('Rischio netto'!K103=tabelle!$V$11,('calcolo mitigazione del rischio'!V$11*tabelle!$W$11),IF('Rischio netto'!K103=tabelle!$V$12,('calcolo mitigazione del rischio'!V$11*tabelle!$W$12),"-"))))))))))</f>
        <v>-</v>
      </c>
      <c r="W96" s="26" t="str">
        <f>IF('Rischio netto'!L103=tabelle!$V$3,('calcolo mitigazione del rischio'!W$11*tabelle!$W$3),IF('Rischio netto'!L103=tabelle!$V$4,('calcolo mitigazione del rischio'!W$11*tabelle!$W$4),IF('Rischio netto'!L103=tabelle!$V$5,('calcolo mitigazione del rischio'!W$11*tabelle!$W$5),IF('Rischio netto'!L103=tabelle!$V$6,('calcolo mitigazione del rischio'!W$11*tabelle!$W$6),IF('Rischio netto'!L103=tabelle!$V$7,('calcolo mitigazione del rischio'!W$11*tabelle!$W$7),IF('Rischio netto'!L103=tabelle!$V$8,('calcolo mitigazione del rischio'!W$11*tabelle!$W$8),IF('Rischio netto'!L103=tabelle!$V$9,('calcolo mitigazione del rischio'!W$11*tabelle!$W$9),IF('Rischio netto'!L103=tabelle!$V$10,('calcolo mitigazione del rischio'!W$11*tabelle!$W$10),IF('Rischio netto'!L103=tabelle!$V$11,('calcolo mitigazione del rischio'!W$11*tabelle!$W$11),IF('Rischio netto'!L103=tabelle!$V$12,('calcolo mitigazione del rischio'!W$11*tabelle!$W$12),"-"))))))))))</f>
        <v>-</v>
      </c>
      <c r="X96" s="26" t="str">
        <f>IF('Rischio netto'!O103=tabelle!$V$3,('calcolo mitigazione del rischio'!X$11*tabelle!$W$3),IF('Rischio netto'!O103=tabelle!$V$4,('calcolo mitigazione del rischio'!X$11*tabelle!$W$4),IF('Rischio netto'!O103=tabelle!$V$5,('calcolo mitigazione del rischio'!X$11*tabelle!$W$5),IF('Rischio netto'!O103=tabelle!$V$6,('calcolo mitigazione del rischio'!X$11*tabelle!$W$6),IF('Rischio netto'!O103=tabelle!$V$7,('calcolo mitigazione del rischio'!X$11*tabelle!$W$7),IF('Rischio netto'!O103=tabelle!$V$8,('calcolo mitigazione del rischio'!X$11*tabelle!$W$8),IF('Rischio netto'!O103=tabelle!$V$9,('calcolo mitigazione del rischio'!X$11*tabelle!$W$9),IF('Rischio netto'!O103=tabelle!$V$10,('calcolo mitigazione del rischio'!X$11*tabelle!$W$10),IF('Rischio netto'!O103=tabelle!$V$11,('calcolo mitigazione del rischio'!X$11*tabelle!$W$11),IF('Rischio netto'!O103=tabelle!$V$12,('calcolo mitigazione del rischio'!X$11*tabelle!$W$12),"-"))))))))))</f>
        <v>-</v>
      </c>
      <c r="Y96" s="26" t="str">
        <f>IF('Rischio netto'!P103=tabelle!$V$3,('calcolo mitigazione del rischio'!Y$11*tabelle!$W$3),IF('Rischio netto'!P103=tabelle!$V$4,('calcolo mitigazione del rischio'!Y$11*tabelle!$W$4),IF('Rischio netto'!P103=tabelle!$V$5,('calcolo mitigazione del rischio'!Y$11*tabelle!$W$5),IF('Rischio netto'!P103=tabelle!$V$6,('calcolo mitigazione del rischio'!Y$11*tabelle!$W$6),IF('Rischio netto'!P103=tabelle!$V$7,('calcolo mitigazione del rischio'!Y$11*tabelle!$W$7),IF('Rischio netto'!P103=tabelle!$V$8,('calcolo mitigazione del rischio'!Y$11*tabelle!$W$8),IF('Rischio netto'!P103=tabelle!$V$9,('calcolo mitigazione del rischio'!Y$11*tabelle!$W$9),IF('Rischio netto'!P103=tabelle!$V$10,('calcolo mitigazione del rischio'!Y$11*tabelle!$W$10),IF('Rischio netto'!P103=tabelle!$V$11,('calcolo mitigazione del rischio'!Y$11*tabelle!$W$11),IF('Rischio netto'!P103=tabelle!$V$12,('calcolo mitigazione del rischio'!Y$11*tabelle!$W$12),"-"))))))))))</f>
        <v>-</v>
      </c>
      <c r="Z9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6" s="26" t="str">
        <f>IF('Rischio netto'!Q103=tabelle!$V$3,('calcolo mitigazione del rischio'!AA$11*tabelle!$W$3),IF('Rischio netto'!Q103=tabelle!$V$4,('calcolo mitigazione del rischio'!AA$11*tabelle!$W$4),IF('Rischio netto'!Q103=tabelle!$V$5,('calcolo mitigazione del rischio'!AA$11*tabelle!$W$5),IF('Rischio netto'!Q103=tabelle!$V$6,('calcolo mitigazione del rischio'!AA$11*tabelle!$W$6),IF('Rischio netto'!Q103=tabelle!$V$7,('calcolo mitigazione del rischio'!AA$11*tabelle!$W$7),IF('Rischio netto'!Q103=tabelle!$V$8,('calcolo mitigazione del rischio'!AA$11*tabelle!$W$8),IF('Rischio netto'!Q103=tabelle!$V$9,('calcolo mitigazione del rischio'!AA$11*tabelle!$W$9),IF('Rischio netto'!Q103=tabelle!$V$10,('calcolo mitigazione del rischio'!AA$11*tabelle!$W$10),IF('Rischio netto'!Q103=tabelle!$V$11,('calcolo mitigazione del rischio'!AA$11*tabelle!$W$11),IF('Rischio netto'!Q103=tabelle!$V$12,('calcolo mitigazione del rischio'!AA$11*tabelle!$W$12),"-"))))))))))</f>
        <v>-</v>
      </c>
      <c r="AB96" s="26" t="str">
        <f>IF('Rischio netto'!R103=tabelle!$V$3,('calcolo mitigazione del rischio'!AB$11*tabelle!$W$3),IF('Rischio netto'!R103=tabelle!$V$4,('calcolo mitigazione del rischio'!AB$11*tabelle!$W$4),IF('Rischio netto'!R103=tabelle!$V$5,('calcolo mitigazione del rischio'!AB$11*tabelle!$W$5),IF('Rischio netto'!R103=tabelle!$V$6,('calcolo mitigazione del rischio'!AB$11*tabelle!$W$6),IF('Rischio netto'!R103=tabelle!$V$7,('calcolo mitigazione del rischio'!AB$11*tabelle!$W$7),IF('Rischio netto'!R103=tabelle!$V$8,('calcolo mitigazione del rischio'!AB$11*tabelle!$W$8),IF('Rischio netto'!R103=tabelle!$V$9,('calcolo mitigazione del rischio'!AB$11*tabelle!$W$9),IF('Rischio netto'!R103=tabelle!$V$10,('calcolo mitigazione del rischio'!AB$11*tabelle!$W$10),IF('Rischio netto'!R103=tabelle!$V$11,('calcolo mitigazione del rischio'!AB$11*tabelle!$W$11),IF('Rischio netto'!R103=tabelle!$V$12,('calcolo mitigazione del rischio'!AB$11*tabelle!$W$12),"-"))))))))))</f>
        <v>-</v>
      </c>
      <c r="AC96" s="405" t="str">
        <f>IF('Rischio netto'!T103=tabelle!$V$3,('calcolo mitigazione del rischio'!AC$11*tabelle!$W$3),IF('Rischio netto'!T103=tabelle!$V$4,('calcolo mitigazione del rischio'!AC$11*tabelle!$W$4),IF('Rischio netto'!T103=tabelle!$V$5,('calcolo mitigazione del rischio'!AC$11*tabelle!$W$5),IF('Rischio netto'!T103=tabelle!$V$6,('calcolo mitigazione del rischio'!AC$11*tabelle!$W$6),IF('Rischio netto'!T103=tabelle!$V$7,('calcolo mitigazione del rischio'!AC$11*tabelle!$W$7),IF('Rischio netto'!T103=tabelle!$V$8,('calcolo mitigazione del rischio'!AC$11*tabelle!$W$8),IF('Rischio netto'!T103=tabelle!$V$9,('calcolo mitigazione del rischio'!AC$11*tabelle!$W$9),IF('Rischio netto'!T103=tabelle!$V$10,('calcolo mitigazione del rischio'!AC$11*tabelle!$W$10),IF('Rischio netto'!T103=tabelle!$V$11,('calcolo mitigazione del rischio'!AC$11*tabelle!$W$11),IF('Rischio netto'!T103=tabelle!$V$12,('calcolo mitigazione del rischio'!AC$11*tabelle!$W$12),"-"))))))))))</f>
        <v>-</v>
      </c>
      <c r="AD96" s="26" t="str">
        <f>IF('Rischio netto'!T103=tabelle!$V$3,('calcolo mitigazione del rischio'!AD$11*tabelle!$W$3),IF('Rischio netto'!T103=tabelle!$V$4,('calcolo mitigazione del rischio'!AD$11*tabelle!$W$4),IF('Rischio netto'!T103=tabelle!$V$5,('calcolo mitigazione del rischio'!AD$11*tabelle!$W$5),IF('Rischio netto'!T103=tabelle!$V$6,('calcolo mitigazione del rischio'!AD$11*tabelle!$W$6),IF('Rischio netto'!T103=tabelle!$V$7,('calcolo mitigazione del rischio'!AD$11*tabelle!$W$7),IF('Rischio netto'!T103=tabelle!$V$8,('calcolo mitigazione del rischio'!AD$11*tabelle!$W$8),IF('Rischio netto'!T103=tabelle!$V$9,('calcolo mitigazione del rischio'!AD$11*tabelle!$W$9),IF('Rischio netto'!T103=tabelle!$V$10,('calcolo mitigazione del rischio'!AD$11*tabelle!$W$10),IF('Rischio netto'!T103=tabelle!$V$11,('calcolo mitigazione del rischio'!AD$11*tabelle!$W$11),IF('Rischio netto'!T103=tabelle!$V$12,('calcolo mitigazione del rischio'!AD$11*tabelle!$W$12),"-"))))))))))</f>
        <v>-</v>
      </c>
      <c r="AE96" s="26"/>
      <c r="AF96" s="405" t="str">
        <f>IF('Rischio netto'!T103=tabelle!$V$3,('calcolo mitigazione del rischio'!AF$11*tabelle!$W$3),IF('Rischio netto'!T103=tabelle!$V$4,('calcolo mitigazione del rischio'!AF$11*tabelle!$W$4),IF('Rischio netto'!T103=tabelle!$V$5,('calcolo mitigazione del rischio'!AF$11*tabelle!$W$5),IF('Rischio netto'!T103=tabelle!$V$6,('calcolo mitigazione del rischio'!AF$11*tabelle!$W$6),IF('Rischio netto'!T103=tabelle!$V$7,('calcolo mitigazione del rischio'!AF$11*tabelle!$W$7),IF('Rischio netto'!T103=tabelle!$V$8,('calcolo mitigazione del rischio'!AF$11*tabelle!$W$8),IF('Rischio netto'!T103=tabelle!$V$9,('calcolo mitigazione del rischio'!AF$11*tabelle!$W$9),IF('Rischio netto'!T103=tabelle!$V$10,('calcolo mitigazione del rischio'!AF$11*tabelle!$W$10),IF('Rischio netto'!T103=tabelle!$V$11,('calcolo mitigazione del rischio'!AF$11*tabelle!$W$11),IF('Rischio netto'!T103=tabelle!$V$12,('calcolo mitigazione del rischio'!AF$11*tabelle!$W$12),"-"))))))))))</f>
        <v>-</v>
      </c>
      <c r="AG96" s="405" t="str">
        <f>IF('Rischio netto'!U103=tabelle!$V$3,('calcolo mitigazione del rischio'!AG$11*tabelle!$W$3),IF('Rischio netto'!U103=tabelle!$V$4,('calcolo mitigazione del rischio'!AG$11*tabelle!$W$4),IF('Rischio netto'!U103=tabelle!$V$5,('calcolo mitigazione del rischio'!AG$11*tabelle!$W$5),IF('Rischio netto'!U103=tabelle!$V$6,('calcolo mitigazione del rischio'!AG$11*tabelle!$W$6),IF('Rischio netto'!U103=tabelle!$V$7,('calcolo mitigazione del rischio'!AG$11*tabelle!$W$7),IF('Rischio netto'!U103=tabelle!$V$8,('calcolo mitigazione del rischio'!AG$11*tabelle!$W$8),IF('Rischio netto'!U103=tabelle!$V$9,('calcolo mitigazione del rischio'!AG$11*tabelle!$W$9),IF('Rischio netto'!U103=tabelle!$V$10,('calcolo mitigazione del rischio'!AG$11*tabelle!$W$10),IF('Rischio netto'!U103=tabelle!$V$11,('calcolo mitigazione del rischio'!AG$11*tabelle!$W$11),IF('Rischio netto'!U103=tabelle!$V$12,('calcolo mitigazione del rischio'!AG$11*tabelle!$W$12),"-"))))))))))</f>
        <v>-</v>
      </c>
      <c r="AH96" s="26" t="str">
        <f>IF('Rischio netto'!V103=tabelle!$V$3,('calcolo mitigazione del rischio'!AH$11*tabelle!$W$3),IF('Rischio netto'!V103=tabelle!$V$4,('calcolo mitigazione del rischio'!AH$11*tabelle!$W$4),IF('Rischio netto'!V103=tabelle!$V$5,('calcolo mitigazione del rischio'!AH$11*tabelle!$W$5),IF('Rischio netto'!V103=tabelle!$V$6,('calcolo mitigazione del rischio'!AH$11*tabelle!$W$6),IF('Rischio netto'!V103=tabelle!$V$7,('calcolo mitigazione del rischio'!AH$11*tabelle!$W$7),IF('Rischio netto'!V103=tabelle!$V$8,('calcolo mitigazione del rischio'!AH$11*tabelle!$W$8),IF('Rischio netto'!V103=tabelle!$V$9,('calcolo mitigazione del rischio'!AH$11*tabelle!$W$9),IF('Rischio netto'!V103=tabelle!$V$10,('calcolo mitigazione del rischio'!AH$11*tabelle!$W$10),IF('Rischio netto'!V103=tabelle!$V$11,('calcolo mitigazione del rischio'!AH$11*tabelle!$W$11),IF('Rischio netto'!V103=tabelle!$V$12,('calcolo mitigazione del rischio'!AH$11*tabelle!$W$12),"-"))))))))))</f>
        <v>-</v>
      </c>
      <c r="AI96" s="410" t="str">
        <f>IF('Rischio netto'!W103=tabelle!$V$3,('calcolo mitigazione del rischio'!AI$11*tabelle!$W$3),IF('Rischio netto'!W103=tabelle!$V$4,('calcolo mitigazione del rischio'!AI$11*tabelle!$W$4),IF('Rischio netto'!W103=tabelle!$V$5,('calcolo mitigazione del rischio'!AI$11*tabelle!$W$5),IF('Rischio netto'!W103=tabelle!$V$6,('calcolo mitigazione del rischio'!AI$11*tabelle!$W$6),IF('Rischio netto'!W103=tabelle!$V$7,('calcolo mitigazione del rischio'!AI$11*tabelle!$W$7),IF('Rischio netto'!W103=tabelle!$V$8,('calcolo mitigazione del rischio'!AI$11*tabelle!$W$8),IF('Rischio netto'!W103=tabelle!$V$9,('calcolo mitigazione del rischio'!AI$11*tabelle!$W$9),IF('Rischio netto'!W103=tabelle!$V$10,('calcolo mitigazione del rischio'!AI$11*tabelle!$W$10),IF('Rischio netto'!W103=tabelle!$V$11,('calcolo mitigazione del rischio'!AI$11*tabelle!$W$11),IF('Rischio netto'!W103=tabelle!$V$12,('calcolo mitigazione del rischio'!AI$11*tabelle!$W$12),"-"))))))))))</f>
        <v>-</v>
      </c>
      <c r="AJ96" s="428" t="e">
        <f t="shared" si="9"/>
        <v>#REF!</v>
      </c>
      <c r="AK96" s="429" t="e">
        <f t="shared" si="12"/>
        <v>#REF!</v>
      </c>
      <c r="AL96" s="418" t="e">
        <f>IF('calcolo mitigazione del rischio'!$AJ96="-","-",'calcolo mitigazione del rischio'!$AK96)</f>
        <v>#REF!</v>
      </c>
      <c r="AM96" s="412" t="str">
        <f>IF('Rischio netto'!X103="-","-",IF('calcolo mitigazione del rischio'!S96="-","-",IF('calcolo mitigazione del rischio'!AL96="-","-",ROUND(('calcolo mitigazione del rischio'!S96*(1-'calcolo mitigazione del rischio'!AL96)),0))))</f>
        <v>-</v>
      </c>
      <c r="AN96" s="404"/>
      <c r="AO96" s="26">
        <f>IF('Rischio Lordo'!L103="X",tabelle!$I$2,0)</f>
        <v>0</v>
      </c>
      <c r="AP96" s="26">
        <f>IF('Rischio Lordo'!M103="X",tabelle!$I$3,0)</f>
        <v>0</v>
      </c>
      <c r="AQ96" s="26">
        <f>IF('Rischio Lordo'!N103="X",tabelle!$I$4,0)</f>
        <v>0</v>
      </c>
      <c r="AR96" s="26">
        <f>IF('Rischio Lordo'!O103="X",tabelle!$I$5,0)</f>
        <v>0</v>
      </c>
      <c r="AS96" s="26">
        <f>IF('Rischio Lordo'!P103="X",tabelle!$I$6,0)</f>
        <v>0</v>
      </c>
      <c r="AT96" s="26">
        <f>IF('Rischio Lordo'!Q103="X",tabelle!$I$7,0)</f>
        <v>0</v>
      </c>
      <c r="AU96" s="26">
        <f>IF('Rischio Lordo'!R103="X",tabelle!$I$8,0)</f>
        <v>0</v>
      </c>
      <c r="AV96" s="26">
        <f>IF('Rischio Lordo'!S103="X",tabelle!$I$9,0)</f>
        <v>0</v>
      </c>
      <c r="AW96" s="26">
        <f>IF('Rischio Lordo'!T103="X",tabelle!$I$10,0)</f>
        <v>0</v>
      </c>
      <c r="AX96" s="26">
        <f>IF('Rischio Lordo'!U103="X",tabelle!$I$11,0)</f>
        <v>0</v>
      </c>
      <c r="AY96" s="26">
        <f>IF('Rischio Lordo'!V103="X",tabelle!$I$12,0)</f>
        <v>0</v>
      </c>
      <c r="AZ96" s="26">
        <f>IF('Rischio Lordo'!W103="X",tabelle!$I$13,0)</f>
        <v>0</v>
      </c>
      <c r="BA96" s="26">
        <f>IF('Rischio Lordo'!X103="X",tabelle!$I$14,0)</f>
        <v>0</v>
      </c>
      <c r="BB96" s="26">
        <f>IF('Rischio Lordo'!Y103="X",tabelle!$I$15,0)</f>
        <v>0</v>
      </c>
      <c r="BC96" s="26">
        <f>IF('Rischio Lordo'!Z103="X",tabelle!$I$16,0)</f>
        <v>0</v>
      </c>
      <c r="BD96" s="26">
        <f>IF('Rischio Lordo'!AA103="X",tabelle!$I$17,0)</f>
        <v>0</v>
      </c>
      <c r="BE96" s="26">
        <f>IF('Rischio Lordo'!AB103="X",tabelle!$I$18,0)</f>
        <v>0</v>
      </c>
      <c r="BF96" s="26">
        <f>IF('Rischio Lordo'!AC103="X",tabelle!$I$18,0)</f>
        <v>0</v>
      </c>
      <c r="BG96" s="26">
        <f>IF('Rischio Lordo'!AC103="X",tabelle!$I$19,0)</f>
        <v>0</v>
      </c>
      <c r="BH96" s="212">
        <f t="shared" si="13"/>
        <v>0</v>
      </c>
    </row>
    <row r="97" spans="1:60" x14ac:dyDescent="0.75">
      <c r="A97" s="743">
        <f>Schema!A101</f>
        <v>0</v>
      </c>
      <c r="B97" s="724">
        <f>Schema!B101</f>
        <v>0</v>
      </c>
      <c r="C97" s="1119">
        <f>Schema!C101</f>
        <v>0</v>
      </c>
      <c r="D97" s="268" t="str">
        <f>Schema!D101</f>
        <v>F.1.3. Predisposizione Bilancio periodico</v>
      </c>
      <c r="E97" s="296" t="str">
        <f>Schema!E101</f>
        <v>BBF</v>
      </c>
      <c r="F97" s="90" t="str">
        <f>Schema!F101</f>
        <v>G</v>
      </c>
      <c r="G97" s="90" t="str">
        <f>Schema!G101</f>
        <v>01</v>
      </c>
      <c r="H97" s="297" t="str">
        <f>Schema!H101</f>
        <v>03</v>
      </c>
      <c r="I97" s="181" t="str">
        <f>IF('Rischio Lordo'!AF104=tabelle!$M$7,tabelle!$N$7,IF('Rischio Lordo'!AF104=tabelle!$M$6,tabelle!$N$6,IF('Rischio Lordo'!AF104=tabelle!$M$5,tabelle!$N$5,IF('Rischio Lordo'!AF104=tabelle!$M$4,tabelle!$N$4,IF('Rischio Lordo'!AF104=tabelle!$M$3,tabelle!$N$3,"-")))))</f>
        <v>-</v>
      </c>
      <c r="J97" s="34" t="str">
        <f>IF('Rischio Lordo'!AG104=tabelle!$M$7,tabelle!$N$7,IF('Rischio Lordo'!AG104=tabelle!$M$6,tabelle!$N$6,IF('Rischio Lordo'!AG104=tabelle!$M$5,tabelle!$N$5,IF('Rischio Lordo'!AG104=tabelle!$M$4,tabelle!$N$4,IF('Rischio Lordo'!AG104=tabelle!$M$3,tabelle!$N$3,"-")))))</f>
        <v>-</v>
      </c>
      <c r="K97" s="34" t="str">
        <f>IF('Rischio Lordo'!AH104=tabelle!$M$7,tabelle!$N$7,IF('Rischio Lordo'!AH104=tabelle!$M$6,tabelle!$N$6,IF('Rischio Lordo'!AH104=tabelle!$M$5,tabelle!$N$5,IF('Rischio Lordo'!AH104=tabelle!$M$4,tabelle!$N$4,IF('Rischio Lordo'!AH104=tabelle!$M$3,tabelle!$N$3,"-")))))</f>
        <v>-</v>
      </c>
      <c r="L97" s="394" t="str">
        <f t="shared" si="10"/>
        <v>-</v>
      </c>
      <c r="M97" s="34" t="str">
        <f>IF('Rischio Lordo'!AI104=tabelle!$M$7,tabelle!$N$7,IF('Rischio Lordo'!AI104=tabelle!$M$6,tabelle!$N$6,IF('Rischio Lordo'!AI104=tabelle!$M$5,tabelle!$N$5,IF('Rischio Lordo'!AI104=tabelle!$M$4,tabelle!$N$4,IF('Rischio Lordo'!AI104=tabelle!$M$3,tabelle!$N$3,"-")))))</f>
        <v>-</v>
      </c>
      <c r="N97" s="165" t="str">
        <f>IF(M97="-","-",IF('calcolo mitigazione del rischio'!L97="-","-",IF(AND((M97*'calcolo mitigazione del rischio'!L97)&gt;=tabelle!$P$3, (M97*'calcolo mitigazione del rischio'!L97)&lt;tabelle!$Q$3),tabelle!$R$3,IF(AND((M97*'calcolo mitigazione del rischio'!L97)&gt;=tabelle!$P$4, (M97*'calcolo mitigazione del rischio'!L97)&lt;tabelle!$Q$4),tabelle!$R$4,IF(AND((M97*'calcolo mitigazione del rischio'!L97)&gt;=tabelle!$P$5, (M97*'calcolo mitigazione del rischio'!L97)&lt;tabelle!$Q$5),tabelle!$R$5,IF(AND((M97*'calcolo mitigazione del rischio'!L97)&gt;=tabelle!$P$6, (M97*'calcolo mitigazione del rischio'!L97)&lt;tabelle!$Q$6),tabelle!$R$6,IF(AND((M97*'calcolo mitigazione del rischio'!L97)&gt;=tabelle!$P$7, (M97*'calcolo mitigazione del rischio'!L97)&lt;=tabelle!$Q$7),tabelle!$R$7,"-")))))))</f>
        <v>-</v>
      </c>
      <c r="O97" s="35" t="str">
        <f>IF('Rischio Lordo'!AK104=tabelle!$M$7,tabelle!$N$7,IF('Rischio Lordo'!AK104=tabelle!$M$6,tabelle!$N$6,IF('Rischio Lordo'!AK104=tabelle!$M$5,tabelle!$N$5,IF('Rischio Lordo'!AK104=tabelle!$M$4,tabelle!$N$4,IF('Rischio Lordo'!AK104=tabelle!$M$3,tabelle!$N$3,"-")))))</f>
        <v>-</v>
      </c>
      <c r="P97" s="35" t="str">
        <f>IF('Rischio Lordo'!AL104=tabelle!$M$7,tabelle!$N$7,IF('Rischio Lordo'!AL104=tabelle!$M$6,tabelle!$N$6,IF('Rischio Lordo'!AL104=tabelle!$M$5,tabelle!$N$5,IF('Rischio Lordo'!AL104=tabelle!$M$4,tabelle!$N$4,IF('Rischio Lordo'!AL104=tabelle!$M$3,tabelle!$N$3,"-")))))</f>
        <v>-</v>
      </c>
      <c r="Q97" s="35" t="str">
        <f>IF('Rischio Lordo'!AM104=tabelle!$M$7,tabelle!$N$7,IF('Rischio Lordo'!AM104=tabelle!$M$6,tabelle!$N$6,IF('Rischio Lordo'!AM104=tabelle!$M$5,tabelle!$N$5,IF('Rischio Lordo'!AM104=tabelle!$M$4,tabelle!$N$4,IF('Rischio Lordo'!AM104=tabelle!$M$3,tabelle!$N$3,"-")))))</f>
        <v>-</v>
      </c>
      <c r="R97" s="166" t="str">
        <f t="shared" si="11"/>
        <v>-</v>
      </c>
      <c r="S97" s="228" t="str">
        <f>IF(R97="-","-",(R97*'calcolo mitigazione del rischio'!N97))</f>
        <v>-</v>
      </c>
      <c r="T97" s="26" t="str">
        <f>IF('Rischio netto'!I104=tabelle!$V$3,('calcolo mitigazione del rischio'!T$11*tabelle!$W$3),IF('Rischio netto'!I104=tabelle!$V$4,('calcolo mitigazione del rischio'!T$11*tabelle!$W$4),IF('Rischio netto'!I104=tabelle!$V$5,('calcolo mitigazione del rischio'!T$11*tabelle!$W$5),IF('Rischio netto'!I104=tabelle!$V$6,('calcolo mitigazione del rischio'!T$11*tabelle!$W$6),IF('Rischio netto'!I104=tabelle!$V$7,('calcolo mitigazione del rischio'!T$11*tabelle!$W$7),IF('Rischio netto'!I104=tabelle!$V$8,('calcolo mitigazione del rischio'!T$11*tabelle!$W$8),IF('Rischio netto'!I104=tabelle!$V$9,('calcolo mitigazione del rischio'!T$11*tabelle!$W$9),IF('Rischio netto'!I104=tabelle!$V$10,('calcolo mitigazione del rischio'!T$11*tabelle!$W$10),IF('Rischio netto'!I104=tabelle!$V$11,('calcolo mitigazione del rischio'!T$11*tabelle!$W$11),IF('Rischio netto'!I104=tabelle!$V$12,('calcolo mitigazione del rischio'!T$11*tabelle!$W$12),"-"))))))))))</f>
        <v>-</v>
      </c>
      <c r="U97" s="26" t="str">
        <f>IF('Rischio netto'!J104=tabelle!$V$3,('calcolo mitigazione del rischio'!U$11*tabelle!$W$3),IF('Rischio netto'!J104=tabelle!$V$4,('calcolo mitigazione del rischio'!U$11*tabelle!$W$4),IF('Rischio netto'!J104=tabelle!$V$5,('calcolo mitigazione del rischio'!U$11*tabelle!$W$5),IF('Rischio netto'!J104=tabelle!$V$6,('calcolo mitigazione del rischio'!U$11*tabelle!$W$6),IF('Rischio netto'!J104=tabelle!$V$7,('calcolo mitigazione del rischio'!U$11*tabelle!$W$7),IF('Rischio netto'!J104=tabelle!$V$8,('calcolo mitigazione del rischio'!U$11*tabelle!$W$8),IF('Rischio netto'!J104=tabelle!$V$9,('calcolo mitigazione del rischio'!U$11*tabelle!$W$9),IF('Rischio netto'!J104=tabelle!$V$10,('calcolo mitigazione del rischio'!U$11*tabelle!$W$10),IF('Rischio netto'!J104=tabelle!$V$11,('calcolo mitigazione del rischio'!U$11*tabelle!$W$11),IF('Rischio netto'!J104=tabelle!$V$12,('calcolo mitigazione del rischio'!U$11*tabelle!$W$12),"-"))))))))))</f>
        <v>-</v>
      </c>
      <c r="V97" s="26" t="str">
        <f>IF('Rischio netto'!K104=tabelle!$V$3,('calcolo mitigazione del rischio'!V$11*tabelle!$W$3),IF('Rischio netto'!K104=tabelle!$V$4,('calcolo mitigazione del rischio'!V$11*tabelle!$W$4),IF('Rischio netto'!K104=tabelle!$V$5,('calcolo mitigazione del rischio'!V$11*tabelle!$W$5),IF('Rischio netto'!K104=tabelle!$V$6,('calcolo mitigazione del rischio'!V$11*tabelle!$W$6),IF('Rischio netto'!K104=tabelle!$V$7,('calcolo mitigazione del rischio'!V$11*tabelle!$W$7),IF('Rischio netto'!K104=tabelle!$V$8,('calcolo mitigazione del rischio'!V$11*tabelle!$W$8),IF('Rischio netto'!K104=tabelle!$V$9,('calcolo mitigazione del rischio'!V$11*tabelle!$W$9),IF('Rischio netto'!K104=tabelle!$V$10,('calcolo mitigazione del rischio'!V$11*tabelle!$W$10),IF('Rischio netto'!K104=tabelle!$V$11,('calcolo mitigazione del rischio'!V$11*tabelle!$W$11),IF('Rischio netto'!K104=tabelle!$V$12,('calcolo mitigazione del rischio'!V$11*tabelle!$W$12),"-"))))))))))</f>
        <v>-</v>
      </c>
      <c r="W97" s="26" t="str">
        <f>IF('Rischio netto'!L104=tabelle!$V$3,('calcolo mitigazione del rischio'!W$11*tabelle!$W$3),IF('Rischio netto'!L104=tabelle!$V$4,('calcolo mitigazione del rischio'!W$11*tabelle!$W$4),IF('Rischio netto'!L104=tabelle!$V$5,('calcolo mitigazione del rischio'!W$11*tabelle!$W$5),IF('Rischio netto'!L104=tabelle!$V$6,('calcolo mitigazione del rischio'!W$11*tabelle!$W$6),IF('Rischio netto'!L104=tabelle!$V$7,('calcolo mitigazione del rischio'!W$11*tabelle!$W$7),IF('Rischio netto'!L104=tabelle!$V$8,('calcolo mitigazione del rischio'!W$11*tabelle!$W$8),IF('Rischio netto'!L104=tabelle!$V$9,('calcolo mitigazione del rischio'!W$11*tabelle!$W$9),IF('Rischio netto'!L104=tabelle!$V$10,('calcolo mitigazione del rischio'!W$11*tabelle!$W$10),IF('Rischio netto'!L104=tabelle!$V$11,('calcolo mitigazione del rischio'!W$11*tabelle!$W$11),IF('Rischio netto'!L104=tabelle!$V$12,('calcolo mitigazione del rischio'!W$11*tabelle!$W$12),"-"))))))))))</f>
        <v>-</v>
      </c>
      <c r="X97" s="26" t="str">
        <f>IF('Rischio netto'!O104=tabelle!$V$3,('calcolo mitigazione del rischio'!X$11*tabelle!$W$3),IF('Rischio netto'!O104=tabelle!$V$4,('calcolo mitigazione del rischio'!X$11*tabelle!$W$4),IF('Rischio netto'!O104=tabelle!$V$5,('calcolo mitigazione del rischio'!X$11*tabelle!$W$5),IF('Rischio netto'!O104=tabelle!$V$6,('calcolo mitigazione del rischio'!X$11*tabelle!$W$6),IF('Rischio netto'!O104=tabelle!$V$7,('calcolo mitigazione del rischio'!X$11*tabelle!$W$7),IF('Rischio netto'!O104=tabelle!$V$8,('calcolo mitigazione del rischio'!X$11*tabelle!$W$8),IF('Rischio netto'!O104=tabelle!$V$9,('calcolo mitigazione del rischio'!X$11*tabelle!$W$9),IF('Rischio netto'!O104=tabelle!$V$10,('calcolo mitigazione del rischio'!X$11*tabelle!$W$10),IF('Rischio netto'!O104=tabelle!$V$11,('calcolo mitigazione del rischio'!X$11*tabelle!$W$11),IF('Rischio netto'!O104=tabelle!$V$12,('calcolo mitigazione del rischio'!X$11*tabelle!$W$12),"-"))))))))))</f>
        <v>-</v>
      </c>
      <c r="Y97" s="26" t="str">
        <f>IF('Rischio netto'!P104=tabelle!$V$3,('calcolo mitigazione del rischio'!Y$11*tabelle!$W$3),IF('Rischio netto'!P104=tabelle!$V$4,('calcolo mitigazione del rischio'!Y$11*tabelle!$W$4),IF('Rischio netto'!P104=tabelle!$V$5,('calcolo mitigazione del rischio'!Y$11*tabelle!$W$5),IF('Rischio netto'!P104=tabelle!$V$6,('calcolo mitigazione del rischio'!Y$11*tabelle!$W$6),IF('Rischio netto'!P104=tabelle!$V$7,('calcolo mitigazione del rischio'!Y$11*tabelle!$W$7),IF('Rischio netto'!P104=tabelle!$V$8,('calcolo mitigazione del rischio'!Y$11*tabelle!$W$8),IF('Rischio netto'!P104=tabelle!$V$9,('calcolo mitigazione del rischio'!Y$11*tabelle!$W$9),IF('Rischio netto'!P104=tabelle!$V$10,('calcolo mitigazione del rischio'!Y$11*tabelle!$W$10),IF('Rischio netto'!P104=tabelle!$V$11,('calcolo mitigazione del rischio'!Y$11*tabelle!$W$11),IF('Rischio netto'!P104=tabelle!$V$12,('calcolo mitigazione del rischio'!Y$11*tabelle!$W$12),"-"))))))))))</f>
        <v>-</v>
      </c>
      <c r="Z9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7" s="26" t="str">
        <f>IF('Rischio netto'!Q104=tabelle!$V$3,('calcolo mitigazione del rischio'!AA$11*tabelle!$W$3),IF('Rischio netto'!Q104=tabelle!$V$4,('calcolo mitigazione del rischio'!AA$11*tabelle!$W$4),IF('Rischio netto'!Q104=tabelle!$V$5,('calcolo mitigazione del rischio'!AA$11*tabelle!$W$5),IF('Rischio netto'!Q104=tabelle!$V$6,('calcolo mitigazione del rischio'!AA$11*tabelle!$W$6),IF('Rischio netto'!Q104=tabelle!$V$7,('calcolo mitigazione del rischio'!AA$11*tabelle!$W$7),IF('Rischio netto'!Q104=tabelle!$V$8,('calcolo mitigazione del rischio'!AA$11*tabelle!$W$8),IF('Rischio netto'!Q104=tabelle!$V$9,('calcolo mitigazione del rischio'!AA$11*tabelle!$W$9),IF('Rischio netto'!Q104=tabelle!$V$10,('calcolo mitigazione del rischio'!AA$11*tabelle!$W$10),IF('Rischio netto'!Q104=tabelle!$V$11,('calcolo mitigazione del rischio'!AA$11*tabelle!$W$11),IF('Rischio netto'!Q104=tabelle!$V$12,('calcolo mitigazione del rischio'!AA$11*tabelle!$W$12),"-"))))))))))</f>
        <v>-</v>
      </c>
      <c r="AB97" s="26" t="str">
        <f>IF('Rischio netto'!R104=tabelle!$V$3,('calcolo mitigazione del rischio'!AB$11*tabelle!$W$3),IF('Rischio netto'!R104=tabelle!$V$4,('calcolo mitigazione del rischio'!AB$11*tabelle!$W$4),IF('Rischio netto'!R104=tabelle!$V$5,('calcolo mitigazione del rischio'!AB$11*tabelle!$W$5),IF('Rischio netto'!R104=tabelle!$V$6,('calcolo mitigazione del rischio'!AB$11*tabelle!$W$6),IF('Rischio netto'!R104=tabelle!$V$7,('calcolo mitigazione del rischio'!AB$11*tabelle!$W$7),IF('Rischio netto'!R104=tabelle!$V$8,('calcolo mitigazione del rischio'!AB$11*tabelle!$W$8),IF('Rischio netto'!R104=tabelle!$V$9,('calcolo mitigazione del rischio'!AB$11*tabelle!$W$9),IF('Rischio netto'!R104=tabelle!$V$10,('calcolo mitigazione del rischio'!AB$11*tabelle!$W$10),IF('Rischio netto'!R104=tabelle!$V$11,('calcolo mitigazione del rischio'!AB$11*tabelle!$W$11),IF('Rischio netto'!R104=tabelle!$V$12,('calcolo mitigazione del rischio'!AB$11*tabelle!$W$12),"-"))))))))))</f>
        <v>-</v>
      </c>
      <c r="AC97" s="405" t="str">
        <f>IF('Rischio netto'!T104=tabelle!$V$3,('calcolo mitigazione del rischio'!AC$11*tabelle!$W$3),IF('Rischio netto'!T104=tabelle!$V$4,('calcolo mitigazione del rischio'!AC$11*tabelle!$W$4),IF('Rischio netto'!T104=tabelle!$V$5,('calcolo mitigazione del rischio'!AC$11*tabelle!$W$5),IF('Rischio netto'!T104=tabelle!$V$6,('calcolo mitigazione del rischio'!AC$11*tabelle!$W$6),IF('Rischio netto'!T104=tabelle!$V$7,('calcolo mitigazione del rischio'!AC$11*tabelle!$W$7),IF('Rischio netto'!T104=tabelle!$V$8,('calcolo mitigazione del rischio'!AC$11*tabelle!$W$8),IF('Rischio netto'!T104=tabelle!$V$9,('calcolo mitigazione del rischio'!AC$11*tabelle!$W$9),IF('Rischio netto'!T104=tabelle!$V$10,('calcolo mitigazione del rischio'!AC$11*tabelle!$W$10),IF('Rischio netto'!T104=tabelle!$V$11,('calcolo mitigazione del rischio'!AC$11*tabelle!$W$11),IF('Rischio netto'!T104=tabelle!$V$12,('calcolo mitigazione del rischio'!AC$11*tabelle!$W$12),"-"))))))))))</f>
        <v>-</v>
      </c>
      <c r="AD97" s="26" t="str">
        <f>IF('Rischio netto'!T104=tabelle!$V$3,('calcolo mitigazione del rischio'!AD$11*tabelle!$W$3),IF('Rischio netto'!T104=tabelle!$V$4,('calcolo mitigazione del rischio'!AD$11*tabelle!$W$4),IF('Rischio netto'!T104=tabelle!$V$5,('calcolo mitigazione del rischio'!AD$11*tabelle!$W$5),IF('Rischio netto'!T104=tabelle!$V$6,('calcolo mitigazione del rischio'!AD$11*tabelle!$W$6),IF('Rischio netto'!T104=tabelle!$V$7,('calcolo mitigazione del rischio'!AD$11*tabelle!$W$7),IF('Rischio netto'!T104=tabelle!$V$8,('calcolo mitigazione del rischio'!AD$11*tabelle!$W$8),IF('Rischio netto'!T104=tabelle!$V$9,('calcolo mitigazione del rischio'!AD$11*tabelle!$W$9),IF('Rischio netto'!T104=tabelle!$V$10,('calcolo mitigazione del rischio'!AD$11*tabelle!$W$10),IF('Rischio netto'!T104=tabelle!$V$11,('calcolo mitigazione del rischio'!AD$11*tabelle!$W$11),IF('Rischio netto'!T104=tabelle!$V$12,('calcolo mitigazione del rischio'!AD$11*tabelle!$W$12),"-"))))))))))</f>
        <v>-</v>
      </c>
      <c r="AE97" s="26"/>
      <c r="AF97" s="405" t="str">
        <f>IF('Rischio netto'!T104=tabelle!$V$3,('calcolo mitigazione del rischio'!AF$11*tabelle!$W$3),IF('Rischio netto'!T104=tabelle!$V$4,('calcolo mitigazione del rischio'!AF$11*tabelle!$W$4),IF('Rischio netto'!T104=tabelle!$V$5,('calcolo mitigazione del rischio'!AF$11*tabelle!$W$5),IF('Rischio netto'!T104=tabelle!$V$6,('calcolo mitigazione del rischio'!AF$11*tabelle!$W$6),IF('Rischio netto'!T104=tabelle!$V$7,('calcolo mitigazione del rischio'!AF$11*tabelle!$W$7),IF('Rischio netto'!T104=tabelle!$V$8,('calcolo mitigazione del rischio'!AF$11*tabelle!$W$8),IF('Rischio netto'!T104=tabelle!$V$9,('calcolo mitigazione del rischio'!AF$11*tabelle!$W$9),IF('Rischio netto'!T104=tabelle!$V$10,('calcolo mitigazione del rischio'!AF$11*tabelle!$W$10),IF('Rischio netto'!T104=tabelle!$V$11,('calcolo mitigazione del rischio'!AF$11*tabelle!$W$11),IF('Rischio netto'!T104=tabelle!$V$12,('calcolo mitigazione del rischio'!AF$11*tabelle!$W$12),"-"))))))))))</f>
        <v>-</v>
      </c>
      <c r="AG97" s="405" t="str">
        <f>IF('Rischio netto'!U104=tabelle!$V$3,('calcolo mitigazione del rischio'!AG$11*tabelle!$W$3),IF('Rischio netto'!U104=tabelle!$V$4,('calcolo mitigazione del rischio'!AG$11*tabelle!$W$4),IF('Rischio netto'!U104=tabelle!$V$5,('calcolo mitigazione del rischio'!AG$11*tabelle!$W$5),IF('Rischio netto'!U104=tabelle!$V$6,('calcolo mitigazione del rischio'!AG$11*tabelle!$W$6),IF('Rischio netto'!U104=tabelle!$V$7,('calcolo mitigazione del rischio'!AG$11*tabelle!$W$7),IF('Rischio netto'!U104=tabelle!$V$8,('calcolo mitigazione del rischio'!AG$11*tabelle!$W$8),IF('Rischio netto'!U104=tabelle!$V$9,('calcolo mitigazione del rischio'!AG$11*tabelle!$W$9),IF('Rischio netto'!U104=tabelle!$V$10,('calcolo mitigazione del rischio'!AG$11*tabelle!$W$10),IF('Rischio netto'!U104=tabelle!$V$11,('calcolo mitigazione del rischio'!AG$11*tabelle!$W$11),IF('Rischio netto'!U104=tabelle!$V$12,('calcolo mitigazione del rischio'!AG$11*tabelle!$W$12),"-"))))))))))</f>
        <v>-</v>
      </c>
      <c r="AH97" s="26" t="str">
        <f>IF('Rischio netto'!V104=tabelle!$V$3,('calcolo mitigazione del rischio'!AH$11*tabelle!$W$3),IF('Rischio netto'!V104=tabelle!$V$4,('calcolo mitigazione del rischio'!AH$11*tabelle!$W$4),IF('Rischio netto'!V104=tabelle!$V$5,('calcolo mitigazione del rischio'!AH$11*tabelle!$W$5),IF('Rischio netto'!V104=tabelle!$V$6,('calcolo mitigazione del rischio'!AH$11*tabelle!$W$6),IF('Rischio netto'!V104=tabelle!$V$7,('calcolo mitigazione del rischio'!AH$11*tabelle!$W$7),IF('Rischio netto'!V104=tabelle!$V$8,('calcolo mitigazione del rischio'!AH$11*tabelle!$W$8),IF('Rischio netto'!V104=tabelle!$V$9,('calcolo mitigazione del rischio'!AH$11*tabelle!$W$9),IF('Rischio netto'!V104=tabelle!$V$10,('calcolo mitigazione del rischio'!AH$11*tabelle!$W$10),IF('Rischio netto'!V104=tabelle!$V$11,('calcolo mitigazione del rischio'!AH$11*tabelle!$W$11),IF('Rischio netto'!V104=tabelle!$V$12,('calcolo mitigazione del rischio'!AH$11*tabelle!$W$12),"-"))))))))))</f>
        <v>-</v>
      </c>
      <c r="AI97" s="410" t="str">
        <f>IF('Rischio netto'!W104=tabelle!$V$3,('calcolo mitigazione del rischio'!AI$11*tabelle!$W$3),IF('Rischio netto'!W104=tabelle!$V$4,('calcolo mitigazione del rischio'!AI$11*tabelle!$W$4),IF('Rischio netto'!W104=tabelle!$V$5,('calcolo mitigazione del rischio'!AI$11*tabelle!$W$5),IF('Rischio netto'!W104=tabelle!$V$6,('calcolo mitigazione del rischio'!AI$11*tabelle!$W$6),IF('Rischio netto'!W104=tabelle!$V$7,('calcolo mitigazione del rischio'!AI$11*tabelle!$W$7),IF('Rischio netto'!W104=tabelle!$V$8,('calcolo mitigazione del rischio'!AI$11*tabelle!$W$8),IF('Rischio netto'!W104=tabelle!$V$9,('calcolo mitigazione del rischio'!AI$11*tabelle!$W$9),IF('Rischio netto'!W104=tabelle!$V$10,('calcolo mitigazione del rischio'!AI$11*tabelle!$W$10),IF('Rischio netto'!W104=tabelle!$V$11,('calcolo mitigazione del rischio'!AI$11*tabelle!$W$11),IF('Rischio netto'!W104=tabelle!$V$12,('calcolo mitigazione del rischio'!AI$11*tabelle!$W$12),"-"))))))))))</f>
        <v>-</v>
      </c>
      <c r="AJ97" s="428" t="e">
        <f t="shared" si="9"/>
        <v>#REF!</v>
      </c>
      <c r="AK97" s="429" t="e">
        <f t="shared" si="12"/>
        <v>#REF!</v>
      </c>
      <c r="AL97" s="418" t="e">
        <f>IF('calcolo mitigazione del rischio'!$AJ97="-","-",'calcolo mitigazione del rischio'!$AK97)</f>
        <v>#REF!</v>
      </c>
      <c r="AM97" s="412" t="str">
        <f>IF('Rischio netto'!X104="-","-",IF('calcolo mitigazione del rischio'!S97="-","-",IF('calcolo mitigazione del rischio'!AL97="-","-",ROUND(('calcolo mitigazione del rischio'!S97*(1-'calcolo mitigazione del rischio'!AL97)),0))))</f>
        <v>-</v>
      </c>
      <c r="AN97" s="404"/>
      <c r="AO97" s="26">
        <f>IF('Rischio Lordo'!L104="X",tabelle!$I$2,0)</f>
        <v>0</v>
      </c>
      <c r="AP97" s="26">
        <f>IF('Rischio Lordo'!M104="X",tabelle!$I$3,0)</f>
        <v>0</v>
      </c>
      <c r="AQ97" s="26">
        <f>IF('Rischio Lordo'!N104="X",tabelle!$I$4,0)</f>
        <v>0</v>
      </c>
      <c r="AR97" s="26">
        <f>IF('Rischio Lordo'!O104="X",tabelle!$I$5,0)</f>
        <v>0</v>
      </c>
      <c r="AS97" s="26">
        <f>IF('Rischio Lordo'!P104="X",tabelle!$I$6,0)</f>
        <v>0</v>
      </c>
      <c r="AT97" s="26">
        <f>IF('Rischio Lordo'!Q104="X",tabelle!$I$7,0)</f>
        <v>0</v>
      </c>
      <c r="AU97" s="26">
        <f>IF('Rischio Lordo'!R104="X",tabelle!$I$8,0)</f>
        <v>0</v>
      </c>
      <c r="AV97" s="26">
        <f>IF('Rischio Lordo'!S104="X",tabelle!$I$9,0)</f>
        <v>0</v>
      </c>
      <c r="AW97" s="26">
        <f>IF('Rischio Lordo'!T104="X",tabelle!$I$10,0)</f>
        <v>0</v>
      </c>
      <c r="AX97" s="26">
        <f>IF('Rischio Lordo'!U104="X",tabelle!$I$11,0)</f>
        <v>0</v>
      </c>
      <c r="AY97" s="26">
        <f>IF('Rischio Lordo'!V104="X",tabelle!$I$12,0)</f>
        <v>0</v>
      </c>
      <c r="AZ97" s="26">
        <f>IF('Rischio Lordo'!W104="X",tabelle!$I$13,0)</f>
        <v>0</v>
      </c>
      <c r="BA97" s="26">
        <f>IF('Rischio Lordo'!X104="X",tabelle!$I$14,0)</f>
        <v>0</v>
      </c>
      <c r="BB97" s="26">
        <f>IF('Rischio Lordo'!Y104="X",tabelle!$I$15,0)</f>
        <v>0</v>
      </c>
      <c r="BC97" s="26">
        <f>IF('Rischio Lordo'!Z104="X",tabelle!$I$16,0)</f>
        <v>0</v>
      </c>
      <c r="BD97" s="26">
        <f>IF('Rischio Lordo'!AA104="X",tabelle!$I$17,0)</f>
        <v>0</v>
      </c>
      <c r="BE97" s="26">
        <f>IF('Rischio Lordo'!AB104="X",tabelle!$I$18,0)</f>
        <v>0</v>
      </c>
      <c r="BF97" s="26">
        <f>IF('Rischio Lordo'!AC104="X",tabelle!$I$18,0)</f>
        <v>0</v>
      </c>
      <c r="BG97" s="26">
        <f>IF('Rischio Lordo'!AC104="X",tabelle!$I$19,0)</f>
        <v>0</v>
      </c>
      <c r="BH97" s="212">
        <f t="shared" si="13"/>
        <v>0</v>
      </c>
    </row>
    <row r="98" spans="1:60" x14ac:dyDescent="0.75">
      <c r="A98" s="743">
        <f>Schema!A102</f>
        <v>0</v>
      </c>
      <c r="B98" s="724">
        <f>Schema!B102</f>
        <v>0</v>
      </c>
      <c r="C98" s="1119">
        <f>Schema!C102</f>
        <v>0</v>
      </c>
      <c r="D98" s="268" t="str">
        <f>Schema!D102</f>
        <v>F.1.4. Approvazione CdA del Bilancio periodico</v>
      </c>
      <c r="E98" s="296" t="str">
        <f>Schema!E102</f>
        <v>BBF</v>
      </c>
      <c r="F98" s="90" t="str">
        <f>Schema!F102</f>
        <v>G</v>
      </c>
      <c r="G98" s="90" t="str">
        <f>Schema!G102</f>
        <v>01</v>
      </c>
      <c r="H98" s="297" t="str">
        <f>Schema!H102</f>
        <v>04</v>
      </c>
      <c r="I98" s="181" t="str">
        <f>IF('Rischio Lordo'!AF105=tabelle!$M$7,tabelle!$N$7,IF('Rischio Lordo'!AF105=tabelle!$M$6,tabelle!$N$6,IF('Rischio Lordo'!AF105=tabelle!$M$5,tabelle!$N$5,IF('Rischio Lordo'!AF105=tabelle!$M$4,tabelle!$N$4,IF('Rischio Lordo'!AF105=tabelle!$M$3,tabelle!$N$3,"-")))))</f>
        <v>-</v>
      </c>
      <c r="J98" s="34" t="str">
        <f>IF('Rischio Lordo'!AG105=tabelle!$M$7,tabelle!$N$7,IF('Rischio Lordo'!AG105=tabelle!$M$6,tabelle!$N$6,IF('Rischio Lordo'!AG105=tabelle!$M$5,tabelle!$N$5,IF('Rischio Lordo'!AG105=tabelle!$M$4,tabelle!$N$4,IF('Rischio Lordo'!AG105=tabelle!$M$3,tabelle!$N$3,"-")))))</f>
        <v>-</v>
      </c>
      <c r="K98" s="34" t="str">
        <f>IF('Rischio Lordo'!AH105=tabelle!$M$7,tabelle!$N$7,IF('Rischio Lordo'!AH105=tabelle!$M$6,tabelle!$N$6,IF('Rischio Lordo'!AH105=tabelle!$M$5,tabelle!$N$5,IF('Rischio Lordo'!AH105=tabelle!$M$4,tabelle!$N$4,IF('Rischio Lordo'!AH105=tabelle!$M$3,tabelle!$N$3,"-")))))</f>
        <v>-</v>
      </c>
      <c r="L98" s="394" t="str">
        <f t="shared" si="10"/>
        <v>-</v>
      </c>
      <c r="M98" s="34" t="str">
        <f>IF('Rischio Lordo'!AI105=tabelle!$M$7,tabelle!$N$7,IF('Rischio Lordo'!AI105=tabelle!$M$6,tabelle!$N$6,IF('Rischio Lordo'!AI105=tabelle!$M$5,tabelle!$N$5,IF('Rischio Lordo'!AI105=tabelle!$M$4,tabelle!$N$4,IF('Rischio Lordo'!AI105=tabelle!$M$3,tabelle!$N$3,"-")))))</f>
        <v>-</v>
      </c>
      <c r="N98" s="165" t="str">
        <f>IF(M98="-","-",IF('calcolo mitigazione del rischio'!L98="-","-",IF(AND((M98*'calcolo mitigazione del rischio'!L98)&gt;=tabelle!$P$3, (M98*'calcolo mitigazione del rischio'!L98)&lt;tabelle!$Q$3),tabelle!$R$3,IF(AND((M98*'calcolo mitigazione del rischio'!L98)&gt;=tabelle!$P$4, (M98*'calcolo mitigazione del rischio'!L98)&lt;tabelle!$Q$4),tabelle!$R$4,IF(AND((M98*'calcolo mitigazione del rischio'!L98)&gt;=tabelle!$P$5, (M98*'calcolo mitigazione del rischio'!L98)&lt;tabelle!$Q$5),tabelle!$R$5,IF(AND((M98*'calcolo mitigazione del rischio'!L98)&gt;=tabelle!$P$6, (M98*'calcolo mitigazione del rischio'!L98)&lt;tabelle!$Q$6),tabelle!$R$6,IF(AND((M98*'calcolo mitigazione del rischio'!L98)&gt;=tabelle!$P$7, (M98*'calcolo mitigazione del rischio'!L98)&lt;=tabelle!$Q$7),tabelle!$R$7,"-")))))))</f>
        <v>-</v>
      </c>
      <c r="O98" s="35" t="str">
        <f>IF('Rischio Lordo'!AK105=tabelle!$M$7,tabelle!$N$7,IF('Rischio Lordo'!AK105=tabelle!$M$6,tabelle!$N$6,IF('Rischio Lordo'!AK105=tabelle!$M$5,tabelle!$N$5,IF('Rischio Lordo'!AK105=tabelle!$M$4,tabelle!$N$4,IF('Rischio Lordo'!AK105=tabelle!$M$3,tabelle!$N$3,"-")))))</f>
        <v>-</v>
      </c>
      <c r="P98" s="35" t="str">
        <f>IF('Rischio Lordo'!AL105=tabelle!$M$7,tabelle!$N$7,IF('Rischio Lordo'!AL105=tabelle!$M$6,tabelle!$N$6,IF('Rischio Lordo'!AL105=tabelle!$M$5,tabelle!$N$5,IF('Rischio Lordo'!AL105=tabelle!$M$4,tabelle!$N$4,IF('Rischio Lordo'!AL105=tabelle!$M$3,tabelle!$N$3,"-")))))</f>
        <v>-</v>
      </c>
      <c r="Q98" s="35" t="str">
        <f>IF('Rischio Lordo'!AM105=tabelle!$M$7,tabelle!$N$7,IF('Rischio Lordo'!AM105=tabelle!$M$6,tabelle!$N$6,IF('Rischio Lordo'!AM105=tabelle!$M$5,tabelle!$N$5,IF('Rischio Lordo'!AM105=tabelle!$M$4,tabelle!$N$4,IF('Rischio Lordo'!AM105=tabelle!$M$3,tabelle!$N$3,"-")))))</f>
        <v>-</v>
      </c>
      <c r="R98" s="166" t="str">
        <f t="shared" si="11"/>
        <v>-</v>
      </c>
      <c r="S98" s="228" t="str">
        <f>IF(R98="-","-",(R98*'calcolo mitigazione del rischio'!N98))</f>
        <v>-</v>
      </c>
      <c r="T98" s="26" t="str">
        <f>IF('Rischio netto'!I105=tabelle!$V$3,('calcolo mitigazione del rischio'!T$11*tabelle!$W$3),IF('Rischio netto'!I105=tabelle!$V$4,('calcolo mitigazione del rischio'!T$11*tabelle!$W$4),IF('Rischio netto'!I105=tabelle!$V$5,('calcolo mitigazione del rischio'!T$11*tabelle!$W$5),IF('Rischio netto'!I105=tabelle!$V$6,('calcolo mitigazione del rischio'!T$11*tabelle!$W$6),IF('Rischio netto'!I105=tabelle!$V$7,('calcolo mitigazione del rischio'!T$11*tabelle!$W$7),IF('Rischio netto'!I105=tabelle!$V$8,('calcolo mitigazione del rischio'!T$11*tabelle!$W$8),IF('Rischio netto'!I105=tabelle!$V$9,('calcolo mitigazione del rischio'!T$11*tabelle!$W$9),IF('Rischio netto'!I105=tabelle!$V$10,('calcolo mitigazione del rischio'!T$11*tabelle!$W$10),IF('Rischio netto'!I105=tabelle!$V$11,('calcolo mitigazione del rischio'!T$11*tabelle!$W$11),IF('Rischio netto'!I105=tabelle!$V$12,('calcolo mitigazione del rischio'!T$11*tabelle!$W$12),"-"))))))))))</f>
        <v>-</v>
      </c>
      <c r="U98" s="26" t="str">
        <f>IF('Rischio netto'!J105=tabelle!$V$3,('calcolo mitigazione del rischio'!U$11*tabelle!$W$3),IF('Rischio netto'!J105=tabelle!$V$4,('calcolo mitigazione del rischio'!U$11*tabelle!$W$4),IF('Rischio netto'!J105=tabelle!$V$5,('calcolo mitigazione del rischio'!U$11*tabelle!$W$5),IF('Rischio netto'!J105=tabelle!$V$6,('calcolo mitigazione del rischio'!U$11*tabelle!$W$6),IF('Rischio netto'!J105=tabelle!$V$7,('calcolo mitigazione del rischio'!U$11*tabelle!$W$7),IF('Rischio netto'!J105=tabelle!$V$8,('calcolo mitigazione del rischio'!U$11*tabelle!$W$8),IF('Rischio netto'!J105=tabelle!$V$9,('calcolo mitigazione del rischio'!U$11*tabelle!$W$9),IF('Rischio netto'!J105=tabelle!$V$10,('calcolo mitigazione del rischio'!U$11*tabelle!$W$10),IF('Rischio netto'!J105=tabelle!$V$11,('calcolo mitigazione del rischio'!U$11*tabelle!$W$11),IF('Rischio netto'!J105=tabelle!$V$12,('calcolo mitigazione del rischio'!U$11*tabelle!$W$12),"-"))))))))))</f>
        <v>-</v>
      </c>
      <c r="V98" s="26" t="str">
        <f>IF('Rischio netto'!K105=tabelle!$V$3,('calcolo mitigazione del rischio'!V$11*tabelle!$W$3),IF('Rischio netto'!K105=tabelle!$V$4,('calcolo mitigazione del rischio'!V$11*tabelle!$W$4),IF('Rischio netto'!K105=tabelle!$V$5,('calcolo mitigazione del rischio'!V$11*tabelle!$W$5),IF('Rischio netto'!K105=tabelle!$V$6,('calcolo mitigazione del rischio'!V$11*tabelle!$W$6),IF('Rischio netto'!K105=tabelle!$V$7,('calcolo mitigazione del rischio'!V$11*tabelle!$W$7),IF('Rischio netto'!K105=tabelle!$V$8,('calcolo mitigazione del rischio'!V$11*tabelle!$W$8),IF('Rischio netto'!K105=tabelle!$V$9,('calcolo mitigazione del rischio'!V$11*tabelle!$W$9),IF('Rischio netto'!K105=tabelle!$V$10,('calcolo mitigazione del rischio'!V$11*tabelle!$W$10),IF('Rischio netto'!K105=tabelle!$V$11,('calcolo mitigazione del rischio'!V$11*tabelle!$W$11),IF('Rischio netto'!K105=tabelle!$V$12,('calcolo mitigazione del rischio'!V$11*tabelle!$W$12),"-"))))))))))</f>
        <v>-</v>
      </c>
      <c r="W98" s="26" t="str">
        <f>IF('Rischio netto'!L105=tabelle!$V$3,('calcolo mitigazione del rischio'!W$11*tabelle!$W$3),IF('Rischio netto'!L105=tabelle!$V$4,('calcolo mitigazione del rischio'!W$11*tabelle!$W$4),IF('Rischio netto'!L105=tabelle!$V$5,('calcolo mitigazione del rischio'!W$11*tabelle!$W$5),IF('Rischio netto'!L105=tabelle!$V$6,('calcolo mitigazione del rischio'!W$11*tabelle!$W$6),IF('Rischio netto'!L105=tabelle!$V$7,('calcolo mitigazione del rischio'!W$11*tabelle!$W$7),IF('Rischio netto'!L105=tabelle!$V$8,('calcolo mitigazione del rischio'!W$11*tabelle!$W$8),IF('Rischio netto'!L105=tabelle!$V$9,('calcolo mitigazione del rischio'!W$11*tabelle!$W$9),IF('Rischio netto'!L105=tabelle!$V$10,('calcolo mitigazione del rischio'!W$11*tabelle!$W$10),IF('Rischio netto'!L105=tabelle!$V$11,('calcolo mitigazione del rischio'!W$11*tabelle!$W$11),IF('Rischio netto'!L105=tabelle!$V$12,('calcolo mitigazione del rischio'!W$11*tabelle!$W$12),"-"))))))))))</f>
        <v>-</v>
      </c>
      <c r="X98" s="26" t="str">
        <f>IF('Rischio netto'!O105=tabelle!$V$3,('calcolo mitigazione del rischio'!X$11*tabelle!$W$3),IF('Rischio netto'!O105=tabelle!$V$4,('calcolo mitigazione del rischio'!X$11*tabelle!$W$4),IF('Rischio netto'!O105=tabelle!$V$5,('calcolo mitigazione del rischio'!X$11*tabelle!$W$5),IF('Rischio netto'!O105=tabelle!$V$6,('calcolo mitigazione del rischio'!X$11*tabelle!$W$6),IF('Rischio netto'!O105=tabelle!$V$7,('calcolo mitigazione del rischio'!X$11*tabelle!$W$7),IF('Rischio netto'!O105=tabelle!$V$8,('calcolo mitigazione del rischio'!X$11*tabelle!$W$8),IF('Rischio netto'!O105=tabelle!$V$9,('calcolo mitigazione del rischio'!X$11*tabelle!$W$9),IF('Rischio netto'!O105=tabelle!$V$10,('calcolo mitigazione del rischio'!X$11*tabelle!$W$10),IF('Rischio netto'!O105=tabelle!$V$11,('calcolo mitigazione del rischio'!X$11*tabelle!$W$11),IF('Rischio netto'!O105=tabelle!$V$12,('calcolo mitigazione del rischio'!X$11*tabelle!$W$12),"-"))))))))))</f>
        <v>-</v>
      </c>
      <c r="Y98" s="26" t="str">
        <f>IF('Rischio netto'!P105=tabelle!$V$3,('calcolo mitigazione del rischio'!Y$11*tabelle!$W$3),IF('Rischio netto'!P105=tabelle!$V$4,('calcolo mitigazione del rischio'!Y$11*tabelle!$W$4),IF('Rischio netto'!P105=tabelle!$V$5,('calcolo mitigazione del rischio'!Y$11*tabelle!$W$5),IF('Rischio netto'!P105=tabelle!$V$6,('calcolo mitigazione del rischio'!Y$11*tabelle!$W$6),IF('Rischio netto'!P105=tabelle!$V$7,('calcolo mitigazione del rischio'!Y$11*tabelle!$W$7),IF('Rischio netto'!P105=tabelle!$V$8,('calcolo mitigazione del rischio'!Y$11*tabelle!$W$8),IF('Rischio netto'!P105=tabelle!$V$9,('calcolo mitigazione del rischio'!Y$11*tabelle!$W$9),IF('Rischio netto'!P105=tabelle!$V$10,('calcolo mitigazione del rischio'!Y$11*tabelle!$W$10),IF('Rischio netto'!P105=tabelle!$V$11,('calcolo mitigazione del rischio'!Y$11*tabelle!$W$11),IF('Rischio netto'!P105=tabelle!$V$12,('calcolo mitigazione del rischio'!Y$11*tabelle!$W$12),"-"))))))))))</f>
        <v>-</v>
      </c>
      <c r="Z9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8" s="26" t="str">
        <f>IF('Rischio netto'!Q105=tabelle!$V$3,('calcolo mitigazione del rischio'!AA$11*tabelle!$W$3),IF('Rischio netto'!Q105=tabelle!$V$4,('calcolo mitigazione del rischio'!AA$11*tabelle!$W$4),IF('Rischio netto'!Q105=tabelle!$V$5,('calcolo mitigazione del rischio'!AA$11*tabelle!$W$5),IF('Rischio netto'!Q105=tabelle!$V$6,('calcolo mitigazione del rischio'!AA$11*tabelle!$W$6),IF('Rischio netto'!Q105=tabelle!$V$7,('calcolo mitigazione del rischio'!AA$11*tabelle!$W$7),IF('Rischio netto'!Q105=tabelle!$V$8,('calcolo mitigazione del rischio'!AA$11*tabelle!$W$8),IF('Rischio netto'!Q105=tabelle!$V$9,('calcolo mitigazione del rischio'!AA$11*tabelle!$W$9),IF('Rischio netto'!Q105=tabelle!$V$10,('calcolo mitigazione del rischio'!AA$11*tabelle!$W$10),IF('Rischio netto'!Q105=tabelle!$V$11,('calcolo mitigazione del rischio'!AA$11*tabelle!$W$11),IF('Rischio netto'!Q105=tabelle!$V$12,('calcolo mitigazione del rischio'!AA$11*tabelle!$W$12),"-"))))))))))</f>
        <v>-</v>
      </c>
      <c r="AB98" s="26" t="str">
        <f>IF('Rischio netto'!R105=tabelle!$V$3,('calcolo mitigazione del rischio'!AB$11*tabelle!$W$3),IF('Rischio netto'!R105=tabelle!$V$4,('calcolo mitigazione del rischio'!AB$11*tabelle!$W$4),IF('Rischio netto'!R105=tabelle!$V$5,('calcolo mitigazione del rischio'!AB$11*tabelle!$W$5),IF('Rischio netto'!R105=tabelle!$V$6,('calcolo mitigazione del rischio'!AB$11*tabelle!$W$6),IF('Rischio netto'!R105=tabelle!$V$7,('calcolo mitigazione del rischio'!AB$11*tabelle!$W$7),IF('Rischio netto'!R105=tabelle!$V$8,('calcolo mitigazione del rischio'!AB$11*tabelle!$W$8),IF('Rischio netto'!R105=tabelle!$V$9,('calcolo mitigazione del rischio'!AB$11*tabelle!$W$9),IF('Rischio netto'!R105=tabelle!$V$10,('calcolo mitigazione del rischio'!AB$11*tabelle!$W$10),IF('Rischio netto'!R105=tabelle!$V$11,('calcolo mitigazione del rischio'!AB$11*tabelle!$W$11),IF('Rischio netto'!R105=tabelle!$V$12,('calcolo mitigazione del rischio'!AB$11*tabelle!$W$12),"-"))))))))))</f>
        <v>-</v>
      </c>
      <c r="AC98" s="405" t="str">
        <f>IF('Rischio netto'!T105=tabelle!$V$3,('calcolo mitigazione del rischio'!AC$11*tabelle!$W$3),IF('Rischio netto'!T105=tabelle!$V$4,('calcolo mitigazione del rischio'!AC$11*tabelle!$W$4),IF('Rischio netto'!T105=tabelle!$V$5,('calcolo mitigazione del rischio'!AC$11*tabelle!$W$5),IF('Rischio netto'!T105=tabelle!$V$6,('calcolo mitigazione del rischio'!AC$11*tabelle!$W$6),IF('Rischio netto'!T105=tabelle!$V$7,('calcolo mitigazione del rischio'!AC$11*tabelle!$W$7),IF('Rischio netto'!T105=tabelle!$V$8,('calcolo mitigazione del rischio'!AC$11*tabelle!$W$8),IF('Rischio netto'!T105=tabelle!$V$9,('calcolo mitigazione del rischio'!AC$11*tabelle!$W$9),IF('Rischio netto'!T105=tabelle!$V$10,('calcolo mitigazione del rischio'!AC$11*tabelle!$W$10),IF('Rischio netto'!T105=tabelle!$V$11,('calcolo mitigazione del rischio'!AC$11*tabelle!$W$11),IF('Rischio netto'!T105=tabelle!$V$12,('calcolo mitigazione del rischio'!AC$11*tabelle!$W$12),"-"))))))))))</f>
        <v>-</v>
      </c>
      <c r="AD98" s="26" t="str">
        <f>IF('Rischio netto'!T105=tabelle!$V$3,('calcolo mitigazione del rischio'!AD$11*tabelle!$W$3),IF('Rischio netto'!T105=tabelle!$V$4,('calcolo mitigazione del rischio'!AD$11*tabelle!$W$4),IF('Rischio netto'!T105=tabelle!$V$5,('calcolo mitigazione del rischio'!AD$11*tabelle!$W$5),IF('Rischio netto'!T105=tabelle!$V$6,('calcolo mitigazione del rischio'!AD$11*tabelle!$W$6),IF('Rischio netto'!T105=tabelle!$V$7,('calcolo mitigazione del rischio'!AD$11*tabelle!$W$7),IF('Rischio netto'!T105=tabelle!$V$8,('calcolo mitigazione del rischio'!AD$11*tabelle!$W$8),IF('Rischio netto'!T105=tabelle!$V$9,('calcolo mitigazione del rischio'!AD$11*tabelle!$W$9),IF('Rischio netto'!T105=tabelle!$V$10,('calcolo mitigazione del rischio'!AD$11*tabelle!$W$10),IF('Rischio netto'!T105=tabelle!$V$11,('calcolo mitigazione del rischio'!AD$11*tabelle!$W$11),IF('Rischio netto'!T105=tabelle!$V$12,('calcolo mitigazione del rischio'!AD$11*tabelle!$W$12),"-"))))))))))</f>
        <v>-</v>
      </c>
      <c r="AE98" s="26"/>
      <c r="AF98" s="405" t="str">
        <f>IF('Rischio netto'!T105=tabelle!$V$3,('calcolo mitigazione del rischio'!AF$11*tabelle!$W$3),IF('Rischio netto'!T105=tabelle!$V$4,('calcolo mitigazione del rischio'!AF$11*tabelle!$W$4),IF('Rischio netto'!T105=tabelle!$V$5,('calcolo mitigazione del rischio'!AF$11*tabelle!$W$5),IF('Rischio netto'!T105=tabelle!$V$6,('calcolo mitigazione del rischio'!AF$11*tabelle!$W$6),IF('Rischio netto'!T105=tabelle!$V$7,('calcolo mitigazione del rischio'!AF$11*tabelle!$W$7),IF('Rischio netto'!T105=tabelle!$V$8,('calcolo mitigazione del rischio'!AF$11*tabelle!$W$8),IF('Rischio netto'!T105=tabelle!$V$9,('calcolo mitigazione del rischio'!AF$11*tabelle!$W$9),IF('Rischio netto'!T105=tabelle!$V$10,('calcolo mitigazione del rischio'!AF$11*tabelle!$W$10),IF('Rischio netto'!T105=tabelle!$V$11,('calcolo mitigazione del rischio'!AF$11*tabelle!$W$11),IF('Rischio netto'!T105=tabelle!$V$12,('calcolo mitigazione del rischio'!AF$11*tabelle!$W$12),"-"))))))))))</f>
        <v>-</v>
      </c>
      <c r="AG98" s="405" t="str">
        <f>IF('Rischio netto'!U105=tabelle!$V$3,('calcolo mitigazione del rischio'!AG$11*tabelle!$W$3),IF('Rischio netto'!U105=tabelle!$V$4,('calcolo mitigazione del rischio'!AG$11*tabelle!$W$4),IF('Rischio netto'!U105=tabelle!$V$5,('calcolo mitigazione del rischio'!AG$11*tabelle!$W$5),IF('Rischio netto'!U105=tabelle!$V$6,('calcolo mitigazione del rischio'!AG$11*tabelle!$W$6),IF('Rischio netto'!U105=tabelle!$V$7,('calcolo mitigazione del rischio'!AG$11*tabelle!$W$7),IF('Rischio netto'!U105=tabelle!$V$8,('calcolo mitigazione del rischio'!AG$11*tabelle!$W$8),IF('Rischio netto'!U105=tabelle!$V$9,('calcolo mitigazione del rischio'!AG$11*tabelle!$W$9),IF('Rischio netto'!U105=tabelle!$V$10,('calcolo mitigazione del rischio'!AG$11*tabelle!$W$10),IF('Rischio netto'!U105=tabelle!$V$11,('calcolo mitigazione del rischio'!AG$11*tabelle!$W$11),IF('Rischio netto'!U105=tabelle!$V$12,('calcolo mitigazione del rischio'!AG$11*tabelle!$W$12),"-"))))))))))</f>
        <v>-</v>
      </c>
      <c r="AH98" s="26" t="str">
        <f>IF('Rischio netto'!V105=tabelle!$V$3,('calcolo mitigazione del rischio'!AH$11*tabelle!$W$3),IF('Rischio netto'!V105=tabelle!$V$4,('calcolo mitigazione del rischio'!AH$11*tabelle!$W$4),IF('Rischio netto'!V105=tabelle!$V$5,('calcolo mitigazione del rischio'!AH$11*tabelle!$W$5),IF('Rischio netto'!V105=tabelle!$V$6,('calcolo mitigazione del rischio'!AH$11*tabelle!$W$6),IF('Rischio netto'!V105=tabelle!$V$7,('calcolo mitigazione del rischio'!AH$11*tabelle!$W$7),IF('Rischio netto'!V105=tabelle!$V$8,('calcolo mitigazione del rischio'!AH$11*tabelle!$W$8),IF('Rischio netto'!V105=tabelle!$V$9,('calcolo mitigazione del rischio'!AH$11*tabelle!$W$9),IF('Rischio netto'!V105=tabelle!$V$10,('calcolo mitigazione del rischio'!AH$11*tabelle!$W$10),IF('Rischio netto'!V105=tabelle!$V$11,('calcolo mitigazione del rischio'!AH$11*tabelle!$W$11),IF('Rischio netto'!V105=tabelle!$V$12,('calcolo mitigazione del rischio'!AH$11*tabelle!$W$12),"-"))))))))))</f>
        <v>-</v>
      </c>
      <c r="AI98" s="410" t="str">
        <f>IF('Rischio netto'!W105=tabelle!$V$3,('calcolo mitigazione del rischio'!AI$11*tabelle!$W$3),IF('Rischio netto'!W105=tabelle!$V$4,('calcolo mitigazione del rischio'!AI$11*tabelle!$W$4),IF('Rischio netto'!W105=tabelle!$V$5,('calcolo mitigazione del rischio'!AI$11*tabelle!$W$5),IF('Rischio netto'!W105=tabelle!$V$6,('calcolo mitigazione del rischio'!AI$11*tabelle!$W$6),IF('Rischio netto'!W105=tabelle!$V$7,('calcolo mitigazione del rischio'!AI$11*tabelle!$W$7),IF('Rischio netto'!W105=tabelle!$V$8,('calcolo mitigazione del rischio'!AI$11*tabelle!$W$8),IF('Rischio netto'!W105=tabelle!$V$9,('calcolo mitigazione del rischio'!AI$11*tabelle!$W$9),IF('Rischio netto'!W105=tabelle!$V$10,('calcolo mitigazione del rischio'!AI$11*tabelle!$W$10),IF('Rischio netto'!W105=tabelle!$V$11,('calcolo mitigazione del rischio'!AI$11*tabelle!$W$11),IF('Rischio netto'!W105=tabelle!$V$12,('calcolo mitigazione del rischio'!AI$11*tabelle!$W$12),"-"))))))))))</f>
        <v>-</v>
      </c>
      <c r="AJ98" s="428" t="e">
        <f t="shared" si="9"/>
        <v>#REF!</v>
      </c>
      <c r="AK98" s="429" t="e">
        <f t="shared" si="12"/>
        <v>#REF!</v>
      </c>
      <c r="AL98" s="418" t="e">
        <f>IF('calcolo mitigazione del rischio'!$AJ98="-","-",'calcolo mitigazione del rischio'!$AK98)</f>
        <v>#REF!</v>
      </c>
      <c r="AM98" s="412" t="str">
        <f>IF('Rischio netto'!X105="-","-",IF('calcolo mitigazione del rischio'!S98="-","-",IF('calcolo mitigazione del rischio'!AL98="-","-",ROUND(('calcolo mitigazione del rischio'!S98*(1-'calcolo mitigazione del rischio'!AL98)),0))))</f>
        <v>-</v>
      </c>
      <c r="AN98" s="404"/>
      <c r="AO98" s="26">
        <f>IF('Rischio Lordo'!L105="X",tabelle!$I$2,0)</f>
        <v>0</v>
      </c>
      <c r="AP98" s="26">
        <f>IF('Rischio Lordo'!M105="X",tabelle!$I$3,0)</f>
        <v>0</v>
      </c>
      <c r="AQ98" s="26">
        <f>IF('Rischio Lordo'!N105="X",tabelle!$I$4,0)</f>
        <v>0</v>
      </c>
      <c r="AR98" s="26">
        <f>IF('Rischio Lordo'!O105="X",tabelle!$I$5,0)</f>
        <v>0</v>
      </c>
      <c r="AS98" s="26">
        <f>IF('Rischio Lordo'!P105="X",tabelle!$I$6,0)</f>
        <v>0</v>
      </c>
      <c r="AT98" s="26">
        <f>IF('Rischio Lordo'!Q105="X",tabelle!$I$7,0)</f>
        <v>0</v>
      </c>
      <c r="AU98" s="26">
        <f>IF('Rischio Lordo'!R105="X",tabelle!$I$8,0)</f>
        <v>0</v>
      </c>
      <c r="AV98" s="26">
        <f>IF('Rischio Lordo'!S105="X",tabelle!$I$9,0)</f>
        <v>0</v>
      </c>
      <c r="AW98" s="26">
        <f>IF('Rischio Lordo'!T105="X",tabelle!$I$10,0)</f>
        <v>0</v>
      </c>
      <c r="AX98" s="26">
        <f>IF('Rischio Lordo'!U105="X",tabelle!$I$11,0)</f>
        <v>0</v>
      </c>
      <c r="AY98" s="26">
        <f>IF('Rischio Lordo'!V105="X",tabelle!$I$12,0)</f>
        <v>0</v>
      </c>
      <c r="AZ98" s="26">
        <f>IF('Rischio Lordo'!W105="X",tabelle!$I$13,0)</f>
        <v>0</v>
      </c>
      <c r="BA98" s="26">
        <f>IF('Rischio Lordo'!X105="X",tabelle!$I$14,0)</f>
        <v>0</v>
      </c>
      <c r="BB98" s="26">
        <f>IF('Rischio Lordo'!Y105="X",tabelle!$I$15,0)</f>
        <v>0</v>
      </c>
      <c r="BC98" s="26">
        <f>IF('Rischio Lordo'!Z105="X",tabelle!$I$16,0)</f>
        <v>0</v>
      </c>
      <c r="BD98" s="26">
        <f>IF('Rischio Lordo'!AA105="X",tabelle!$I$17,0)</f>
        <v>0</v>
      </c>
      <c r="BE98" s="26">
        <f>IF('Rischio Lordo'!AB105="X",tabelle!$I$18,0)</f>
        <v>0</v>
      </c>
      <c r="BF98" s="26">
        <f>IF('Rischio Lordo'!AC105="X",tabelle!$I$18,0)</f>
        <v>0</v>
      </c>
      <c r="BG98" s="26">
        <f>IF('Rischio Lordo'!AC105="X",tabelle!$I$19,0)</f>
        <v>0</v>
      </c>
      <c r="BH98" s="212">
        <f t="shared" si="13"/>
        <v>0</v>
      </c>
    </row>
    <row r="99" spans="1:60" x14ac:dyDescent="0.75">
      <c r="A99" s="743">
        <f>Schema!A103</f>
        <v>0</v>
      </c>
      <c r="B99" s="724">
        <f>Schema!B103</f>
        <v>0</v>
      </c>
      <c r="C99" s="1119" t="str">
        <f>Schema!C103</f>
        <v>F.2. Stesura dei documenti del Bilancio Annuale d'Esercizio (Conto Economico, Statato Patrimoniale, Relazione sulla Gestione)</v>
      </c>
      <c r="D99" s="268" t="str">
        <f>Schema!D103</f>
        <v>F.2.1. Verifica saldi</v>
      </c>
      <c r="E99" s="296" t="str">
        <f>Schema!E103</f>
        <v>BBF</v>
      </c>
      <c r="F99" s="90" t="str">
        <f>Schema!F103</f>
        <v>G</v>
      </c>
      <c r="G99" s="90" t="str">
        <f>Schema!G103</f>
        <v>02</v>
      </c>
      <c r="H99" s="297" t="str">
        <f>Schema!H103</f>
        <v>01</v>
      </c>
      <c r="I99" s="181" t="str">
        <f>IF('Rischio Lordo'!AF106=tabelle!$M$7,tabelle!$N$7,IF('Rischio Lordo'!AF106=tabelle!$M$6,tabelle!$N$6,IF('Rischio Lordo'!AF106=tabelle!$M$5,tabelle!$N$5,IF('Rischio Lordo'!AF106=tabelle!$M$4,tabelle!$N$4,IF('Rischio Lordo'!AF106=tabelle!$M$3,tabelle!$N$3,"-")))))</f>
        <v>-</v>
      </c>
      <c r="J99" s="34" t="str">
        <f>IF('Rischio Lordo'!AG106=tabelle!$M$7,tabelle!$N$7,IF('Rischio Lordo'!AG106=tabelle!$M$6,tabelle!$N$6,IF('Rischio Lordo'!AG106=tabelle!$M$5,tabelle!$N$5,IF('Rischio Lordo'!AG106=tabelle!$M$4,tabelle!$N$4,IF('Rischio Lordo'!AG106=tabelle!$M$3,tabelle!$N$3,"-")))))</f>
        <v>-</v>
      </c>
      <c r="K99" s="34" t="str">
        <f>IF('Rischio Lordo'!AH106=tabelle!$M$7,tabelle!$N$7,IF('Rischio Lordo'!AH106=tabelle!$M$6,tabelle!$N$6,IF('Rischio Lordo'!AH106=tabelle!$M$5,tabelle!$N$5,IF('Rischio Lordo'!AH106=tabelle!$M$4,tabelle!$N$4,IF('Rischio Lordo'!AH106=tabelle!$M$3,tabelle!$N$3,"-")))))</f>
        <v>-</v>
      </c>
      <c r="L99" s="394" t="str">
        <f t="shared" si="10"/>
        <v>-</v>
      </c>
      <c r="M99" s="34" t="str">
        <f>IF('Rischio Lordo'!AI106=tabelle!$M$7,tabelle!$N$7,IF('Rischio Lordo'!AI106=tabelle!$M$6,tabelle!$N$6,IF('Rischio Lordo'!AI106=tabelle!$M$5,tabelle!$N$5,IF('Rischio Lordo'!AI106=tabelle!$M$4,tabelle!$N$4,IF('Rischio Lordo'!AI106=tabelle!$M$3,tabelle!$N$3,"-")))))</f>
        <v>-</v>
      </c>
      <c r="N99" s="165" t="str">
        <f>IF(M99="-","-",IF('calcolo mitigazione del rischio'!L99="-","-",IF(AND((M99*'calcolo mitigazione del rischio'!L99)&gt;=tabelle!$P$3, (M99*'calcolo mitigazione del rischio'!L99)&lt;tabelle!$Q$3),tabelle!$R$3,IF(AND((M99*'calcolo mitigazione del rischio'!L99)&gt;=tabelle!$P$4, (M99*'calcolo mitigazione del rischio'!L99)&lt;tabelle!$Q$4),tabelle!$R$4,IF(AND((M99*'calcolo mitigazione del rischio'!L99)&gt;=tabelle!$P$5, (M99*'calcolo mitigazione del rischio'!L99)&lt;tabelle!$Q$5),tabelle!$R$5,IF(AND((M99*'calcolo mitigazione del rischio'!L99)&gt;=tabelle!$P$6, (M99*'calcolo mitigazione del rischio'!L99)&lt;tabelle!$Q$6),tabelle!$R$6,IF(AND((M99*'calcolo mitigazione del rischio'!L99)&gt;=tabelle!$P$7, (M99*'calcolo mitigazione del rischio'!L99)&lt;=tabelle!$Q$7),tabelle!$R$7,"-")))))))</f>
        <v>-</v>
      </c>
      <c r="O99" s="35" t="str">
        <f>IF('Rischio Lordo'!AK106=tabelle!$M$7,tabelle!$N$7,IF('Rischio Lordo'!AK106=tabelle!$M$6,tabelle!$N$6,IF('Rischio Lordo'!AK106=tabelle!$M$5,tabelle!$N$5,IF('Rischio Lordo'!AK106=tabelle!$M$4,tabelle!$N$4,IF('Rischio Lordo'!AK106=tabelle!$M$3,tabelle!$N$3,"-")))))</f>
        <v>-</v>
      </c>
      <c r="P99" s="35" t="str">
        <f>IF('Rischio Lordo'!AL106=tabelle!$M$7,tabelle!$N$7,IF('Rischio Lordo'!AL106=tabelle!$M$6,tabelle!$N$6,IF('Rischio Lordo'!AL106=tabelle!$M$5,tabelle!$N$5,IF('Rischio Lordo'!AL106=tabelle!$M$4,tabelle!$N$4,IF('Rischio Lordo'!AL106=tabelle!$M$3,tabelle!$N$3,"-")))))</f>
        <v>-</v>
      </c>
      <c r="Q99" s="35" t="str">
        <f>IF('Rischio Lordo'!AM106=tabelle!$M$7,tabelle!$N$7,IF('Rischio Lordo'!AM106=tabelle!$M$6,tabelle!$N$6,IF('Rischio Lordo'!AM106=tabelle!$M$5,tabelle!$N$5,IF('Rischio Lordo'!AM106=tabelle!$M$4,tabelle!$N$4,IF('Rischio Lordo'!AM106=tabelle!$M$3,tabelle!$N$3,"-")))))</f>
        <v>-</v>
      </c>
      <c r="R99" s="166" t="str">
        <f t="shared" si="11"/>
        <v>-</v>
      </c>
      <c r="S99" s="228" t="str">
        <f>IF(R99="-","-",(R99*'calcolo mitigazione del rischio'!N99))</f>
        <v>-</v>
      </c>
      <c r="T99" s="26" t="str">
        <f>IF('Rischio netto'!I106=tabelle!$V$3,('calcolo mitigazione del rischio'!T$11*tabelle!$W$3),IF('Rischio netto'!I106=tabelle!$V$4,('calcolo mitigazione del rischio'!T$11*tabelle!$W$4),IF('Rischio netto'!I106=tabelle!$V$5,('calcolo mitigazione del rischio'!T$11*tabelle!$W$5),IF('Rischio netto'!I106=tabelle!$V$6,('calcolo mitigazione del rischio'!T$11*tabelle!$W$6),IF('Rischio netto'!I106=tabelle!$V$7,('calcolo mitigazione del rischio'!T$11*tabelle!$W$7),IF('Rischio netto'!I106=tabelle!$V$8,('calcolo mitigazione del rischio'!T$11*tabelle!$W$8),IF('Rischio netto'!I106=tabelle!$V$9,('calcolo mitigazione del rischio'!T$11*tabelle!$W$9),IF('Rischio netto'!I106=tabelle!$V$10,('calcolo mitigazione del rischio'!T$11*tabelle!$W$10),IF('Rischio netto'!I106=tabelle!$V$11,('calcolo mitigazione del rischio'!T$11*tabelle!$W$11),IF('Rischio netto'!I106=tabelle!$V$12,('calcolo mitigazione del rischio'!T$11*tabelle!$W$12),"-"))))))))))</f>
        <v>-</v>
      </c>
      <c r="U99" s="26" t="str">
        <f>IF('Rischio netto'!J106=tabelle!$V$3,('calcolo mitigazione del rischio'!U$11*tabelle!$W$3),IF('Rischio netto'!J106=tabelle!$V$4,('calcolo mitigazione del rischio'!U$11*tabelle!$W$4),IF('Rischio netto'!J106=tabelle!$V$5,('calcolo mitigazione del rischio'!U$11*tabelle!$W$5),IF('Rischio netto'!J106=tabelle!$V$6,('calcolo mitigazione del rischio'!U$11*tabelle!$W$6),IF('Rischio netto'!J106=tabelle!$V$7,('calcolo mitigazione del rischio'!U$11*tabelle!$W$7),IF('Rischio netto'!J106=tabelle!$V$8,('calcolo mitigazione del rischio'!U$11*tabelle!$W$8),IF('Rischio netto'!J106=tabelle!$V$9,('calcolo mitigazione del rischio'!U$11*tabelle!$W$9),IF('Rischio netto'!J106=tabelle!$V$10,('calcolo mitigazione del rischio'!U$11*tabelle!$W$10),IF('Rischio netto'!J106=tabelle!$V$11,('calcolo mitigazione del rischio'!U$11*tabelle!$W$11),IF('Rischio netto'!J106=tabelle!$V$12,('calcolo mitigazione del rischio'!U$11*tabelle!$W$12),"-"))))))))))</f>
        <v>-</v>
      </c>
      <c r="V99" s="26" t="str">
        <f>IF('Rischio netto'!K106=tabelle!$V$3,('calcolo mitigazione del rischio'!V$11*tabelle!$W$3),IF('Rischio netto'!K106=tabelle!$V$4,('calcolo mitigazione del rischio'!V$11*tabelle!$W$4),IF('Rischio netto'!K106=tabelle!$V$5,('calcolo mitigazione del rischio'!V$11*tabelle!$W$5),IF('Rischio netto'!K106=tabelle!$V$6,('calcolo mitigazione del rischio'!V$11*tabelle!$W$6),IF('Rischio netto'!K106=tabelle!$V$7,('calcolo mitigazione del rischio'!V$11*tabelle!$W$7),IF('Rischio netto'!K106=tabelle!$V$8,('calcolo mitigazione del rischio'!V$11*tabelle!$W$8),IF('Rischio netto'!K106=tabelle!$V$9,('calcolo mitigazione del rischio'!V$11*tabelle!$W$9),IF('Rischio netto'!K106=tabelle!$V$10,('calcolo mitigazione del rischio'!V$11*tabelle!$W$10),IF('Rischio netto'!K106=tabelle!$V$11,('calcolo mitigazione del rischio'!V$11*tabelle!$W$11),IF('Rischio netto'!K106=tabelle!$V$12,('calcolo mitigazione del rischio'!V$11*tabelle!$W$12),"-"))))))))))</f>
        <v>-</v>
      </c>
      <c r="W99" s="26" t="str">
        <f>IF('Rischio netto'!L106=tabelle!$V$3,('calcolo mitigazione del rischio'!W$11*tabelle!$W$3),IF('Rischio netto'!L106=tabelle!$V$4,('calcolo mitigazione del rischio'!W$11*tabelle!$W$4),IF('Rischio netto'!L106=tabelle!$V$5,('calcolo mitigazione del rischio'!W$11*tabelle!$W$5),IF('Rischio netto'!L106=tabelle!$V$6,('calcolo mitigazione del rischio'!W$11*tabelle!$W$6),IF('Rischio netto'!L106=tabelle!$V$7,('calcolo mitigazione del rischio'!W$11*tabelle!$W$7),IF('Rischio netto'!L106=tabelle!$V$8,('calcolo mitigazione del rischio'!W$11*tabelle!$W$8),IF('Rischio netto'!L106=tabelle!$V$9,('calcolo mitigazione del rischio'!W$11*tabelle!$W$9),IF('Rischio netto'!L106=tabelle!$V$10,('calcolo mitigazione del rischio'!W$11*tabelle!$W$10),IF('Rischio netto'!L106=tabelle!$V$11,('calcolo mitigazione del rischio'!W$11*tabelle!$W$11),IF('Rischio netto'!L106=tabelle!$V$12,('calcolo mitigazione del rischio'!W$11*tabelle!$W$12),"-"))))))))))</f>
        <v>-</v>
      </c>
      <c r="X99" s="26" t="str">
        <f>IF('Rischio netto'!O106=tabelle!$V$3,('calcolo mitigazione del rischio'!X$11*tabelle!$W$3),IF('Rischio netto'!O106=tabelle!$V$4,('calcolo mitigazione del rischio'!X$11*tabelle!$W$4),IF('Rischio netto'!O106=tabelle!$V$5,('calcolo mitigazione del rischio'!X$11*tabelle!$W$5),IF('Rischio netto'!O106=tabelle!$V$6,('calcolo mitigazione del rischio'!X$11*tabelle!$W$6),IF('Rischio netto'!O106=tabelle!$V$7,('calcolo mitigazione del rischio'!X$11*tabelle!$W$7),IF('Rischio netto'!O106=tabelle!$V$8,('calcolo mitigazione del rischio'!X$11*tabelle!$W$8),IF('Rischio netto'!O106=tabelle!$V$9,('calcolo mitigazione del rischio'!X$11*tabelle!$W$9),IF('Rischio netto'!O106=tabelle!$V$10,('calcolo mitigazione del rischio'!X$11*tabelle!$W$10),IF('Rischio netto'!O106=tabelle!$V$11,('calcolo mitigazione del rischio'!X$11*tabelle!$W$11),IF('Rischio netto'!O106=tabelle!$V$12,('calcolo mitigazione del rischio'!X$11*tabelle!$W$12),"-"))))))))))</f>
        <v>-</v>
      </c>
      <c r="Y99" s="26" t="str">
        <f>IF('Rischio netto'!P106=tabelle!$V$3,('calcolo mitigazione del rischio'!Y$11*tabelle!$W$3),IF('Rischio netto'!P106=tabelle!$V$4,('calcolo mitigazione del rischio'!Y$11*tabelle!$W$4),IF('Rischio netto'!P106=tabelle!$V$5,('calcolo mitigazione del rischio'!Y$11*tabelle!$W$5),IF('Rischio netto'!P106=tabelle!$V$6,('calcolo mitigazione del rischio'!Y$11*tabelle!$W$6),IF('Rischio netto'!P106=tabelle!$V$7,('calcolo mitigazione del rischio'!Y$11*tabelle!$W$7),IF('Rischio netto'!P106=tabelle!$V$8,('calcolo mitigazione del rischio'!Y$11*tabelle!$W$8),IF('Rischio netto'!P106=tabelle!$V$9,('calcolo mitigazione del rischio'!Y$11*tabelle!$W$9),IF('Rischio netto'!P106=tabelle!$V$10,('calcolo mitigazione del rischio'!Y$11*tabelle!$W$10),IF('Rischio netto'!P106=tabelle!$V$11,('calcolo mitigazione del rischio'!Y$11*tabelle!$W$11),IF('Rischio netto'!P106=tabelle!$V$12,('calcolo mitigazione del rischio'!Y$11*tabelle!$W$12),"-"))))))))))</f>
        <v>-</v>
      </c>
      <c r="Z9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99" s="26" t="str">
        <f>IF('Rischio netto'!Q106=tabelle!$V$3,('calcolo mitigazione del rischio'!AA$11*tabelle!$W$3),IF('Rischio netto'!Q106=tabelle!$V$4,('calcolo mitigazione del rischio'!AA$11*tabelle!$W$4),IF('Rischio netto'!Q106=tabelle!$V$5,('calcolo mitigazione del rischio'!AA$11*tabelle!$W$5),IF('Rischio netto'!Q106=tabelle!$V$6,('calcolo mitigazione del rischio'!AA$11*tabelle!$W$6),IF('Rischio netto'!Q106=tabelle!$V$7,('calcolo mitigazione del rischio'!AA$11*tabelle!$W$7),IF('Rischio netto'!Q106=tabelle!$V$8,('calcolo mitigazione del rischio'!AA$11*tabelle!$W$8),IF('Rischio netto'!Q106=tabelle!$V$9,('calcolo mitigazione del rischio'!AA$11*tabelle!$W$9),IF('Rischio netto'!Q106=tabelle!$V$10,('calcolo mitigazione del rischio'!AA$11*tabelle!$W$10),IF('Rischio netto'!Q106=tabelle!$V$11,('calcolo mitigazione del rischio'!AA$11*tabelle!$W$11),IF('Rischio netto'!Q106=tabelle!$V$12,('calcolo mitigazione del rischio'!AA$11*tabelle!$W$12),"-"))))))))))</f>
        <v>-</v>
      </c>
      <c r="AB99" s="26" t="str">
        <f>IF('Rischio netto'!R106=tabelle!$V$3,('calcolo mitigazione del rischio'!AB$11*tabelle!$W$3),IF('Rischio netto'!R106=tabelle!$V$4,('calcolo mitigazione del rischio'!AB$11*tabelle!$W$4),IF('Rischio netto'!R106=tabelle!$V$5,('calcolo mitigazione del rischio'!AB$11*tabelle!$W$5),IF('Rischio netto'!R106=tabelle!$V$6,('calcolo mitigazione del rischio'!AB$11*tabelle!$W$6),IF('Rischio netto'!R106=tabelle!$V$7,('calcolo mitigazione del rischio'!AB$11*tabelle!$W$7),IF('Rischio netto'!R106=tabelle!$V$8,('calcolo mitigazione del rischio'!AB$11*tabelle!$W$8),IF('Rischio netto'!R106=tabelle!$V$9,('calcolo mitigazione del rischio'!AB$11*tabelle!$W$9),IF('Rischio netto'!R106=tabelle!$V$10,('calcolo mitigazione del rischio'!AB$11*tabelle!$W$10),IF('Rischio netto'!R106=tabelle!$V$11,('calcolo mitigazione del rischio'!AB$11*tabelle!$W$11),IF('Rischio netto'!R106=tabelle!$V$12,('calcolo mitigazione del rischio'!AB$11*tabelle!$W$12),"-"))))))))))</f>
        <v>-</v>
      </c>
      <c r="AC99" s="405" t="str">
        <f>IF('Rischio netto'!T106=tabelle!$V$3,('calcolo mitigazione del rischio'!AC$11*tabelle!$W$3),IF('Rischio netto'!T106=tabelle!$V$4,('calcolo mitigazione del rischio'!AC$11*tabelle!$W$4),IF('Rischio netto'!T106=tabelle!$V$5,('calcolo mitigazione del rischio'!AC$11*tabelle!$W$5),IF('Rischio netto'!T106=tabelle!$V$6,('calcolo mitigazione del rischio'!AC$11*tabelle!$W$6),IF('Rischio netto'!T106=tabelle!$V$7,('calcolo mitigazione del rischio'!AC$11*tabelle!$W$7),IF('Rischio netto'!T106=tabelle!$V$8,('calcolo mitigazione del rischio'!AC$11*tabelle!$W$8),IF('Rischio netto'!T106=tabelle!$V$9,('calcolo mitigazione del rischio'!AC$11*tabelle!$W$9),IF('Rischio netto'!T106=tabelle!$V$10,('calcolo mitigazione del rischio'!AC$11*tabelle!$W$10),IF('Rischio netto'!T106=tabelle!$V$11,('calcolo mitigazione del rischio'!AC$11*tabelle!$W$11),IF('Rischio netto'!T106=tabelle!$V$12,('calcolo mitigazione del rischio'!AC$11*tabelle!$W$12),"-"))))))))))</f>
        <v>-</v>
      </c>
      <c r="AD99" s="26" t="str">
        <f>IF('Rischio netto'!T106=tabelle!$V$3,('calcolo mitigazione del rischio'!AD$11*tabelle!$W$3),IF('Rischio netto'!T106=tabelle!$V$4,('calcolo mitigazione del rischio'!AD$11*tabelle!$W$4),IF('Rischio netto'!T106=tabelle!$V$5,('calcolo mitigazione del rischio'!AD$11*tabelle!$W$5),IF('Rischio netto'!T106=tabelle!$V$6,('calcolo mitigazione del rischio'!AD$11*tabelle!$W$6),IF('Rischio netto'!T106=tabelle!$V$7,('calcolo mitigazione del rischio'!AD$11*tabelle!$W$7),IF('Rischio netto'!T106=tabelle!$V$8,('calcolo mitigazione del rischio'!AD$11*tabelle!$W$8),IF('Rischio netto'!T106=tabelle!$V$9,('calcolo mitigazione del rischio'!AD$11*tabelle!$W$9),IF('Rischio netto'!T106=tabelle!$V$10,('calcolo mitigazione del rischio'!AD$11*tabelle!$W$10),IF('Rischio netto'!T106=tabelle!$V$11,('calcolo mitigazione del rischio'!AD$11*tabelle!$W$11),IF('Rischio netto'!T106=tabelle!$V$12,('calcolo mitigazione del rischio'!AD$11*tabelle!$W$12),"-"))))))))))</f>
        <v>-</v>
      </c>
      <c r="AE99" s="26"/>
      <c r="AF99" s="405" t="str">
        <f>IF('Rischio netto'!T106=tabelle!$V$3,('calcolo mitigazione del rischio'!AF$11*tabelle!$W$3),IF('Rischio netto'!T106=tabelle!$V$4,('calcolo mitigazione del rischio'!AF$11*tabelle!$W$4),IF('Rischio netto'!T106=tabelle!$V$5,('calcolo mitigazione del rischio'!AF$11*tabelle!$W$5),IF('Rischio netto'!T106=tabelle!$V$6,('calcolo mitigazione del rischio'!AF$11*tabelle!$W$6),IF('Rischio netto'!T106=tabelle!$V$7,('calcolo mitigazione del rischio'!AF$11*tabelle!$W$7),IF('Rischio netto'!T106=tabelle!$V$8,('calcolo mitigazione del rischio'!AF$11*tabelle!$W$8),IF('Rischio netto'!T106=tabelle!$V$9,('calcolo mitigazione del rischio'!AF$11*tabelle!$W$9),IF('Rischio netto'!T106=tabelle!$V$10,('calcolo mitigazione del rischio'!AF$11*tabelle!$W$10),IF('Rischio netto'!T106=tabelle!$V$11,('calcolo mitigazione del rischio'!AF$11*tabelle!$W$11),IF('Rischio netto'!T106=tabelle!$V$12,('calcolo mitigazione del rischio'!AF$11*tabelle!$W$12),"-"))))))))))</f>
        <v>-</v>
      </c>
      <c r="AG99" s="405" t="str">
        <f>IF('Rischio netto'!U106=tabelle!$V$3,('calcolo mitigazione del rischio'!AG$11*tabelle!$W$3),IF('Rischio netto'!U106=tabelle!$V$4,('calcolo mitigazione del rischio'!AG$11*tabelle!$W$4),IF('Rischio netto'!U106=tabelle!$V$5,('calcolo mitigazione del rischio'!AG$11*tabelle!$W$5),IF('Rischio netto'!U106=tabelle!$V$6,('calcolo mitigazione del rischio'!AG$11*tabelle!$W$6),IF('Rischio netto'!U106=tabelle!$V$7,('calcolo mitigazione del rischio'!AG$11*tabelle!$W$7),IF('Rischio netto'!U106=tabelle!$V$8,('calcolo mitigazione del rischio'!AG$11*tabelle!$W$8),IF('Rischio netto'!U106=tabelle!$V$9,('calcolo mitigazione del rischio'!AG$11*tabelle!$W$9),IF('Rischio netto'!U106=tabelle!$V$10,('calcolo mitigazione del rischio'!AG$11*tabelle!$W$10),IF('Rischio netto'!U106=tabelle!$V$11,('calcolo mitigazione del rischio'!AG$11*tabelle!$W$11),IF('Rischio netto'!U106=tabelle!$V$12,('calcolo mitigazione del rischio'!AG$11*tabelle!$W$12),"-"))))))))))</f>
        <v>-</v>
      </c>
      <c r="AH99" s="26" t="str">
        <f>IF('Rischio netto'!V106=tabelle!$V$3,('calcolo mitigazione del rischio'!AH$11*tabelle!$W$3),IF('Rischio netto'!V106=tabelle!$V$4,('calcolo mitigazione del rischio'!AH$11*tabelle!$W$4),IF('Rischio netto'!V106=tabelle!$V$5,('calcolo mitigazione del rischio'!AH$11*tabelle!$W$5),IF('Rischio netto'!V106=tabelle!$V$6,('calcolo mitigazione del rischio'!AH$11*tabelle!$W$6),IF('Rischio netto'!V106=tabelle!$V$7,('calcolo mitigazione del rischio'!AH$11*tabelle!$W$7),IF('Rischio netto'!V106=tabelle!$V$8,('calcolo mitigazione del rischio'!AH$11*tabelle!$W$8),IF('Rischio netto'!V106=tabelle!$V$9,('calcolo mitigazione del rischio'!AH$11*tabelle!$W$9),IF('Rischio netto'!V106=tabelle!$V$10,('calcolo mitigazione del rischio'!AH$11*tabelle!$W$10),IF('Rischio netto'!V106=tabelle!$V$11,('calcolo mitigazione del rischio'!AH$11*tabelle!$W$11),IF('Rischio netto'!V106=tabelle!$V$12,('calcolo mitigazione del rischio'!AH$11*tabelle!$W$12),"-"))))))))))</f>
        <v>-</v>
      </c>
      <c r="AI99" s="410" t="str">
        <f>IF('Rischio netto'!W106=tabelle!$V$3,('calcolo mitigazione del rischio'!AI$11*tabelle!$W$3),IF('Rischio netto'!W106=tabelle!$V$4,('calcolo mitigazione del rischio'!AI$11*tabelle!$W$4),IF('Rischio netto'!W106=tabelle!$V$5,('calcolo mitigazione del rischio'!AI$11*tabelle!$W$5),IF('Rischio netto'!W106=tabelle!$V$6,('calcolo mitigazione del rischio'!AI$11*tabelle!$W$6),IF('Rischio netto'!W106=tabelle!$V$7,('calcolo mitigazione del rischio'!AI$11*tabelle!$W$7),IF('Rischio netto'!W106=tabelle!$V$8,('calcolo mitigazione del rischio'!AI$11*tabelle!$W$8),IF('Rischio netto'!W106=tabelle!$V$9,('calcolo mitigazione del rischio'!AI$11*tabelle!$W$9),IF('Rischio netto'!W106=tabelle!$V$10,('calcolo mitigazione del rischio'!AI$11*tabelle!$W$10),IF('Rischio netto'!W106=tabelle!$V$11,('calcolo mitigazione del rischio'!AI$11*tabelle!$W$11),IF('Rischio netto'!W106=tabelle!$V$12,('calcolo mitigazione del rischio'!AI$11*tabelle!$W$12),"-"))))))))))</f>
        <v>-</v>
      </c>
      <c r="AJ99" s="428" t="e">
        <f t="shared" si="9"/>
        <v>#REF!</v>
      </c>
      <c r="AK99" s="429" t="e">
        <f t="shared" si="12"/>
        <v>#REF!</v>
      </c>
      <c r="AL99" s="418" t="e">
        <f>IF('calcolo mitigazione del rischio'!$AJ99="-","-",'calcolo mitigazione del rischio'!$AK99)</f>
        <v>#REF!</v>
      </c>
      <c r="AM99" s="412" t="str">
        <f>IF('Rischio netto'!X106="-","-",IF('calcolo mitigazione del rischio'!S99="-","-",IF('calcolo mitigazione del rischio'!AL99="-","-",ROUND(('calcolo mitigazione del rischio'!S99*(1-'calcolo mitigazione del rischio'!AL99)),0))))</f>
        <v>-</v>
      </c>
      <c r="AN99" s="404"/>
      <c r="AO99" s="26">
        <f>IF('Rischio Lordo'!L106="X",tabelle!$I$2,0)</f>
        <v>0</v>
      </c>
      <c r="AP99" s="26">
        <f>IF('Rischio Lordo'!M106="X",tabelle!$I$3,0)</f>
        <v>0</v>
      </c>
      <c r="AQ99" s="26">
        <f>IF('Rischio Lordo'!N106="X",tabelle!$I$4,0)</f>
        <v>0</v>
      </c>
      <c r="AR99" s="26">
        <f>IF('Rischio Lordo'!O106="X",tabelle!$I$5,0)</f>
        <v>0</v>
      </c>
      <c r="AS99" s="26">
        <f>IF('Rischio Lordo'!P106="X",tabelle!$I$6,0)</f>
        <v>0</v>
      </c>
      <c r="AT99" s="26">
        <f>IF('Rischio Lordo'!Q106="X",tabelle!$I$7,0)</f>
        <v>0</v>
      </c>
      <c r="AU99" s="26">
        <f>IF('Rischio Lordo'!R106="X",tabelle!$I$8,0)</f>
        <v>0</v>
      </c>
      <c r="AV99" s="26">
        <f>IF('Rischio Lordo'!S106="X",tabelle!$I$9,0)</f>
        <v>0</v>
      </c>
      <c r="AW99" s="26">
        <f>IF('Rischio Lordo'!T106="X",tabelle!$I$10,0)</f>
        <v>0</v>
      </c>
      <c r="AX99" s="26">
        <f>IF('Rischio Lordo'!U106="X",tabelle!$I$11,0)</f>
        <v>0</v>
      </c>
      <c r="AY99" s="26">
        <f>IF('Rischio Lordo'!V106="X",tabelle!$I$12,0)</f>
        <v>0</v>
      </c>
      <c r="AZ99" s="26">
        <f>IF('Rischio Lordo'!W106="X",tabelle!$I$13,0)</f>
        <v>0</v>
      </c>
      <c r="BA99" s="26">
        <f>IF('Rischio Lordo'!X106="X",tabelle!$I$14,0)</f>
        <v>0</v>
      </c>
      <c r="BB99" s="26">
        <f>IF('Rischio Lordo'!Y106="X",tabelle!$I$15,0)</f>
        <v>0</v>
      </c>
      <c r="BC99" s="26">
        <f>IF('Rischio Lordo'!Z106="X",tabelle!$I$16,0)</f>
        <v>0</v>
      </c>
      <c r="BD99" s="26">
        <f>IF('Rischio Lordo'!AA106="X",tabelle!$I$17,0)</f>
        <v>0</v>
      </c>
      <c r="BE99" s="26">
        <f>IF('Rischio Lordo'!AB106="X",tabelle!$I$18,0)</f>
        <v>0</v>
      </c>
      <c r="BF99" s="26">
        <f>IF('Rischio Lordo'!AC106="X",tabelle!$I$18,0)</f>
        <v>0</v>
      </c>
      <c r="BG99" s="26">
        <f>IF('Rischio Lordo'!AC106="X",tabelle!$I$19,0)</f>
        <v>0</v>
      </c>
      <c r="BH99" s="212">
        <f t="shared" si="13"/>
        <v>0</v>
      </c>
    </row>
    <row r="100" spans="1:60" x14ac:dyDescent="0.75">
      <c r="A100" s="743">
        <f>Schema!A104</f>
        <v>0</v>
      </c>
      <c r="B100" s="724">
        <f>Schema!B104</f>
        <v>0</v>
      </c>
      <c r="C100" s="1119">
        <f>Schema!C104</f>
        <v>0</v>
      </c>
      <c r="D100" s="268" t="str">
        <f>Schema!D104</f>
        <v>F.2.2. Scritture di assestamento e riclassificazione IV direttiva CEE</v>
      </c>
      <c r="E100" s="296" t="str">
        <f>Schema!E104</f>
        <v>BBF</v>
      </c>
      <c r="F100" s="90" t="str">
        <f>Schema!F104</f>
        <v>G</v>
      </c>
      <c r="G100" s="90" t="str">
        <f>Schema!G104</f>
        <v>02</v>
      </c>
      <c r="H100" s="297" t="str">
        <f>Schema!H104</f>
        <v>02</v>
      </c>
      <c r="I100" s="181" t="str">
        <f>IF('Rischio Lordo'!AF107=tabelle!$M$7,tabelle!$N$7,IF('Rischio Lordo'!AF107=tabelle!$M$6,tabelle!$N$6,IF('Rischio Lordo'!AF107=tabelle!$M$5,tabelle!$N$5,IF('Rischio Lordo'!AF107=tabelle!$M$4,tabelle!$N$4,IF('Rischio Lordo'!AF107=tabelle!$M$3,tabelle!$N$3,"-")))))</f>
        <v>-</v>
      </c>
      <c r="J100" s="34" t="str">
        <f>IF('Rischio Lordo'!AG107=tabelle!$M$7,tabelle!$N$7,IF('Rischio Lordo'!AG107=tabelle!$M$6,tabelle!$N$6,IF('Rischio Lordo'!AG107=tabelle!$M$5,tabelle!$N$5,IF('Rischio Lordo'!AG107=tabelle!$M$4,tabelle!$N$4,IF('Rischio Lordo'!AG107=tabelle!$M$3,tabelle!$N$3,"-")))))</f>
        <v>-</v>
      </c>
      <c r="K100" s="34" t="str">
        <f>IF('Rischio Lordo'!AH107=tabelle!$M$7,tabelle!$N$7,IF('Rischio Lordo'!AH107=tabelle!$M$6,tabelle!$N$6,IF('Rischio Lordo'!AH107=tabelle!$M$5,tabelle!$N$5,IF('Rischio Lordo'!AH107=tabelle!$M$4,tabelle!$N$4,IF('Rischio Lordo'!AH107=tabelle!$M$3,tabelle!$N$3,"-")))))</f>
        <v>-</v>
      </c>
      <c r="L100" s="394" t="str">
        <f t="shared" si="10"/>
        <v>-</v>
      </c>
      <c r="M100" s="34" t="str">
        <f>IF('Rischio Lordo'!AI107=tabelle!$M$7,tabelle!$N$7,IF('Rischio Lordo'!AI107=tabelle!$M$6,tabelle!$N$6,IF('Rischio Lordo'!AI107=tabelle!$M$5,tabelle!$N$5,IF('Rischio Lordo'!AI107=tabelle!$M$4,tabelle!$N$4,IF('Rischio Lordo'!AI107=tabelle!$M$3,tabelle!$N$3,"-")))))</f>
        <v>-</v>
      </c>
      <c r="N100" s="165" t="str">
        <f>IF(M100="-","-",IF('calcolo mitigazione del rischio'!L100="-","-",IF(AND((M100*'calcolo mitigazione del rischio'!L100)&gt;=tabelle!$P$3, (M100*'calcolo mitigazione del rischio'!L100)&lt;tabelle!$Q$3),tabelle!$R$3,IF(AND((M100*'calcolo mitigazione del rischio'!L100)&gt;=tabelle!$P$4, (M100*'calcolo mitigazione del rischio'!L100)&lt;tabelle!$Q$4),tabelle!$R$4,IF(AND((M100*'calcolo mitigazione del rischio'!L100)&gt;=tabelle!$P$5, (M100*'calcolo mitigazione del rischio'!L100)&lt;tabelle!$Q$5),tabelle!$R$5,IF(AND((M100*'calcolo mitigazione del rischio'!L100)&gt;=tabelle!$P$6, (M100*'calcolo mitigazione del rischio'!L100)&lt;tabelle!$Q$6),tabelle!$R$6,IF(AND((M100*'calcolo mitigazione del rischio'!L100)&gt;=tabelle!$P$7, (M100*'calcolo mitigazione del rischio'!L100)&lt;=tabelle!$Q$7),tabelle!$R$7,"-")))))))</f>
        <v>-</v>
      </c>
      <c r="O100" s="35" t="str">
        <f>IF('Rischio Lordo'!AK107=tabelle!$M$7,tabelle!$N$7,IF('Rischio Lordo'!AK107=tabelle!$M$6,tabelle!$N$6,IF('Rischio Lordo'!AK107=tabelle!$M$5,tabelle!$N$5,IF('Rischio Lordo'!AK107=tabelle!$M$4,tabelle!$N$4,IF('Rischio Lordo'!AK107=tabelle!$M$3,tabelle!$N$3,"-")))))</f>
        <v>-</v>
      </c>
      <c r="P100" s="35" t="str">
        <f>IF('Rischio Lordo'!AL107=tabelle!$M$7,tabelle!$N$7,IF('Rischio Lordo'!AL107=tabelle!$M$6,tabelle!$N$6,IF('Rischio Lordo'!AL107=tabelle!$M$5,tabelle!$N$5,IF('Rischio Lordo'!AL107=tabelle!$M$4,tabelle!$N$4,IF('Rischio Lordo'!AL107=tabelle!$M$3,tabelle!$N$3,"-")))))</f>
        <v>-</v>
      </c>
      <c r="Q100" s="35" t="str">
        <f>IF('Rischio Lordo'!AM107=tabelle!$M$7,tabelle!$N$7,IF('Rischio Lordo'!AM107=tabelle!$M$6,tabelle!$N$6,IF('Rischio Lordo'!AM107=tabelle!$M$5,tabelle!$N$5,IF('Rischio Lordo'!AM107=tabelle!$M$4,tabelle!$N$4,IF('Rischio Lordo'!AM107=tabelle!$M$3,tabelle!$N$3,"-")))))</f>
        <v>-</v>
      </c>
      <c r="R100" s="166" t="str">
        <f t="shared" si="11"/>
        <v>-</v>
      </c>
      <c r="S100" s="228" t="str">
        <f>IF(R100="-","-",(R100*'calcolo mitigazione del rischio'!N100))</f>
        <v>-</v>
      </c>
      <c r="T100" s="26" t="str">
        <f>IF('Rischio netto'!I107=tabelle!$V$3,('calcolo mitigazione del rischio'!T$11*tabelle!$W$3),IF('Rischio netto'!I107=tabelle!$V$4,('calcolo mitigazione del rischio'!T$11*tabelle!$W$4),IF('Rischio netto'!I107=tabelle!$V$5,('calcolo mitigazione del rischio'!T$11*tabelle!$W$5),IF('Rischio netto'!I107=tabelle!$V$6,('calcolo mitigazione del rischio'!T$11*tabelle!$W$6),IF('Rischio netto'!I107=tabelle!$V$7,('calcolo mitigazione del rischio'!T$11*tabelle!$W$7),IF('Rischio netto'!I107=tabelle!$V$8,('calcolo mitigazione del rischio'!T$11*tabelle!$W$8),IF('Rischio netto'!I107=tabelle!$V$9,('calcolo mitigazione del rischio'!T$11*tabelle!$W$9),IF('Rischio netto'!I107=tabelle!$V$10,('calcolo mitigazione del rischio'!T$11*tabelle!$W$10),IF('Rischio netto'!I107=tabelle!$V$11,('calcolo mitigazione del rischio'!T$11*tabelle!$W$11),IF('Rischio netto'!I107=tabelle!$V$12,('calcolo mitigazione del rischio'!T$11*tabelle!$W$12),"-"))))))))))</f>
        <v>-</v>
      </c>
      <c r="U100" s="26" t="str">
        <f>IF('Rischio netto'!J107=tabelle!$V$3,('calcolo mitigazione del rischio'!U$11*tabelle!$W$3),IF('Rischio netto'!J107=tabelle!$V$4,('calcolo mitigazione del rischio'!U$11*tabelle!$W$4),IF('Rischio netto'!J107=tabelle!$V$5,('calcolo mitigazione del rischio'!U$11*tabelle!$W$5),IF('Rischio netto'!J107=tabelle!$V$6,('calcolo mitigazione del rischio'!U$11*tabelle!$W$6),IF('Rischio netto'!J107=tabelle!$V$7,('calcolo mitigazione del rischio'!U$11*tabelle!$W$7),IF('Rischio netto'!J107=tabelle!$V$8,('calcolo mitigazione del rischio'!U$11*tabelle!$W$8),IF('Rischio netto'!J107=tabelle!$V$9,('calcolo mitigazione del rischio'!U$11*tabelle!$W$9),IF('Rischio netto'!J107=tabelle!$V$10,('calcolo mitigazione del rischio'!U$11*tabelle!$W$10),IF('Rischio netto'!J107=tabelle!$V$11,('calcolo mitigazione del rischio'!U$11*tabelle!$W$11),IF('Rischio netto'!J107=tabelle!$V$12,('calcolo mitigazione del rischio'!U$11*tabelle!$W$12),"-"))))))))))</f>
        <v>-</v>
      </c>
      <c r="V100" s="26" t="str">
        <f>IF('Rischio netto'!K107=tabelle!$V$3,('calcolo mitigazione del rischio'!V$11*tabelle!$W$3),IF('Rischio netto'!K107=tabelle!$V$4,('calcolo mitigazione del rischio'!V$11*tabelle!$W$4),IF('Rischio netto'!K107=tabelle!$V$5,('calcolo mitigazione del rischio'!V$11*tabelle!$W$5),IF('Rischio netto'!K107=tabelle!$V$6,('calcolo mitigazione del rischio'!V$11*tabelle!$W$6),IF('Rischio netto'!K107=tabelle!$V$7,('calcolo mitigazione del rischio'!V$11*tabelle!$W$7),IF('Rischio netto'!K107=tabelle!$V$8,('calcolo mitigazione del rischio'!V$11*tabelle!$W$8),IF('Rischio netto'!K107=tabelle!$V$9,('calcolo mitigazione del rischio'!V$11*tabelle!$W$9),IF('Rischio netto'!K107=tabelle!$V$10,('calcolo mitigazione del rischio'!V$11*tabelle!$W$10),IF('Rischio netto'!K107=tabelle!$V$11,('calcolo mitigazione del rischio'!V$11*tabelle!$W$11),IF('Rischio netto'!K107=tabelle!$V$12,('calcolo mitigazione del rischio'!V$11*tabelle!$W$12),"-"))))))))))</f>
        <v>-</v>
      </c>
      <c r="W100" s="26" t="str">
        <f>IF('Rischio netto'!L107=tabelle!$V$3,('calcolo mitigazione del rischio'!W$11*tabelle!$W$3),IF('Rischio netto'!L107=tabelle!$V$4,('calcolo mitigazione del rischio'!W$11*tabelle!$W$4),IF('Rischio netto'!L107=tabelle!$V$5,('calcolo mitigazione del rischio'!W$11*tabelle!$W$5),IF('Rischio netto'!L107=tabelle!$V$6,('calcolo mitigazione del rischio'!W$11*tabelle!$W$6),IF('Rischio netto'!L107=tabelle!$V$7,('calcolo mitigazione del rischio'!W$11*tabelle!$W$7),IF('Rischio netto'!L107=tabelle!$V$8,('calcolo mitigazione del rischio'!W$11*tabelle!$W$8),IF('Rischio netto'!L107=tabelle!$V$9,('calcolo mitigazione del rischio'!W$11*tabelle!$W$9),IF('Rischio netto'!L107=tabelle!$V$10,('calcolo mitigazione del rischio'!W$11*tabelle!$W$10),IF('Rischio netto'!L107=tabelle!$V$11,('calcolo mitigazione del rischio'!W$11*tabelle!$W$11),IF('Rischio netto'!L107=tabelle!$V$12,('calcolo mitigazione del rischio'!W$11*tabelle!$W$12),"-"))))))))))</f>
        <v>-</v>
      </c>
      <c r="X100" s="26" t="str">
        <f>IF('Rischio netto'!O107=tabelle!$V$3,('calcolo mitigazione del rischio'!X$11*tabelle!$W$3),IF('Rischio netto'!O107=tabelle!$V$4,('calcolo mitigazione del rischio'!X$11*tabelle!$W$4),IF('Rischio netto'!O107=tabelle!$V$5,('calcolo mitigazione del rischio'!X$11*tabelle!$W$5),IF('Rischio netto'!O107=tabelle!$V$6,('calcolo mitigazione del rischio'!X$11*tabelle!$W$6),IF('Rischio netto'!O107=tabelle!$V$7,('calcolo mitigazione del rischio'!X$11*tabelle!$W$7),IF('Rischio netto'!O107=tabelle!$V$8,('calcolo mitigazione del rischio'!X$11*tabelle!$W$8),IF('Rischio netto'!O107=tabelle!$V$9,('calcolo mitigazione del rischio'!X$11*tabelle!$W$9),IF('Rischio netto'!O107=tabelle!$V$10,('calcolo mitigazione del rischio'!X$11*tabelle!$W$10),IF('Rischio netto'!O107=tabelle!$V$11,('calcolo mitigazione del rischio'!X$11*tabelle!$W$11),IF('Rischio netto'!O107=tabelle!$V$12,('calcolo mitigazione del rischio'!X$11*tabelle!$W$12),"-"))))))))))</f>
        <v>-</v>
      </c>
      <c r="Y100" s="26" t="str">
        <f>IF('Rischio netto'!P107=tabelle!$V$3,('calcolo mitigazione del rischio'!Y$11*tabelle!$W$3),IF('Rischio netto'!P107=tabelle!$V$4,('calcolo mitigazione del rischio'!Y$11*tabelle!$W$4),IF('Rischio netto'!P107=tabelle!$V$5,('calcolo mitigazione del rischio'!Y$11*tabelle!$W$5),IF('Rischio netto'!P107=tabelle!$V$6,('calcolo mitigazione del rischio'!Y$11*tabelle!$W$6),IF('Rischio netto'!P107=tabelle!$V$7,('calcolo mitigazione del rischio'!Y$11*tabelle!$W$7),IF('Rischio netto'!P107=tabelle!$V$8,('calcolo mitigazione del rischio'!Y$11*tabelle!$W$8),IF('Rischio netto'!P107=tabelle!$V$9,('calcolo mitigazione del rischio'!Y$11*tabelle!$W$9),IF('Rischio netto'!P107=tabelle!$V$10,('calcolo mitigazione del rischio'!Y$11*tabelle!$W$10),IF('Rischio netto'!P107=tabelle!$V$11,('calcolo mitigazione del rischio'!Y$11*tabelle!$W$11),IF('Rischio netto'!P107=tabelle!$V$12,('calcolo mitigazione del rischio'!Y$11*tabelle!$W$12),"-"))))))))))</f>
        <v>-</v>
      </c>
      <c r="Z10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0" s="26" t="str">
        <f>IF('Rischio netto'!Q107=tabelle!$V$3,('calcolo mitigazione del rischio'!AA$11*tabelle!$W$3),IF('Rischio netto'!Q107=tabelle!$V$4,('calcolo mitigazione del rischio'!AA$11*tabelle!$W$4),IF('Rischio netto'!Q107=tabelle!$V$5,('calcolo mitigazione del rischio'!AA$11*tabelle!$W$5),IF('Rischio netto'!Q107=tabelle!$V$6,('calcolo mitigazione del rischio'!AA$11*tabelle!$W$6),IF('Rischio netto'!Q107=tabelle!$V$7,('calcolo mitigazione del rischio'!AA$11*tabelle!$W$7),IF('Rischio netto'!Q107=tabelle!$V$8,('calcolo mitigazione del rischio'!AA$11*tabelle!$W$8),IF('Rischio netto'!Q107=tabelle!$V$9,('calcolo mitigazione del rischio'!AA$11*tabelle!$W$9),IF('Rischio netto'!Q107=tabelle!$V$10,('calcolo mitigazione del rischio'!AA$11*tabelle!$W$10),IF('Rischio netto'!Q107=tabelle!$V$11,('calcolo mitigazione del rischio'!AA$11*tabelle!$W$11),IF('Rischio netto'!Q107=tabelle!$V$12,('calcolo mitigazione del rischio'!AA$11*tabelle!$W$12),"-"))))))))))</f>
        <v>-</v>
      </c>
      <c r="AB100" s="26" t="str">
        <f>IF('Rischio netto'!R107=tabelle!$V$3,('calcolo mitigazione del rischio'!AB$11*tabelle!$W$3),IF('Rischio netto'!R107=tabelle!$V$4,('calcolo mitigazione del rischio'!AB$11*tabelle!$W$4),IF('Rischio netto'!R107=tabelle!$V$5,('calcolo mitigazione del rischio'!AB$11*tabelle!$W$5),IF('Rischio netto'!R107=tabelle!$V$6,('calcolo mitigazione del rischio'!AB$11*tabelle!$W$6),IF('Rischio netto'!R107=tabelle!$V$7,('calcolo mitigazione del rischio'!AB$11*tabelle!$W$7),IF('Rischio netto'!R107=tabelle!$V$8,('calcolo mitigazione del rischio'!AB$11*tabelle!$W$8),IF('Rischio netto'!R107=tabelle!$V$9,('calcolo mitigazione del rischio'!AB$11*tabelle!$W$9),IF('Rischio netto'!R107=tabelle!$V$10,('calcolo mitigazione del rischio'!AB$11*tabelle!$W$10),IF('Rischio netto'!R107=tabelle!$V$11,('calcolo mitigazione del rischio'!AB$11*tabelle!$W$11),IF('Rischio netto'!R107=tabelle!$V$12,('calcolo mitigazione del rischio'!AB$11*tabelle!$W$12),"-"))))))))))</f>
        <v>-</v>
      </c>
      <c r="AC100" s="405" t="str">
        <f>IF('Rischio netto'!T107=tabelle!$V$3,('calcolo mitigazione del rischio'!AC$11*tabelle!$W$3),IF('Rischio netto'!T107=tabelle!$V$4,('calcolo mitigazione del rischio'!AC$11*tabelle!$W$4),IF('Rischio netto'!T107=tabelle!$V$5,('calcolo mitigazione del rischio'!AC$11*tabelle!$W$5),IF('Rischio netto'!T107=tabelle!$V$6,('calcolo mitigazione del rischio'!AC$11*tabelle!$W$6),IF('Rischio netto'!T107=tabelle!$V$7,('calcolo mitigazione del rischio'!AC$11*tabelle!$W$7),IF('Rischio netto'!T107=tabelle!$V$8,('calcolo mitigazione del rischio'!AC$11*tabelle!$W$8),IF('Rischio netto'!T107=tabelle!$V$9,('calcolo mitigazione del rischio'!AC$11*tabelle!$W$9),IF('Rischio netto'!T107=tabelle!$V$10,('calcolo mitigazione del rischio'!AC$11*tabelle!$W$10),IF('Rischio netto'!T107=tabelle!$V$11,('calcolo mitigazione del rischio'!AC$11*tabelle!$W$11),IF('Rischio netto'!T107=tabelle!$V$12,('calcolo mitigazione del rischio'!AC$11*tabelle!$W$12),"-"))))))))))</f>
        <v>-</v>
      </c>
      <c r="AD100" s="26" t="str">
        <f>IF('Rischio netto'!T107=tabelle!$V$3,('calcolo mitigazione del rischio'!AD$11*tabelle!$W$3),IF('Rischio netto'!T107=tabelle!$V$4,('calcolo mitigazione del rischio'!AD$11*tabelle!$W$4),IF('Rischio netto'!T107=tabelle!$V$5,('calcolo mitigazione del rischio'!AD$11*tabelle!$W$5),IF('Rischio netto'!T107=tabelle!$V$6,('calcolo mitigazione del rischio'!AD$11*tabelle!$W$6),IF('Rischio netto'!T107=tabelle!$V$7,('calcolo mitigazione del rischio'!AD$11*tabelle!$W$7),IF('Rischio netto'!T107=tabelle!$V$8,('calcolo mitigazione del rischio'!AD$11*tabelle!$W$8),IF('Rischio netto'!T107=tabelle!$V$9,('calcolo mitigazione del rischio'!AD$11*tabelle!$W$9),IF('Rischio netto'!T107=tabelle!$V$10,('calcolo mitigazione del rischio'!AD$11*tabelle!$W$10),IF('Rischio netto'!T107=tabelle!$V$11,('calcolo mitigazione del rischio'!AD$11*tabelle!$W$11),IF('Rischio netto'!T107=tabelle!$V$12,('calcolo mitigazione del rischio'!AD$11*tabelle!$W$12),"-"))))))))))</f>
        <v>-</v>
      </c>
      <c r="AE100" s="26"/>
      <c r="AF100" s="405" t="str">
        <f>IF('Rischio netto'!T107=tabelle!$V$3,('calcolo mitigazione del rischio'!AF$11*tabelle!$W$3),IF('Rischio netto'!T107=tabelle!$V$4,('calcolo mitigazione del rischio'!AF$11*tabelle!$W$4),IF('Rischio netto'!T107=tabelle!$V$5,('calcolo mitigazione del rischio'!AF$11*tabelle!$W$5),IF('Rischio netto'!T107=tabelle!$V$6,('calcolo mitigazione del rischio'!AF$11*tabelle!$W$6),IF('Rischio netto'!T107=tabelle!$V$7,('calcolo mitigazione del rischio'!AF$11*tabelle!$W$7),IF('Rischio netto'!T107=tabelle!$V$8,('calcolo mitigazione del rischio'!AF$11*tabelle!$W$8),IF('Rischio netto'!T107=tabelle!$V$9,('calcolo mitigazione del rischio'!AF$11*tabelle!$W$9),IF('Rischio netto'!T107=tabelle!$V$10,('calcolo mitigazione del rischio'!AF$11*tabelle!$W$10),IF('Rischio netto'!T107=tabelle!$V$11,('calcolo mitigazione del rischio'!AF$11*tabelle!$W$11),IF('Rischio netto'!T107=tabelle!$V$12,('calcolo mitigazione del rischio'!AF$11*tabelle!$W$12),"-"))))))))))</f>
        <v>-</v>
      </c>
      <c r="AG100" s="405" t="str">
        <f>IF('Rischio netto'!U107=tabelle!$V$3,('calcolo mitigazione del rischio'!AG$11*tabelle!$W$3),IF('Rischio netto'!U107=tabelle!$V$4,('calcolo mitigazione del rischio'!AG$11*tabelle!$W$4),IF('Rischio netto'!U107=tabelle!$V$5,('calcolo mitigazione del rischio'!AG$11*tabelle!$W$5),IF('Rischio netto'!U107=tabelle!$V$6,('calcolo mitigazione del rischio'!AG$11*tabelle!$W$6),IF('Rischio netto'!U107=tabelle!$V$7,('calcolo mitigazione del rischio'!AG$11*tabelle!$W$7),IF('Rischio netto'!U107=tabelle!$V$8,('calcolo mitigazione del rischio'!AG$11*tabelle!$W$8),IF('Rischio netto'!U107=tabelle!$V$9,('calcolo mitigazione del rischio'!AG$11*tabelle!$W$9),IF('Rischio netto'!U107=tabelle!$V$10,('calcolo mitigazione del rischio'!AG$11*tabelle!$W$10),IF('Rischio netto'!U107=tabelle!$V$11,('calcolo mitigazione del rischio'!AG$11*tabelle!$W$11),IF('Rischio netto'!U107=tabelle!$V$12,('calcolo mitigazione del rischio'!AG$11*tabelle!$W$12),"-"))))))))))</f>
        <v>-</v>
      </c>
      <c r="AH100" s="26" t="str">
        <f>IF('Rischio netto'!V107=tabelle!$V$3,('calcolo mitigazione del rischio'!AH$11*tabelle!$W$3),IF('Rischio netto'!V107=tabelle!$V$4,('calcolo mitigazione del rischio'!AH$11*tabelle!$W$4),IF('Rischio netto'!V107=tabelle!$V$5,('calcolo mitigazione del rischio'!AH$11*tabelle!$W$5),IF('Rischio netto'!V107=tabelle!$V$6,('calcolo mitigazione del rischio'!AH$11*tabelle!$W$6),IF('Rischio netto'!V107=tabelle!$V$7,('calcolo mitigazione del rischio'!AH$11*tabelle!$W$7),IF('Rischio netto'!V107=tabelle!$V$8,('calcolo mitigazione del rischio'!AH$11*tabelle!$W$8),IF('Rischio netto'!V107=tabelle!$V$9,('calcolo mitigazione del rischio'!AH$11*tabelle!$W$9),IF('Rischio netto'!V107=tabelle!$V$10,('calcolo mitigazione del rischio'!AH$11*tabelle!$W$10),IF('Rischio netto'!V107=tabelle!$V$11,('calcolo mitigazione del rischio'!AH$11*tabelle!$W$11),IF('Rischio netto'!V107=tabelle!$V$12,('calcolo mitigazione del rischio'!AH$11*tabelle!$W$12),"-"))))))))))</f>
        <v>-</v>
      </c>
      <c r="AI100" s="410" t="str">
        <f>IF('Rischio netto'!W107=tabelle!$V$3,('calcolo mitigazione del rischio'!AI$11*tabelle!$W$3),IF('Rischio netto'!W107=tabelle!$V$4,('calcolo mitigazione del rischio'!AI$11*tabelle!$W$4),IF('Rischio netto'!W107=tabelle!$V$5,('calcolo mitigazione del rischio'!AI$11*tabelle!$W$5),IF('Rischio netto'!W107=tabelle!$V$6,('calcolo mitigazione del rischio'!AI$11*tabelle!$W$6),IF('Rischio netto'!W107=tabelle!$V$7,('calcolo mitigazione del rischio'!AI$11*tabelle!$W$7),IF('Rischio netto'!W107=tabelle!$V$8,('calcolo mitigazione del rischio'!AI$11*tabelle!$W$8),IF('Rischio netto'!W107=tabelle!$V$9,('calcolo mitigazione del rischio'!AI$11*tabelle!$W$9),IF('Rischio netto'!W107=tabelle!$V$10,('calcolo mitigazione del rischio'!AI$11*tabelle!$W$10),IF('Rischio netto'!W107=tabelle!$V$11,('calcolo mitigazione del rischio'!AI$11*tabelle!$W$11),IF('Rischio netto'!W107=tabelle!$V$12,('calcolo mitigazione del rischio'!AI$11*tabelle!$W$12),"-"))))))))))</f>
        <v>-</v>
      </c>
      <c r="AJ100" s="428" t="e">
        <f t="shared" si="9"/>
        <v>#REF!</v>
      </c>
      <c r="AK100" s="429" t="e">
        <f t="shared" si="12"/>
        <v>#REF!</v>
      </c>
      <c r="AL100" s="418" t="e">
        <f>IF('calcolo mitigazione del rischio'!$AJ100="-","-",'calcolo mitigazione del rischio'!$AK100)</f>
        <v>#REF!</v>
      </c>
      <c r="AM100" s="412" t="str">
        <f>IF('Rischio netto'!X107="-","-",IF('calcolo mitigazione del rischio'!S100="-","-",IF('calcolo mitigazione del rischio'!AL100="-","-",ROUND(('calcolo mitigazione del rischio'!S100*(1-'calcolo mitigazione del rischio'!AL100)),0))))</f>
        <v>-</v>
      </c>
      <c r="AN100" s="404"/>
      <c r="AO100" s="26">
        <f>IF('Rischio Lordo'!L107="X",tabelle!$I$2,0)</f>
        <v>0</v>
      </c>
      <c r="AP100" s="26">
        <f>IF('Rischio Lordo'!M107="X",tabelle!$I$3,0)</f>
        <v>0</v>
      </c>
      <c r="AQ100" s="26">
        <f>IF('Rischio Lordo'!N107="X",tabelle!$I$4,0)</f>
        <v>0</v>
      </c>
      <c r="AR100" s="26">
        <f>IF('Rischio Lordo'!O107="X",tabelle!$I$5,0)</f>
        <v>0</v>
      </c>
      <c r="AS100" s="26">
        <f>IF('Rischio Lordo'!P107="X",tabelle!$I$6,0)</f>
        <v>0</v>
      </c>
      <c r="AT100" s="26">
        <f>IF('Rischio Lordo'!Q107="X",tabelle!$I$7,0)</f>
        <v>0</v>
      </c>
      <c r="AU100" s="26">
        <f>IF('Rischio Lordo'!R107="X",tabelle!$I$8,0)</f>
        <v>0</v>
      </c>
      <c r="AV100" s="26">
        <f>IF('Rischio Lordo'!S107="X",tabelle!$I$9,0)</f>
        <v>0</v>
      </c>
      <c r="AW100" s="26">
        <f>IF('Rischio Lordo'!T107="X",tabelle!$I$10,0)</f>
        <v>0</v>
      </c>
      <c r="AX100" s="26">
        <f>IF('Rischio Lordo'!U107="X",tabelle!$I$11,0)</f>
        <v>0</v>
      </c>
      <c r="AY100" s="26">
        <f>IF('Rischio Lordo'!V107="X",tabelle!$I$12,0)</f>
        <v>0</v>
      </c>
      <c r="AZ100" s="26">
        <f>IF('Rischio Lordo'!W107="X",tabelle!$I$13,0)</f>
        <v>0</v>
      </c>
      <c r="BA100" s="26">
        <f>IF('Rischio Lordo'!X107="X",tabelle!$I$14,0)</f>
        <v>0</v>
      </c>
      <c r="BB100" s="26">
        <f>IF('Rischio Lordo'!Y107="X",tabelle!$I$15,0)</f>
        <v>0</v>
      </c>
      <c r="BC100" s="26">
        <f>IF('Rischio Lordo'!Z107="X",tabelle!$I$16,0)</f>
        <v>0</v>
      </c>
      <c r="BD100" s="26">
        <f>IF('Rischio Lordo'!AA107="X",tabelle!$I$17,0)</f>
        <v>0</v>
      </c>
      <c r="BE100" s="26">
        <f>IF('Rischio Lordo'!AB107="X",tabelle!$I$18,0)</f>
        <v>0</v>
      </c>
      <c r="BF100" s="26">
        <f>IF('Rischio Lordo'!AC107="X",tabelle!$I$18,0)</f>
        <v>0</v>
      </c>
      <c r="BG100" s="26">
        <f>IF('Rischio Lordo'!AC107="X",tabelle!$I$19,0)</f>
        <v>0</v>
      </c>
      <c r="BH100" s="212">
        <f t="shared" si="13"/>
        <v>0</v>
      </c>
    </row>
    <row r="101" spans="1:60" x14ac:dyDescent="0.75">
      <c r="A101" s="743">
        <f>Schema!A105</f>
        <v>0</v>
      </c>
      <c r="B101" s="724">
        <f>Schema!B105</f>
        <v>0</v>
      </c>
      <c r="C101" s="1119">
        <f>Schema!C105</f>
        <v>0</v>
      </c>
      <c r="D101" s="268" t="str">
        <f>Schema!D105</f>
        <v>F.2.3. Redazione Nota Integrativa</v>
      </c>
      <c r="E101" s="296" t="str">
        <f>Schema!E105</f>
        <v>BBF</v>
      </c>
      <c r="F101" s="90" t="str">
        <f>Schema!F105</f>
        <v>G</v>
      </c>
      <c r="G101" s="90" t="str">
        <f>Schema!G105</f>
        <v>02</v>
      </c>
      <c r="H101" s="297" t="str">
        <f>Schema!H105</f>
        <v>03</v>
      </c>
      <c r="I101" s="181" t="str">
        <f>IF('Rischio Lordo'!AF108=tabelle!$M$7,tabelle!$N$7,IF('Rischio Lordo'!AF108=tabelle!$M$6,tabelle!$N$6,IF('Rischio Lordo'!AF108=tabelle!$M$5,tabelle!$N$5,IF('Rischio Lordo'!AF108=tabelle!$M$4,tabelle!$N$4,IF('Rischio Lordo'!AF108=tabelle!$M$3,tabelle!$N$3,"-")))))</f>
        <v>-</v>
      </c>
      <c r="J101" s="34" t="str">
        <f>IF('Rischio Lordo'!AG108=tabelle!$M$7,tabelle!$N$7,IF('Rischio Lordo'!AG108=tabelle!$M$6,tabelle!$N$6,IF('Rischio Lordo'!AG108=tabelle!$M$5,tabelle!$N$5,IF('Rischio Lordo'!AG108=tabelle!$M$4,tabelle!$N$4,IF('Rischio Lordo'!AG108=tabelle!$M$3,tabelle!$N$3,"-")))))</f>
        <v>-</v>
      </c>
      <c r="K101" s="34" t="str">
        <f>IF('Rischio Lordo'!AH108=tabelle!$M$7,tabelle!$N$7,IF('Rischio Lordo'!AH108=tabelle!$M$6,tabelle!$N$6,IF('Rischio Lordo'!AH108=tabelle!$M$5,tabelle!$N$5,IF('Rischio Lordo'!AH108=tabelle!$M$4,tabelle!$N$4,IF('Rischio Lordo'!AH108=tabelle!$M$3,tabelle!$N$3,"-")))))</f>
        <v>-</v>
      </c>
      <c r="L101" s="394" t="str">
        <f t="shared" si="10"/>
        <v>-</v>
      </c>
      <c r="M101" s="34" t="str">
        <f>IF('Rischio Lordo'!AI108=tabelle!$M$7,tabelle!$N$7,IF('Rischio Lordo'!AI108=tabelle!$M$6,tabelle!$N$6,IF('Rischio Lordo'!AI108=tabelle!$M$5,tabelle!$N$5,IF('Rischio Lordo'!AI108=tabelle!$M$4,tabelle!$N$4,IF('Rischio Lordo'!AI108=tabelle!$M$3,tabelle!$N$3,"-")))))</f>
        <v>-</v>
      </c>
      <c r="N101" s="165" t="str">
        <f>IF(M101="-","-",IF('calcolo mitigazione del rischio'!L101="-","-",IF(AND((M101*'calcolo mitigazione del rischio'!L101)&gt;=tabelle!$P$3, (M101*'calcolo mitigazione del rischio'!L101)&lt;tabelle!$Q$3),tabelle!$R$3,IF(AND((M101*'calcolo mitigazione del rischio'!L101)&gt;=tabelle!$P$4, (M101*'calcolo mitigazione del rischio'!L101)&lt;tabelle!$Q$4),tabelle!$R$4,IF(AND((M101*'calcolo mitigazione del rischio'!L101)&gt;=tabelle!$P$5, (M101*'calcolo mitigazione del rischio'!L101)&lt;tabelle!$Q$5),tabelle!$R$5,IF(AND((M101*'calcolo mitigazione del rischio'!L101)&gt;=tabelle!$P$6, (M101*'calcolo mitigazione del rischio'!L101)&lt;tabelle!$Q$6),tabelle!$R$6,IF(AND((M101*'calcolo mitigazione del rischio'!L101)&gt;=tabelle!$P$7, (M101*'calcolo mitigazione del rischio'!L101)&lt;=tabelle!$Q$7),tabelle!$R$7,"-")))))))</f>
        <v>-</v>
      </c>
      <c r="O101" s="35" t="str">
        <f>IF('Rischio Lordo'!AK108=tabelle!$M$7,tabelle!$N$7,IF('Rischio Lordo'!AK108=tabelle!$M$6,tabelle!$N$6,IF('Rischio Lordo'!AK108=tabelle!$M$5,tabelle!$N$5,IF('Rischio Lordo'!AK108=tabelle!$M$4,tabelle!$N$4,IF('Rischio Lordo'!AK108=tabelle!$M$3,tabelle!$N$3,"-")))))</f>
        <v>-</v>
      </c>
      <c r="P101" s="35" t="str">
        <f>IF('Rischio Lordo'!AL108=tabelle!$M$7,tabelle!$N$7,IF('Rischio Lordo'!AL108=tabelle!$M$6,tabelle!$N$6,IF('Rischio Lordo'!AL108=tabelle!$M$5,tabelle!$N$5,IF('Rischio Lordo'!AL108=tabelle!$M$4,tabelle!$N$4,IF('Rischio Lordo'!AL108=tabelle!$M$3,tabelle!$N$3,"-")))))</f>
        <v>-</v>
      </c>
      <c r="Q101" s="35" t="str">
        <f>IF('Rischio Lordo'!AM108=tabelle!$M$7,tabelle!$N$7,IF('Rischio Lordo'!AM108=tabelle!$M$6,tabelle!$N$6,IF('Rischio Lordo'!AM108=tabelle!$M$5,tabelle!$N$5,IF('Rischio Lordo'!AM108=tabelle!$M$4,tabelle!$N$4,IF('Rischio Lordo'!AM108=tabelle!$M$3,tabelle!$N$3,"-")))))</f>
        <v>-</v>
      </c>
      <c r="R101" s="166" t="str">
        <f t="shared" si="11"/>
        <v>-</v>
      </c>
      <c r="S101" s="228" t="str">
        <f>IF(R101="-","-",(R101*'calcolo mitigazione del rischio'!N101))</f>
        <v>-</v>
      </c>
      <c r="T101" s="26" t="str">
        <f>IF('Rischio netto'!I108=tabelle!$V$3,('calcolo mitigazione del rischio'!T$11*tabelle!$W$3),IF('Rischio netto'!I108=tabelle!$V$4,('calcolo mitigazione del rischio'!T$11*tabelle!$W$4),IF('Rischio netto'!I108=tabelle!$V$5,('calcolo mitigazione del rischio'!T$11*tabelle!$W$5),IF('Rischio netto'!I108=tabelle!$V$6,('calcolo mitigazione del rischio'!T$11*tabelle!$W$6),IF('Rischio netto'!I108=tabelle!$V$7,('calcolo mitigazione del rischio'!T$11*tabelle!$W$7),IF('Rischio netto'!I108=tabelle!$V$8,('calcolo mitigazione del rischio'!T$11*tabelle!$W$8),IF('Rischio netto'!I108=tabelle!$V$9,('calcolo mitigazione del rischio'!T$11*tabelle!$W$9),IF('Rischio netto'!I108=tabelle!$V$10,('calcolo mitigazione del rischio'!T$11*tabelle!$W$10),IF('Rischio netto'!I108=tabelle!$V$11,('calcolo mitigazione del rischio'!T$11*tabelle!$W$11),IF('Rischio netto'!I108=tabelle!$V$12,('calcolo mitigazione del rischio'!T$11*tabelle!$W$12),"-"))))))))))</f>
        <v>-</v>
      </c>
      <c r="U101" s="26" t="str">
        <f>IF('Rischio netto'!J108=tabelle!$V$3,('calcolo mitigazione del rischio'!U$11*tabelle!$W$3),IF('Rischio netto'!J108=tabelle!$V$4,('calcolo mitigazione del rischio'!U$11*tabelle!$W$4),IF('Rischio netto'!J108=tabelle!$V$5,('calcolo mitigazione del rischio'!U$11*tabelle!$W$5),IF('Rischio netto'!J108=tabelle!$V$6,('calcolo mitigazione del rischio'!U$11*tabelle!$W$6),IF('Rischio netto'!J108=tabelle!$V$7,('calcolo mitigazione del rischio'!U$11*tabelle!$W$7),IF('Rischio netto'!J108=tabelle!$V$8,('calcolo mitigazione del rischio'!U$11*tabelle!$W$8),IF('Rischio netto'!J108=tabelle!$V$9,('calcolo mitigazione del rischio'!U$11*tabelle!$W$9),IF('Rischio netto'!J108=tabelle!$V$10,('calcolo mitigazione del rischio'!U$11*tabelle!$W$10),IF('Rischio netto'!J108=tabelle!$V$11,('calcolo mitigazione del rischio'!U$11*tabelle!$W$11),IF('Rischio netto'!J108=tabelle!$V$12,('calcolo mitigazione del rischio'!U$11*tabelle!$W$12),"-"))))))))))</f>
        <v>-</v>
      </c>
      <c r="V101" s="26" t="str">
        <f>IF('Rischio netto'!K108=tabelle!$V$3,('calcolo mitigazione del rischio'!V$11*tabelle!$W$3),IF('Rischio netto'!K108=tabelle!$V$4,('calcolo mitigazione del rischio'!V$11*tabelle!$W$4),IF('Rischio netto'!K108=tabelle!$V$5,('calcolo mitigazione del rischio'!V$11*tabelle!$W$5),IF('Rischio netto'!K108=tabelle!$V$6,('calcolo mitigazione del rischio'!V$11*tabelle!$W$6),IF('Rischio netto'!K108=tabelle!$V$7,('calcolo mitigazione del rischio'!V$11*tabelle!$W$7),IF('Rischio netto'!K108=tabelle!$V$8,('calcolo mitigazione del rischio'!V$11*tabelle!$W$8),IF('Rischio netto'!K108=tabelle!$V$9,('calcolo mitigazione del rischio'!V$11*tabelle!$W$9),IF('Rischio netto'!K108=tabelle!$V$10,('calcolo mitigazione del rischio'!V$11*tabelle!$W$10),IF('Rischio netto'!K108=tabelle!$V$11,('calcolo mitigazione del rischio'!V$11*tabelle!$W$11),IF('Rischio netto'!K108=tabelle!$V$12,('calcolo mitigazione del rischio'!V$11*tabelle!$W$12),"-"))))))))))</f>
        <v>-</v>
      </c>
      <c r="W101" s="26" t="str">
        <f>IF('Rischio netto'!L108=tabelle!$V$3,('calcolo mitigazione del rischio'!W$11*tabelle!$W$3),IF('Rischio netto'!L108=tabelle!$V$4,('calcolo mitigazione del rischio'!W$11*tabelle!$W$4),IF('Rischio netto'!L108=tabelle!$V$5,('calcolo mitigazione del rischio'!W$11*tabelle!$W$5),IF('Rischio netto'!L108=tabelle!$V$6,('calcolo mitigazione del rischio'!W$11*tabelle!$W$6),IF('Rischio netto'!L108=tabelle!$V$7,('calcolo mitigazione del rischio'!W$11*tabelle!$W$7),IF('Rischio netto'!L108=tabelle!$V$8,('calcolo mitigazione del rischio'!W$11*tabelle!$W$8),IF('Rischio netto'!L108=tabelle!$V$9,('calcolo mitigazione del rischio'!W$11*tabelle!$W$9),IF('Rischio netto'!L108=tabelle!$V$10,('calcolo mitigazione del rischio'!W$11*tabelle!$W$10),IF('Rischio netto'!L108=tabelle!$V$11,('calcolo mitigazione del rischio'!W$11*tabelle!$W$11),IF('Rischio netto'!L108=tabelle!$V$12,('calcolo mitigazione del rischio'!W$11*tabelle!$W$12),"-"))))))))))</f>
        <v>-</v>
      </c>
      <c r="X101" s="26" t="str">
        <f>IF('Rischio netto'!O108=tabelle!$V$3,('calcolo mitigazione del rischio'!X$11*tabelle!$W$3),IF('Rischio netto'!O108=tabelle!$V$4,('calcolo mitigazione del rischio'!X$11*tabelle!$W$4),IF('Rischio netto'!O108=tabelle!$V$5,('calcolo mitigazione del rischio'!X$11*tabelle!$W$5),IF('Rischio netto'!O108=tabelle!$V$6,('calcolo mitigazione del rischio'!X$11*tabelle!$W$6),IF('Rischio netto'!O108=tabelle!$V$7,('calcolo mitigazione del rischio'!X$11*tabelle!$W$7),IF('Rischio netto'!O108=tabelle!$V$8,('calcolo mitigazione del rischio'!X$11*tabelle!$W$8),IF('Rischio netto'!O108=tabelle!$V$9,('calcolo mitigazione del rischio'!X$11*tabelle!$W$9),IF('Rischio netto'!O108=tabelle!$V$10,('calcolo mitigazione del rischio'!X$11*tabelle!$W$10),IF('Rischio netto'!O108=tabelle!$V$11,('calcolo mitigazione del rischio'!X$11*tabelle!$W$11),IF('Rischio netto'!O108=tabelle!$V$12,('calcolo mitigazione del rischio'!X$11*tabelle!$W$12),"-"))))))))))</f>
        <v>-</v>
      </c>
      <c r="Y101" s="26" t="str">
        <f>IF('Rischio netto'!P108=tabelle!$V$3,('calcolo mitigazione del rischio'!Y$11*tabelle!$W$3),IF('Rischio netto'!P108=tabelle!$V$4,('calcolo mitigazione del rischio'!Y$11*tabelle!$W$4),IF('Rischio netto'!P108=tabelle!$V$5,('calcolo mitigazione del rischio'!Y$11*tabelle!$W$5),IF('Rischio netto'!P108=tabelle!$V$6,('calcolo mitigazione del rischio'!Y$11*tabelle!$W$6),IF('Rischio netto'!P108=tabelle!$V$7,('calcolo mitigazione del rischio'!Y$11*tabelle!$W$7),IF('Rischio netto'!P108=tabelle!$V$8,('calcolo mitigazione del rischio'!Y$11*tabelle!$W$8),IF('Rischio netto'!P108=tabelle!$V$9,('calcolo mitigazione del rischio'!Y$11*tabelle!$W$9),IF('Rischio netto'!P108=tabelle!$V$10,('calcolo mitigazione del rischio'!Y$11*tabelle!$W$10),IF('Rischio netto'!P108=tabelle!$V$11,('calcolo mitigazione del rischio'!Y$11*tabelle!$W$11),IF('Rischio netto'!P108=tabelle!$V$12,('calcolo mitigazione del rischio'!Y$11*tabelle!$W$12),"-"))))))))))</f>
        <v>-</v>
      </c>
      <c r="Z10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1" s="26" t="str">
        <f>IF('Rischio netto'!Q108=tabelle!$V$3,('calcolo mitigazione del rischio'!AA$11*tabelle!$W$3),IF('Rischio netto'!Q108=tabelle!$V$4,('calcolo mitigazione del rischio'!AA$11*tabelle!$W$4),IF('Rischio netto'!Q108=tabelle!$V$5,('calcolo mitigazione del rischio'!AA$11*tabelle!$W$5),IF('Rischio netto'!Q108=tabelle!$V$6,('calcolo mitigazione del rischio'!AA$11*tabelle!$W$6),IF('Rischio netto'!Q108=tabelle!$V$7,('calcolo mitigazione del rischio'!AA$11*tabelle!$W$7),IF('Rischio netto'!Q108=tabelle!$V$8,('calcolo mitigazione del rischio'!AA$11*tabelle!$W$8),IF('Rischio netto'!Q108=tabelle!$V$9,('calcolo mitigazione del rischio'!AA$11*tabelle!$W$9),IF('Rischio netto'!Q108=tabelle!$V$10,('calcolo mitigazione del rischio'!AA$11*tabelle!$W$10),IF('Rischio netto'!Q108=tabelle!$V$11,('calcolo mitigazione del rischio'!AA$11*tabelle!$W$11),IF('Rischio netto'!Q108=tabelle!$V$12,('calcolo mitigazione del rischio'!AA$11*tabelle!$W$12),"-"))))))))))</f>
        <v>-</v>
      </c>
      <c r="AB101" s="26" t="str">
        <f>IF('Rischio netto'!R108=tabelle!$V$3,('calcolo mitigazione del rischio'!AB$11*tabelle!$W$3),IF('Rischio netto'!R108=tabelle!$V$4,('calcolo mitigazione del rischio'!AB$11*tabelle!$W$4),IF('Rischio netto'!R108=tabelle!$V$5,('calcolo mitigazione del rischio'!AB$11*tabelle!$W$5),IF('Rischio netto'!R108=tabelle!$V$6,('calcolo mitigazione del rischio'!AB$11*tabelle!$W$6),IF('Rischio netto'!R108=tabelle!$V$7,('calcolo mitigazione del rischio'!AB$11*tabelle!$W$7),IF('Rischio netto'!R108=tabelle!$V$8,('calcolo mitigazione del rischio'!AB$11*tabelle!$W$8),IF('Rischio netto'!R108=tabelle!$V$9,('calcolo mitigazione del rischio'!AB$11*tabelle!$W$9),IF('Rischio netto'!R108=tabelle!$V$10,('calcolo mitigazione del rischio'!AB$11*tabelle!$W$10),IF('Rischio netto'!R108=tabelle!$V$11,('calcolo mitigazione del rischio'!AB$11*tabelle!$W$11),IF('Rischio netto'!R108=tabelle!$V$12,('calcolo mitigazione del rischio'!AB$11*tabelle!$W$12),"-"))))))))))</f>
        <v>-</v>
      </c>
      <c r="AC101" s="405" t="str">
        <f>IF('Rischio netto'!T108=tabelle!$V$3,('calcolo mitigazione del rischio'!AC$11*tabelle!$W$3),IF('Rischio netto'!T108=tabelle!$V$4,('calcolo mitigazione del rischio'!AC$11*tabelle!$W$4),IF('Rischio netto'!T108=tabelle!$V$5,('calcolo mitigazione del rischio'!AC$11*tabelle!$W$5),IF('Rischio netto'!T108=tabelle!$V$6,('calcolo mitigazione del rischio'!AC$11*tabelle!$W$6),IF('Rischio netto'!T108=tabelle!$V$7,('calcolo mitigazione del rischio'!AC$11*tabelle!$W$7),IF('Rischio netto'!T108=tabelle!$V$8,('calcolo mitigazione del rischio'!AC$11*tabelle!$W$8),IF('Rischio netto'!T108=tabelle!$V$9,('calcolo mitigazione del rischio'!AC$11*tabelle!$W$9),IF('Rischio netto'!T108=tabelle!$V$10,('calcolo mitigazione del rischio'!AC$11*tabelle!$W$10),IF('Rischio netto'!T108=tabelle!$V$11,('calcolo mitigazione del rischio'!AC$11*tabelle!$W$11),IF('Rischio netto'!T108=tabelle!$V$12,('calcolo mitigazione del rischio'!AC$11*tabelle!$W$12),"-"))))))))))</f>
        <v>-</v>
      </c>
      <c r="AD101" s="26" t="str">
        <f>IF('Rischio netto'!T108=tabelle!$V$3,('calcolo mitigazione del rischio'!AD$11*tabelle!$W$3),IF('Rischio netto'!T108=tabelle!$V$4,('calcolo mitigazione del rischio'!AD$11*tabelle!$W$4),IF('Rischio netto'!T108=tabelle!$V$5,('calcolo mitigazione del rischio'!AD$11*tabelle!$W$5),IF('Rischio netto'!T108=tabelle!$V$6,('calcolo mitigazione del rischio'!AD$11*tabelle!$W$6),IF('Rischio netto'!T108=tabelle!$V$7,('calcolo mitigazione del rischio'!AD$11*tabelle!$W$7),IF('Rischio netto'!T108=tabelle!$V$8,('calcolo mitigazione del rischio'!AD$11*tabelle!$W$8),IF('Rischio netto'!T108=tabelle!$V$9,('calcolo mitigazione del rischio'!AD$11*tabelle!$W$9),IF('Rischio netto'!T108=tabelle!$V$10,('calcolo mitigazione del rischio'!AD$11*tabelle!$W$10),IF('Rischio netto'!T108=tabelle!$V$11,('calcolo mitigazione del rischio'!AD$11*tabelle!$W$11),IF('Rischio netto'!T108=tabelle!$V$12,('calcolo mitigazione del rischio'!AD$11*tabelle!$W$12),"-"))))))))))</f>
        <v>-</v>
      </c>
      <c r="AE101" s="26"/>
      <c r="AF101" s="405" t="str">
        <f>IF('Rischio netto'!T108=tabelle!$V$3,('calcolo mitigazione del rischio'!AF$11*tabelle!$W$3),IF('Rischio netto'!T108=tabelle!$V$4,('calcolo mitigazione del rischio'!AF$11*tabelle!$W$4),IF('Rischio netto'!T108=tabelle!$V$5,('calcolo mitigazione del rischio'!AF$11*tabelle!$W$5),IF('Rischio netto'!T108=tabelle!$V$6,('calcolo mitigazione del rischio'!AF$11*tabelle!$W$6),IF('Rischio netto'!T108=tabelle!$V$7,('calcolo mitigazione del rischio'!AF$11*tabelle!$W$7),IF('Rischio netto'!T108=tabelle!$V$8,('calcolo mitigazione del rischio'!AF$11*tabelle!$W$8),IF('Rischio netto'!T108=tabelle!$V$9,('calcolo mitigazione del rischio'!AF$11*tabelle!$W$9),IF('Rischio netto'!T108=tabelle!$V$10,('calcolo mitigazione del rischio'!AF$11*tabelle!$W$10),IF('Rischio netto'!T108=tabelle!$V$11,('calcolo mitigazione del rischio'!AF$11*tabelle!$W$11),IF('Rischio netto'!T108=tabelle!$V$12,('calcolo mitigazione del rischio'!AF$11*tabelle!$W$12),"-"))))))))))</f>
        <v>-</v>
      </c>
      <c r="AG101" s="405" t="str">
        <f>IF('Rischio netto'!U108=tabelle!$V$3,('calcolo mitigazione del rischio'!AG$11*tabelle!$W$3),IF('Rischio netto'!U108=tabelle!$V$4,('calcolo mitigazione del rischio'!AG$11*tabelle!$W$4),IF('Rischio netto'!U108=tabelle!$V$5,('calcolo mitigazione del rischio'!AG$11*tabelle!$W$5),IF('Rischio netto'!U108=tabelle!$V$6,('calcolo mitigazione del rischio'!AG$11*tabelle!$W$6),IF('Rischio netto'!U108=tabelle!$V$7,('calcolo mitigazione del rischio'!AG$11*tabelle!$W$7),IF('Rischio netto'!U108=tabelle!$V$8,('calcolo mitigazione del rischio'!AG$11*tabelle!$W$8),IF('Rischio netto'!U108=tabelle!$V$9,('calcolo mitigazione del rischio'!AG$11*tabelle!$W$9),IF('Rischio netto'!U108=tabelle!$V$10,('calcolo mitigazione del rischio'!AG$11*tabelle!$W$10),IF('Rischio netto'!U108=tabelle!$V$11,('calcolo mitigazione del rischio'!AG$11*tabelle!$W$11),IF('Rischio netto'!U108=tabelle!$V$12,('calcolo mitigazione del rischio'!AG$11*tabelle!$W$12),"-"))))))))))</f>
        <v>-</v>
      </c>
      <c r="AH101" s="26" t="str">
        <f>IF('Rischio netto'!V108=tabelle!$V$3,('calcolo mitigazione del rischio'!AH$11*tabelle!$W$3),IF('Rischio netto'!V108=tabelle!$V$4,('calcolo mitigazione del rischio'!AH$11*tabelle!$W$4),IF('Rischio netto'!V108=tabelle!$V$5,('calcolo mitigazione del rischio'!AH$11*tabelle!$W$5),IF('Rischio netto'!V108=tabelle!$V$6,('calcolo mitigazione del rischio'!AH$11*tabelle!$W$6),IF('Rischio netto'!V108=tabelle!$V$7,('calcolo mitigazione del rischio'!AH$11*tabelle!$W$7),IF('Rischio netto'!V108=tabelle!$V$8,('calcolo mitigazione del rischio'!AH$11*tabelle!$W$8),IF('Rischio netto'!V108=tabelle!$V$9,('calcolo mitigazione del rischio'!AH$11*tabelle!$W$9),IF('Rischio netto'!V108=tabelle!$V$10,('calcolo mitigazione del rischio'!AH$11*tabelle!$W$10),IF('Rischio netto'!V108=tabelle!$V$11,('calcolo mitigazione del rischio'!AH$11*tabelle!$W$11),IF('Rischio netto'!V108=tabelle!$V$12,('calcolo mitigazione del rischio'!AH$11*tabelle!$W$12),"-"))))))))))</f>
        <v>-</v>
      </c>
      <c r="AI101" s="410" t="str">
        <f>IF('Rischio netto'!W108=tabelle!$V$3,('calcolo mitigazione del rischio'!AI$11*tabelle!$W$3),IF('Rischio netto'!W108=tabelle!$V$4,('calcolo mitigazione del rischio'!AI$11*tabelle!$W$4),IF('Rischio netto'!W108=tabelle!$V$5,('calcolo mitigazione del rischio'!AI$11*tabelle!$W$5),IF('Rischio netto'!W108=tabelle!$V$6,('calcolo mitigazione del rischio'!AI$11*tabelle!$W$6),IF('Rischio netto'!W108=tabelle!$V$7,('calcolo mitigazione del rischio'!AI$11*tabelle!$W$7),IF('Rischio netto'!W108=tabelle!$V$8,('calcolo mitigazione del rischio'!AI$11*tabelle!$W$8),IF('Rischio netto'!W108=tabelle!$V$9,('calcolo mitigazione del rischio'!AI$11*tabelle!$W$9),IF('Rischio netto'!W108=tabelle!$V$10,('calcolo mitigazione del rischio'!AI$11*tabelle!$W$10),IF('Rischio netto'!W108=tabelle!$V$11,('calcolo mitigazione del rischio'!AI$11*tabelle!$W$11),IF('Rischio netto'!W108=tabelle!$V$12,('calcolo mitigazione del rischio'!AI$11*tabelle!$W$12),"-"))))))))))</f>
        <v>-</v>
      </c>
      <c r="AJ101" s="428" t="e">
        <f t="shared" si="9"/>
        <v>#REF!</v>
      </c>
      <c r="AK101" s="429" t="e">
        <f t="shared" si="12"/>
        <v>#REF!</v>
      </c>
      <c r="AL101" s="418" t="e">
        <f>IF('calcolo mitigazione del rischio'!$AJ101="-","-",'calcolo mitigazione del rischio'!$AK101)</f>
        <v>#REF!</v>
      </c>
      <c r="AM101" s="412" t="str">
        <f>IF('Rischio netto'!X108="-","-",IF('calcolo mitigazione del rischio'!S101="-","-",IF('calcolo mitigazione del rischio'!AL101="-","-",ROUND(('calcolo mitigazione del rischio'!S101*(1-'calcolo mitigazione del rischio'!AL101)),0))))</f>
        <v>-</v>
      </c>
      <c r="AN101" s="404"/>
      <c r="AO101" s="26">
        <f>IF('Rischio Lordo'!L108="X",tabelle!$I$2,0)</f>
        <v>0</v>
      </c>
      <c r="AP101" s="26">
        <f>IF('Rischio Lordo'!M108="X",tabelle!$I$3,0)</f>
        <v>0</v>
      </c>
      <c r="AQ101" s="26">
        <f>IF('Rischio Lordo'!N108="X",tabelle!$I$4,0)</f>
        <v>0</v>
      </c>
      <c r="AR101" s="26">
        <f>IF('Rischio Lordo'!O108="X",tabelle!$I$5,0)</f>
        <v>0</v>
      </c>
      <c r="AS101" s="26">
        <f>IF('Rischio Lordo'!P108="X",tabelle!$I$6,0)</f>
        <v>0</v>
      </c>
      <c r="AT101" s="26">
        <f>IF('Rischio Lordo'!Q108="X",tabelle!$I$7,0)</f>
        <v>0</v>
      </c>
      <c r="AU101" s="26">
        <f>IF('Rischio Lordo'!R108="X",tabelle!$I$8,0)</f>
        <v>0</v>
      </c>
      <c r="AV101" s="26">
        <f>IF('Rischio Lordo'!S108="X",tabelle!$I$9,0)</f>
        <v>0</v>
      </c>
      <c r="AW101" s="26">
        <f>IF('Rischio Lordo'!T108="X",tabelle!$I$10,0)</f>
        <v>0</v>
      </c>
      <c r="AX101" s="26">
        <f>IF('Rischio Lordo'!U108="X",tabelle!$I$11,0)</f>
        <v>0</v>
      </c>
      <c r="AY101" s="26">
        <f>IF('Rischio Lordo'!V108="X",tabelle!$I$12,0)</f>
        <v>0</v>
      </c>
      <c r="AZ101" s="26">
        <f>IF('Rischio Lordo'!W108="X",tabelle!$I$13,0)</f>
        <v>0</v>
      </c>
      <c r="BA101" s="26">
        <f>IF('Rischio Lordo'!X108="X",tabelle!$I$14,0)</f>
        <v>0</v>
      </c>
      <c r="BB101" s="26">
        <f>IF('Rischio Lordo'!Y108="X",tabelle!$I$15,0)</f>
        <v>0</v>
      </c>
      <c r="BC101" s="26">
        <f>IF('Rischio Lordo'!Z108="X",tabelle!$I$16,0)</f>
        <v>0</v>
      </c>
      <c r="BD101" s="26">
        <f>IF('Rischio Lordo'!AA108="X",tabelle!$I$17,0)</f>
        <v>0</v>
      </c>
      <c r="BE101" s="26">
        <f>IF('Rischio Lordo'!AB108="X",tabelle!$I$18,0)</f>
        <v>0</v>
      </c>
      <c r="BF101" s="26">
        <f>IF('Rischio Lordo'!AC108="X",tabelle!$I$18,0)</f>
        <v>0</v>
      </c>
      <c r="BG101" s="26">
        <f>IF('Rischio Lordo'!AC108="X",tabelle!$I$19,0)</f>
        <v>0</v>
      </c>
      <c r="BH101" s="212">
        <f t="shared" si="13"/>
        <v>0</v>
      </c>
    </row>
    <row r="102" spans="1:60" x14ac:dyDescent="0.75">
      <c r="A102" s="743">
        <f>Schema!A106</f>
        <v>0</v>
      </c>
      <c r="B102" s="724">
        <f>Schema!B106</f>
        <v>0</v>
      </c>
      <c r="C102" s="1119">
        <f>Schema!C106</f>
        <v>0</v>
      </c>
      <c r="D102" s="268" t="str">
        <f>Schema!D106</f>
        <v xml:space="preserve">F.2.4. Stesura Relazione sulla Gestione </v>
      </c>
      <c r="E102" s="296" t="str">
        <f>Schema!E106</f>
        <v>BBF</v>
      </c>
      <c r="F102" s="90" t="str">
        <f>Schema!F106</f>
        <v>G</v>
      </c>
      <c r="G102" s="90" t="str">
        <f>Schema!G106</f>
        <v>02</v>
      </c>
      <c r="H102" s="297" t="str">
        <f>Schema!H106</f>
        <v>04</v>
      </c>
      <c r="I102" s="181" t="str">
        <f>IF('Rischio Lordo'!AF109=tabelle!$M$7,tabelle!$N$7,IF('Rischio Lordo'!AF109=tabelle!$M$6,tabelle!$N$6,IF('Rischio Lordo'!AF109=tabelle!$M$5,tabelle!$N$5,IF('Rischio Lordo'!AF109=tabelle!$M$4,tabelle!$N$4,IF('Rischio Lordo'!AF109=tabelle!$M$3,tabelle!$N$3,"-")))))</f>
        <v>-</v>
      </c>
      <c r="J102" s="34" t="str">
        <f>IF('Rischio Lordo'!AG109=tabelle!$M$7,tabelle!$N$7,IF('Rischio Lordo'!AG109=tabelle!$M$6,tabelle!$N$6,IF('Rischio Lordo'!AG109=tabelle!$M$5,tabelle!$N$5,IF('Rischio Lordo'!AG109=tabelle!$M$4,tabelle!$N$4,IF('Rischio Lordo'!AG109=tabelle!$M$3,tabelle!$N$3,"-")))))</f>
        <v>-</v>
      </c>
      <c r="K102" s="34" t="str">
        <f>IF('Rischio Lordo'!AH109=tabelle!$M$7,tabelle!$N$7,IF('Rischio Lordo'!AH109=tabelle!$M$6,tabelle!$N$6,IF('Rischio Lordo'!AH109=tabelle!$M$5,tabelle!$N$5,IF('Rischio Lordo'!AH109=tabelle!$M$4,tabelle!$N$4,IF('Rischio Lordo'!AH109=tabelle!$M$3,tabelle!$N$3,"-")))))</f>
        <v>-</v>
      </c>
      <c r="L102" s="394" t="str">
        <f t="shared" si="10"/>
        <v>-</v>
      </c>
      <c r="M102" s="34" t="str">
        <f>IF('Rischio Lordo'!AI109=tabelle!$M$7,tabelle!$N$7,IF('Rischio Lordo'!AI109=tabelle!$M$6,tabelle!$N$6,IF('Rischio Lordo'!AI109=tabelle!$M$5,tabelle!$N$5,IF('Rischio Lordo'!AI109=tabelle!$M$4,tabelle!$N$4,IF('Rischio Lordo'!AI109=tabelle!$M$3,tabelle!$N$3,"-")))))</f>
        <v>-</v>
      </c>
      <c r="N102" s="165" t="str">
        <f>IF(M102="-","-",IF('calcolo mitigazione del rischio'!L102="-","-",IF(AND((M102*'calcolo mitigazione del rischio'!L102)&gt;=tabelle!$P$3, (M102*'calcolo mitigazione del rischio'!L102)&lt;tabelle!$Q$3),tabelle!$R$3,IF(AND((M102*'calcolo mitigazione del rischio'!L102)&gt;=tabelle!$P$4, (M102*'calcolo mitigazione del rischio'!L102)&lt;tabelle!$Q$4),tabelle!$R$4,IF(AND((M102*'calcolo mitigazione del rischio'!L102)&gt;=tabelle!$P$5, (M102*'calcolo mitigazione del rischio'!L102)&lt;tabelle!$Q$5),tabelle!$R$5,IF(AND((M102*'calcolo mitigazione del rischio'!L102)&gt;=tabelle!$P$6, (M102*'calcolo mitigazione del rischio'!L102)&lt;tabelle!$Q$6),tabelle!$R$6,IF(AND((M102*'calcolo mitigazione del rischio'!L102)&gt;=tabelle!$P$7, (M102*'calcolo mitigazione del rischio'!L102)&lt;=tabelle!$Q$7),tabelle!$R$7,"-")))))))</f>
        <v>-</v>
      </c>
      <c r="O102" s="35" t="str">
        <f>IF('Rischio Lordo'!AK109=tabelle!$M$7,tabelle!$N$7,IF('Rischio Lordo'!AK109=tabelle!$M$6,tabelle!$N$6,IF('Rischio Lordo'!AK109=tabelle!$M$5,tabelle!$N$5,IF('Rischio Lordo'!AK109=tabelle!$M$4,tabelle!$N$4,IF('Rischio Lordo'!AK109=tabelle!$M$3,tabelle!$N$3,"-")))))</f>
        <v>-</v>
      </c>
      <c r="P102" s="35" t="str">
        <f>IF('Rischio Lordo'!AL109=tabelle!$M$7,tabelle!$N$7,IF('Rischio Lordo'!AL109=tabelle!$M$6,tabelle!$N$6,IF('Rischio Lordo'!AL109=tabelle!$M$5,tabelle!$N$5,IF('Rischio Lordo'!AL109=tabelle!$M$4,tabelle!$N$4,IF('Rischio Lordo'!AL109=tabelle!$M$3,tabelle!$N$3,"-")))))</f>
        <v>-</v>
      </c>
      <c r="Q102" s="35" t="str">
        <f>IF('Rischio Lordo'!AM109=tabelle!$M$7,tabelle!$N$7,IF('Rischio Lordo'!AM109=tabelle!$M$6,tabelle!$N$6,IF('Rischio Lordo'!AM109=tabelle!$M$5,tabelle!$N$5,IF('Rischio Lordo'!AM109=tabelle!$M$4,tabelle!$N$4,IF('Rischio Lordo'!AM109=tabelle!$M$3,tabelle!$N$3,"-")))))</f>
        <v>-</v>
      </c>
      <c r="R102" s="166" t="str">
        <f t="shared" si="11"/>
        <v>-</v>
      </c>
      <c r="S102" s="228" t="str">
        <f>IF(R102="-","-",(R102*'calcolo mitigazione del rischio'!N102))</f>
        <v>-</v>
      </c>
      <c r="T102" s="26" t="str">
        <f>IF('Rischio netto'!I109=tabelle!$V$3,('calcolo mitigazione del rischio'!T$11*tabelle!$W$3),IF('Rischio netto'!I109=tabelle!$V$4,('calcolo mitigazione del rischio'!T$11*tabelle!$W$4),IF('Rischio netto'!I109=tabelle!$V$5,('calcolo mitigazione del rischio'!T$11*tabelle!$W$5),IF('Rischio netto'!I109=tabelle!$V$6,('calcolo mitigazione del rischio'!T$11*tabelle!$W$6),IF('Rischio netto'!I109=tabelle!$V$7,('calcolo mitigazione del rischio'!T$11*tabelle!$W$7),IF('Rischio netto'!I109=tabelle!$V$8,('calcolo mitigazione del rischio'!T$11*tabelle!$W$8),IF('Rischio netto'!I109=tabelle!$V$9,('calcolo mitigazione del rischio'!T$11*tabelle!$W$9),IF('Rischio netto'!I109=tabelle!$V$10,('calcolo mitigazione del rischio'!T$11*tabelle!$W$10),IF('Rischio netto'!I109=tabelle!$V$11,('calcolo mitigazione del rischio'!T$11*tabelle!$W$11),IF('Rischio netto'!I109=tabelle!$V$12,('calcolo mitigazione del rischio'!T$11*tabelle!$W$12),"-"))))))))))</f>
        <v>-</v>
      </c>
      <c r="U102" s="26" t="str">
        <f>IF('Rischio netto'!J109=tabelle!$V$3,('calcolo mitigazione del rischio'!U$11*tabelle!$W$3),IF('Rischio netto'!J109=tabelle!$V$4,('calcolo mitigazione del rischio'!U$11*tabelle!$W$4),IF('Rischio netto'!J109=tabelle!$V$5,('calcolo mitigazione del rischio'!U$11*tabelle!$W$5),IF('Rischio netto'!J109=tabelle!$V$6,('calcolo mitigazione del rischio'!U$11*tabelle!$W$6),IF('Rischio netto'!J109=tabelle!$V$7,('calcolo mitigazione del rischio'!U$11*tabelle!$W$7),IF('Rischio netto'!J109=tabelle!$V$8,('calcolo mitigazione del rischio'!U$11*tabelle!$W$8),IF('Rischio netto'!J109=tabelle!$V$9,('calcolo mitigazione del rischio'!U$11*tabelle!$W$9),IF('Rischio netto'!J109=tabelle!$V$10,('calcolo mitigazione del rischio'!U$11*tabelle!$W$10),IF('Rischio netto'!J109=tabelle!$V$11,('calcolo mitigazione del rischio'!U$11*tabelle!$W$11),IF('Rischio netto'!J109=tabelle!$V$12,('calcolo mitigazione del rischio'!U$11*tabelle!$W$12),"-"))))))))))</f>
        <v>-</v>
      </c>
      <c r="V102" s="26" t="str">
        <f>IF('Rischio netto'!K109=tabelle!$V$3,('calcolo mitigazione del rischio'!V$11*tabelle!$W$3),IF('Rischio netto'!K109=tabelle!$V$4,('calcolo mitigazione del rischio'!V$11*tabelle!$W$4),IF('Rischio netto'!K109=tabelle!$V$5,('calcolo mitigazione del rischio'!V$11*tabelle!$W$5),IF('Rischio netto'!K109=tabelle!$V$6,('calcolo mitigazione del rischio'!V$11*tabelle!$W$6),IF('Rischio netto'!K109=tabelle!$V$7,('calcolo mitigazione del rischio'!V$11*tabelle!$W$7),IF('Rischio netto'!K109=tabelle!$V$8,('calcolo mitigazione del rischio'!V$11*tabelle!$W$8),IF('Rischio netto'!K109=tabelle!$V$9,('calcolo mitigazione del rischio'!V$11*tabelle!$W$9),IF('Rischio netto'!K109=tabelle!$V$10,('calcolo mitigazione del rischio'!V$11*tabelle!$W$10),IF('Rischio netto'!K109=tabelle!$V$11,('calcolo mitigazione del rischio'!V$11*tabelle!$W$11),IF('Rischio netto'!K109=tabelle!$V$12,('calcolo mitigazione del rischio'!V$11*tabelle!$W$12),"-"))))))))))</f>
        <v>-</v>
      </c>
      <c r="W102" s="26" t="str">
        <f>IF('Rischio netto'!L109=tabelle!$V$3,('calcolo mitigazione del rischio'!W$11*tabelle!$W$3),IF('Rischio netto'!L109=tabelle!$V$4,('calcolo mitigazione del rischio'!W$11*tabelle!$W$4),IF('Rischio netto'!L109=tabelle!$V$5,('calcolo mitigazione del rischio'!W$11*tabelle!$W$5),IF('Rischio netto'!L109=tabelle!$V$6,('calcolo mitigazione del rischio'!W$11*tabelle!$W$6),IF('Rischio netto'!L109=tabelle!$V$7,('calcolo mitigazione del rischio'!W$11*tabelle!$W$7),IF('Rischio netto'!L109=tabelle!$V$8,('calcolo mitigazione del rischio'!W$11*tabelle!$W$8),IF('Rischio netto'!L109=tabelle!$V$9,('calcolo mitigazione del rischio'!W$11*tabelle!$W$9),IF('Rischio netto'!L109=tabelle!$V$10,('calcolo mitigazione del rischio'!W$11*tabelle!$W$10),IF('Rischio netto'!L109=tabelle!$V$11,('calcolo mitigazione del rischio'!W$11*tabelle!$W$11),IF('Rischio netto'!L109=tabelle!$V$12,('calcolo mitigazione del rischio'!W$11*tabelle!$W$12),"-"))))))))))</f>
        <v>-</v>
      </c>
      <c r="X102" s="26" t="str">
        <f>IF('Rischio netto'!O109=tabelle!$V$3,('calcolo mitigazione del rischio'!X$11*tabelle!$W$3),IF('Rischio netto'!O109=tabelle!$V$4,('calcolo mitigazione del rischio'!X$11*tabelle!$W$4),IF('Rischio netto'!O109=tabelle!$V$5,('calcolo mitigazione del rischio'!X$11*tabelle!$W$5),IF('Rischio netto'!O109=tabelle!$V$6,('calcolo mitigazione del rischio'!X$11*tabelle!$W$6),IF('Rischio netto'!O109=tabelle!$V$7,('calcolo mitigazione del rischio'!X$11*tabelle!$W$7),IF('Rischio netto'!O109=tabelle!$V$8,('calcolo mitigazione del rischio'!X$11*tabelle!$W$8),IF('Rischio netto'!O109=tabelle!$V$9,('calcolo mitigazione del rischio'!X$11*tabelle!$W$9),IF('Rischio netto'!O109=tabelle!$V$10,('calcolo mitigazione del rischio'!X$11*tabelle!$W$10),IF('Rischio netto'!O109=tabelle!$V$11,('calcolo mitigazione del rischio'!X$11*tabelle!$W$11),IF('Rischio netto'!O109=tabelle!$V$12,('calcolo mitigazione del rischio'!X$11*tabelle!$W$12),"-"))))))))))</f>
        <v>-</v>
      </c>
      <c r="Y102" s="26" t="str">
        <f>IF('Rischio netto'!P109=tabelle!$V$3,('calcolo mitigazione del rischio'!Y$11*tabelle!$W$3),IF('Rischio netto'!P109=tabelle!$V$4,('calcolo mitigazione del rischio'!Y$11*tabelle!$W$4),IF('Rischio netto'!P109=tabelle!$V$5,('calcolo mitigazione del rischio'!Y$11*tabelle!$W$5),IF('Rischio netto'!P109=tabelle!$V$6,('calcolo mitigazione del rischio'!Y$11*tabelle!$W$6),IF('Rischio netto'!P109=tabelle!$V$7,('calcolo mitigazione del rischio'!Y$11*tabelle!$W$7),IF('Rischio netto'!P109=tabelle!$V$8,('calcolo mitigazione del rischio'!Y$11*tabelle!$W$8),IF('Rischio netto'!P109=tabelle!$V$9,('calcolo mitigazione del rischio'!Y$11*tabelle!$W$9),IF('Rischio netto'!P109=tabelle!$V$10,('calcolo mitigazione del rischio'!Y$11*tabelle!$W$10),IF('Rischio netto'!P109=tabelle!$V$11,('calcolo mitigazione del rischio'!Y$11*tabelle!$W$11),IF('Rischio netto'!P109=tabelle!$V$12,('calcolo mitigazione del rischio'!Y$11*tabelle!$W$12),"-"))))))))))</f>
        <v>-</v>
      </c>
      <c r="Z10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2" s="26" t="str">
        <f>IF('Rischio netto'!Q109=tabelle!$V$3,('calcolo mitigazione del rischio'!AA$11*tabelle!$W$3),IF('Rischio netto'!Q109=tabelle!$V$4,('calcolo mitigazione del rischio'!AA$11*tabelle!$W$4),IF('Rischio netto'!Q109=tabelle!$V$5,('calcolo mitigazione del rischio'!AA$11*tabelle!$W$5),IF('Rischio netto'!Q109=tabelle!$V$6,('calcolo mitigazione del rischio'!AA$11*tabelle!$W$6),IF('Rischio netto'!Q109=tabelle!$V$7,('calcolo mitigazione del rischio'!AA$11*tabelle!$W$7),IF('Rischio netto'!Q109=tabelle!$V$8,('calcolo mitigazione del rischio'!AA$11*tabelle!$W$8),IF('Rischio netto'!Q109=tabelle!$V$9,('calcolo mitigazione del rischio'!AA$11*tabelle!$W$9),IF('Rischio netto'!Q109=tabelle!$V$10,('calcolo mitigazione del rischio'!AA$11*tabelle!$W$10),IF('Rischio netto'!Q109=tabelle!$V$11,('calcolo mitigazione del rischio'!AA$11*tabelle!$W$11),IF('Rischio netto'!Q109=tabelle!$V$12,('calcolo mitigazione del rischio'!AA$11*tabelle!$W$12),"-"))))))))))</f>
        <v>-</v>
      </c>
      <c r="AB102" s="26" t="str">
        <f>IF('Rischio netto'!R109=tabelle!$V$3,('calcolo mitigazione del rischio'!AB$11*tabelle!$W$3),IF('Rischio netto'!R109=tabelle!$V$4,('calcolo mitigazione del rischio'!AB$11*tabelle!$W$4),IF('Rischio netto'!R109=tabelle!$V$5,('calcolo mitigazione del rischio'!AB$11*tabelle!$W$5),IF('Rischio netto'!R109=tabelle!$V$6,('calcolo mitigazione del rischio'!AB$11*tabelle!$W$6),IF('Rischio netto'!R109=tabelle!$V$7,('calcolo mitigazione del rischio'!AB$11*tabelle!$W$7),IF('Rischio netto'!R109=tabelle!$V$8,('calcolo mitigazione del rischio'!AB$11*tabelle!$W$8),IF('Rischio netto'!R109=tabelle!$V$9,('calcolo mitigazione del rischio'!AB$11*tabelle!$W$9),IF('Rischio netto'!R109=tabelle!$V$10,('calcolo mitigazione del rischio'!AB$11*tabelle!$W$10),IF('Rischio netto'!R109=tabelle!$V$11,('calcolo mitigazione del rischio'!AB$11*tabelle!$W$11),IF('Rischio netto'!R109=tabelle!$V$12,('calcolo mitigazione del rischio'!AB$11*tabelle!$W$12),"-"))))))))))</f>
        <v>-</v>
      </c>
      <c r="AC102" s="405" t="str">
        <f>IF('Rischio netto'!T109=tabelle!$V$3,('calcolo mitigazione del rischio'!AC$11*tabelle!$W$3),IF('Rischio netto'!T109=tabelle!$V$4,('calcolo mitigazione del rischio'!AC$11*tabelle!$W$4),IF('Rischio netto'!T109=tabelle!$V$5,('calcolo mitigazione del rischio'!AC$11*tabelle!$W$5),IF('Rischio netto'!T109=tabelle!$V$6,('calcolo mitigazione del rischio'!AC$11*tabelle!$W$6),IF('Rischio netto'!T109=tabelle!$V$7,('calcolo mitigazione del rischio'!AC$11*tabelle!$W$7),IF('Rischio netto'!T109=tabelle!$V$8,('calcolo mitigazione del rischio'!AC$11*tabelle!$W$8),IF('Rischio netto'!T109=tabelle!$V$9,('calcolo mitigazione del rischio'!AC$11*tabelle!$W$9),IF('Rischio netto'!T109=tabelle!$V$10,('calcolo mitigazione del rischio'!AC$11*tabelle!$W$10),IF('Rischio netto'!T109=tabelle!$V$11,('calcolo mitigazione del rischio'!AC$11*tabelle!$W$11),IF('Rischio netto'!T109=tabelle!$V$12,('calcolo mitigazione del rischio'!AC$11*tabelle!$W$12),"-"))))))))))</f>
        <v>-</v>
      </c>
      <c r="AD102" s="26" t="str">
        <f>IF('Rischio netto'!T109=tabelle!$V$3,('calcolo mitigazione del rischio'!AD$11*tabelle!$W$3),IF('Rischio netto'!T109=tabelle!$V$4,('calcolo mitigazione del rischio'!AD$11*tabelle!$W$4),IF('Rischio netto'!T109=tabelle!$V$5,('calcolo mitigazione del rischio'!AD$11*tabelle!$W$5),IF('Rischio netto'!T109=tabelle!$V$6,('calcolo mitigazione del rischio'!AD$11*tabelle!$W$6),IF('Rischio netto'!T109=tabelle!$V$7,('calcolo mitigazione del rischio'!AD$11*tabelle!$W$7),IF('Rischio netto'!T109=tabelle!$V$8,('calcolo mitigazione del rischio'!AD$11*tabelle!$W$8),IF('Rischio netto'!T109=tabelle!$V$9,('calcolo mitigazione del rischio'!AD$11*tabelle!$W$9),IF('Rischio netto'!T109=tabelle!$V$10,('calcolo mitigazione del rischio'!AD$11*tabelle!$W$10),IF('Rischio netto'!T109=tabelle!$V$11,('calcolo mitigazione del rischio'!AD$11*tabelle!$W$11),IF('Rischio netto'!T109=tabelle!$V$12,('calcolo mitigazione del rischio'!AD$11*tabelle!$W$12),"-"))))))))))</f>
        <v>-</v>
      </c>
      <c r="AE102" s="26"/>
      <c r="AF102" s="405" t="str">
        <f>IF('Rischio netto'!T109=tabelle!$V$3,('calcolo mitigazione del rischio'!AF$11*tabelle!$W$3),IF('Rischio netto'!T109=tabelle!$V$4,('calcolo mitigazione del rischio'!AF$11*tabelle!$W$4),IF('Rischio netto'!T109=tabelle!$V$5,('calcolo mitigazione del rischio'!AF$11*tabelle!$W$5),IF('Rischio netto'!T109=tabelle!$V$6,('calcolo mitigazione del rischio'!AF$11*tabelle!$W$6),IF('Rischio netto'!T109=tabelle!$V$7,('calcolo mitigazione del rischio'!AF$11*tabelle!$W$7),IF('Rischio netto'!T109=tabelle!$V$8,('calcolo mitigazione del rischio'!AF$11*tabelle!$W$8),IF('Rischio netto'!T109=tabelle!$V$9,('calcolo mitigazione del rischio'!AF$11*tabelle!$W$9),IF('Rischio netto'!T109=tabelle!$V$10,('calcolo mitigazione del rischio'!AF$11*tabelle!$W$10),IF('Rischio netto'!T109=tabelle!$V$11,('calcolo mitigazione del rischio'!AF$11*tabelle!$W$11),IF('Rischio netto'!T109=tabelle!$V$12,('calcolo mitigazione del rischio'!AF$11*tabelle!$W$12),"-"))))))))))</f>
        <v>-</v>
      </c>
      <c r="AG102" s="405" t="str">
        <f>IF('Rischio netto'!U109=tabelle!$V$3,('calcolo mitigazione del rischio'!AG$11*tabelle!$W$3),IF('Rischio netto'!U109=tabelle!$V$4,('calcolo mitigazione del rischio'!AG$11*tabelle!$W$4),IF('Rischio netto'!U109=tabelle!$V$5,('calcolo mitigazione del rischio'!AG$11*tabelle!$W$5),IF('Rischio netto'!U109=tabelle!$V$6,('calcolo mitigazione del rischio'!AG$11*tabelle!$W$6),IF('Rischio netto'!U109=tabelle!$V$7,('calcolo mitigazione del rischio'!AG$11*tabelle!$W$7),IF('Rischio netto'!U109=tabelle!$V$8,('calcolo mitigazione del rischio'!AG$11*tabelle!$W$8),IF('Rischio netto'!U109=tabelle!$V$9,('calcolo mitigazione del rischio'!AG$11*tabelle!$W$9),IF('Rischio netto'!U109=tabelle!$V$10,('calcolo mitigazione del rischio'!AG$11*tabelle!$W$10),IF('Rischio netto'!U109=tabelle!$V$11,('calcolo mitigazione del rischio'!AG$11*tabelle!$W$11),IF('Rischio netto'!U109=tabelle!$V$12,('calcolo mitigazione del rischio'!AG$11*tabelle!$W$12),"-"))))))))))</f>
        <v>-</v>
      </c>
      <c r="AH102" s="26" t="str">
        <f>IF('Rischio netto'!V109=tabelle!$V$3,('calcolo mitigazione del rischio'!AH$11*tabelle!$W$3),IF('Rischio netto'!V109=tabelle!$V$4,('calcolo mitigazione del rischio'!AH$11*tabelle!$W$4),IF('Rischio netto'!V109=tabelle!$V$5,('calcolo mitigazione del rischio'!AH$11*tabelle!$W$5),IF('Rischio netto'!V109=tabelle!$V$6,('calcolo mitigazione del rischio'!AH$11*tabelle!$W$6),IF('Rischio netto'!V109=tabelle!$V$7,('calcolo mitigazione del rischio'!AH$11*tabelle!$W$7),IF('Rischio netto'!V109=tabelle!$V$8,('calcolo mitigazione del rischio'!AH$11*tabelle!$W$8),IF('Rischio netto'!V109=tabelle!$V$9,('calcolo mitigazione del rischio'!AH$11*tabelle!$W$9),IF('Rischio netto'!V109=tabelle!$V$10,('calcolo mitigazione del rischio'!AH$11*tabelle!$W$10),IF('Rischio netto'!V109=tabelle!$V$11,('calcolo mitigazione del rischio'!AH$11*tabelle!$W$11),IF('Rischio netto'!V109=tabelle!$V$12,('calcolo mitigazione del rischio'!AH$11*tabelle!$W$12),"-"))))))))))</f>
        <v>-</v>
      </c>
      <c r="AI102" s="410" t="str">
        <f>IF('Rischio netto'!W109=tabelle!$V$3,('calcolo mitigazione del rischio'!AI$11*tabelle!$W$3),IF('Rischio netto'!W109=tabelle!$V$4,('calcolo mitigazione del rischio'!AI$11*tabelle!$W$4),IF('Rischio netto'!W109=tabelle!$V$5,('calcolo mitigazione del rischio'!AI$11*tabelle!$W$5),IF('Rischio netto'!W109=tabelle!$V$6,('calcolo mitigazione del rischio'!AI$11*tabelle!$W$6),IF('Rischio netto'!W109=tabelle!$V$7,('calcolo mitigazione del rischio'!AI$11*tabelle!$W$7),IF('Rischio netto'!W109=tabelle!$V$8,('calcolo mitigazione del rischio'!AI$11*tabelle!$W$8),IF('Rischio netto'!W109=tabelle!$V$9,('calcolo mitigazione del rischio'!AI$11*tabelle!$W$9),IF('Rischio netto'!W109=tabelle!$V$10,('calcolo mitigazione del rischio'!AI$11*tabelle!$W$10),IF('Rischio netto'!W109=tabelle!$V$11,('calcolo mitigazione del rischio'!AI$11*tabelle!$W$11),IF('Rischio netto'!W109=tabelle!$V$12,('calcolo mitigazione del rischio'!AI$11*tabelle!$W$12),"-"))))))))))</f>
        <v>-</v>
      </c>
      <c r="AJ102" s="428" t="e">
        <f t="shared" si="9"/>
        <v>#REF!</v>
      </c>
      <c r="AK102" s="429" t="e">
        <f t="shared" si="12"/>
        <v>#REF!</v>
      </c>
      <c r="AL102" s="418" t="e">
        <f>IF('calcolo mitigazione del rischio'!$AJ102="-","-",'calcolo mitigazione del rischio'!$AK102)</f>
        <v>#REF!</v>
      </c>
      <c r="AM102" s="412" t="str">
        <f>IF('Rischio netto'!X109="-","-",IF('calcolo mitigazione del rischio'!S102="-","-",IF('calcolo mitigazione del rischio'!AL102="-","-",ROUND(('calcolo mitigazione del rischio'!S102*(1-'calcolo mitigazione del rischio'!AL102)),0))))</f>
        <v>-</v>
      </c>
      <c r="AN102" s="404"/>
      <c r="AO102" s="26">
        <f>IF('Rischio Lordo'!L109="X",tabelle!$I$2,0)</f>
        <v>0</v>
      </c>
      <c r="AP102" s="26">
        <f>IF('Rischio Lordo'!M109="X",tabelle!$I$3,0)</f>
        <v>0</v>
      </c>
      <c r="AQ102" s="26">
        <f>IF('Rischio Lordo'!N109="X",tabelle!$I$4,0)</f>
        <v>0</v>
      </c>
      <c r="AR102" s="26">
        <f>IF('Rischio Lordo'!O109="X",tabelle!$I$5,0)</f>
        <v>0</v>
      </c>
      <c r="AS102" s="26">
        <f>IF('Rischio Lordo'!P109="X",tabelle!$I$6,0)</f>
        <v>0</v>
      </c>
      <c r="AT102" s="26">
        <f>IF('Rischio Lordo'!Q109="X",tabelle!$I$7,0)</f>
        <v>0</v>
      </c>
      <c r="AU102" s="26">
        <f>IF('Rischio Lordo'!R109="X",tabelle!$I$8,0)</f>
        <v>0</v>
      </c>
      <c r="AV102" s="26">
        <f>IF('Rischio Lordo'!S109="X",tabelle!$I$9,0)</f>
        <v>0</v>
      </c>
      <c r="AW102" s="26">
        <f>IF('Rischio Lordo'!T109="X",tabelle!$I$10,0)</f>
        <v>0</v>
      </c>
      <c r="AX102" s="26">
        <f>IF('Rischio Lordo'!U109="X",tabelle!$I$11,0)</f>
        <v>0</v>
      </c>
      <c r="AY102" s="26">
        <f>IF('Rischio Lordo'!V109="X",tabelle!$I$12,0)</f>
        <v>0</v>
      </c>
      <c r="AZ102" s="26">
        <f>IF('Rischio Lordo'!W109="X",tabelle!$I$13,0)</f>
        <v>0</v>
      </c>
      <c r="BA102" s="26">
        <f>IF('Rischio Lordo'!X109="X",tabelle!$I$14,0)</f>
        <v>0</v>
      </c>
      <c r="BB102" s="26">
        <f>IF('Rischio Lordo'!Y109="X",tabelle!$I$15,0)</f>
        <v>0</v>
      </c>
      <c r="BC102" s="26">
        <f>IF('Rischio Lordo'!Z109="X",tabelle!$I$16,0)</f>
        <v>0</v>
      </c>
      <c r="BD102" s="26">
        <f>IF('Rischio Lordo'!AA109="X",tabelle!$I$17,0)</f>
        <v>0</v>
      </c>
      <c r="BE102" s="26">
        <f>IF('Rischio Lordo'!AB109="X",tabelle!$I$18,0)</f>
        <v>0</v>
      </c>
      <c r="BF102" s="26">
        <f>IF('Rischio Lordo'!AC109="X",tabelle!$I$18,0)</f>
        <v>0</v>
      </c>
      <c r="BG102" s="26">
        <f>IF('Rischio Lordo'!AC109="X",tabelle!$I$19,0)</f>
        <v>0</v>
      </c>
      <c r="BH102" s="212">
        <f t="shared" si="13"/>
        <v>0</v>
      </c>
    </row>
    <row r="103" spans="1:60" x14ac:dyDescent="0.75">
      <c r="A103" s="743">
        <f>Schema!A107</f>
        <v>0</v>
      </c>
      <c r="B103" s="724">
        <f>Schema!B107</f>
        <v>0</v>
      </c>
      <c r="C103" s="1119" t="str">
        <f>Schema!C107</f>
        <v>F.3. Approvazione CdA del Bilancio Annuale d'Esercizio</v>
      </c>
      <c r="D103" s="268" t="str">
        <f>Schema!D107</f>
        <v>F.3.1. Trasmisisone della documentazione relativa al Bilancio d'Esercizio</v>
      </c>
      <c r="E103" s="296" t="str">
        <f>Schema!E107</f>
        <v>BBF</v>
      </c>
      <c r="F103" s="90" t="str">
        <f>Schema!F107</f>
        <v>G</v>
      </c>
      <c r="G103" s="90" t="str">
        <f>Schema!G107</f>
        <v>03</v>
      </c>
      <c r="H103" s="297" t="str">
        <f>Schema!H107</f>
        <v>01</v>
      </c>
      <c r="I103" s="181" t="str">
        <f>IF('Rischio Lordo'!AF110=tabelle!$M$7,tabelle!$N$7,IF('Rischio Lordo'!AF110=tabelle!$M$6,tabelle!$N$6,IF('Rischio Lordo'!AF110=tabelle!$M$5,tabelle!$N$5,IF('Rischio Lordo'!AF110=tabelle!$M$4,tabelle!$N$4,IF('Rischio Lordo'!AF110=tabelle!$M$3,tabelle!$N$3,"-")))))</f>
        <v>-</v>
      </c>
      <c r="J103" s="34" t="str">
        <f>IF('Rischio Lordo'!AG110=tabelle!$M$7,tabelle!$N$7,IF('Rischio Lordo'!AG110=tabelle!$M$6,tabelle!$N$6,IF('Rischio Lordo'!AG110=tabelle!$M$5,tabelle!$N$5,IF('Rischio Lordo'!AG110=tabelle!$M$4,tabelle!$N$4,IF('Rischio Lordo'!AG110=tabelle!$M$3,tabelle!$N$3,"-")))))</f>
        <v>-</v>
      </c>
      <c r="K103" s="34" t="str">
        <f>IF('Rischio Lordo'!AH110=tabelle!$M$7,tabelle!$N$7,IF('Rischio Lordo'!AH110=tabelle!$M$6,tabelle!$N$6,IF('Rischio Lordo'!AH110=tabelle!$M$5,tabelle!$N$5,IF('Rischio Lordo'!AH110=tabelle!$M$4,tabelle!$N$4,IF('Rischio Lordo'!AH110=tabelle!$M$3,tabelle!$N$3,"-")))))</f>
        <v>-</v>
      </c>
      <c r="L103" s="394" t="str">
        <f t="shared" si="10"/>
        <v>-</v>
      </c>
      <c r="M103" s="34" t="str">
        <f>IF('Rischio Lordo'!AI110=tabelle!$M$7,tabelle!$N$7,IF('Rischio Lordo'!AI110=tabelle!$M$6,tabelle!$N$6,IF('Rischio Lordo'!AI110=tabelle!$M$5,tabelle!$N$5,IF('Rischio Lordo'!AI110=tabelle!$M$4,tabelle!$N$4,IF('Rischio Lordo'!AI110=tabelle!$M$3,tabelle!$N$3,"-")))))</f>
        <v>-</v>
      </c>
      <c r="N103" s="165" t="str">
        <f>IF(M103="-","-",IF('calcolo mitigazione del rischio'!L103="-","-",IF(AND((M103*'calcolo mitigazione del rischio'!L103)&gt;=tabelle!$P$3, (M103*'calcolo mitigazione del rischio'!L103)&lt;tabelle!$Q$3),tabelle!$R$3,IF(AND((M103*'calcolo mitigazione del rischio'!L103)&gt;=tabelle!$P$4, (M103*'calcolo mitigazione del rischio'!L103)&lt;tabelle!$Q$4),tabelle!$R$4,IF(AND((M103*'calcolo mitigazione del rischio'!L103)&gt;=tabelle!$P$5, (M103*'calcolo mitigazione del rischio'!L103)&lt;tabelle!$Q$5),tabelle!$R$5,IF(AND((M103*'calcolo mitigazione del rischio'!L103)&gt;=tabelle!$P$6, (M103*'calcolo mitigazione del rischio'!L103)&lt;tabelle!$Q$6),tabelle!$R$6,IF(AND((M103*'calcolo mitigazione del rischio'!L103)&gt;=tabelle!$P$7, (M103*'calcolo mitigazione del rischio'!L103)&lt;=tabelle!$Q$7),tabelle!$R$7,"-")))))))</f>
        <v>-</v>
      </c>
      <c r="O103" s="35" t="str">
        <f>IF('Rischio Lordo'!AK110=tabelle!$M$7,tabelle!$N$7,IF('Rischio Lordo'!AK110=tabelle!$M$6,tabelle!$N$6,IF('Rischio Lordo'!AK110=tabelle!$M$5,tabelle!$N$5,IF('Rischio Lordo'!AK110=tabelle!$M$4,tabelle!$N$4,IF('Rischio Lordo'!AK110=tabelle!$M$3,tabelle!$N$3,"-")))))</f>
        <v>-</v>
      </c>
      <c r="P103" s="35" t="str">
        <f>IF('Rischio Lordo'!AL110=tabelle!$M$7,tabelle!$N$7,IF('Rischio Lordo'!AL110=tabelle!$M$6,tabelle!$N$6,IF('Rischio Lordo'!AL110=tabelle!$M$5,tabelle!$N$5,IF('Rischio Lordo'!AL110=tabelle!$M$4,tabelle!$N$4,IF('Rischio Lordo'!AL110=tabelle!$M$3,tabelle!$N$3,"-")))))</f>
        <v>-</v>
      </c>
      <c r="Q103" s="35" t="str">
        <f>IF('Rischio Lordo'!AM110=tabelle!$M$7,tabelle!$N$7,IF('Rischio Lordo'!AM110=tabelle!$M$6,tabelle!$N$6,IF('Rischio Lordo'!AM110=tabelle!$M$5,tabelle!$N$5,IF('Rischio Lordo'!AM110=tabelle!$M$4,tabelle!$N$4,IF('Rischio Lordo'!AM110=tabelle!$M$3,tabelle!$N$3,"-")))))</f>
        <v>-</v>
      </c>
      <c r="R103" s="166" t="str">
        <f t="shared" si="11"/>
        <v>-</v>
      </c>
      <c r="S103" s="228" t="str">
        <f>IF(R103="-","-",(R103*'calcolo mitigazione del rischio'!N103))</f>
        <v>-</v>
      </c>
      <c r="T103" s="26" t="str">
        <f>IF('Rischio netto'!I110=tabelle!$V$3,('calcolo mitigazione del rischio'!T$11*tabelle!$W$3),IF('Rischio netto'!I110=tabelle!$V$4,('calcolo mitigazione del rischio'!T$11*tabelle!$W$4),IF('Rischio netto'!I110=tabelle!$V$5,('calcolo mitigazione del rischio'!T$11*tabelle!$W$5),IF('Rischio netto'!I110=tabelle!$V$6,('calcolo mitigazione del rischio'!T$11*tabelle!$W$6),IF('Rischio netto'!I110=tabelle!$V$7,('calcolo mitigazione del rischio'!T$11*tabelle!$W$7),IF('Rischio netto'!I110=tabelle!$V$8,('calcolo mitigazione del rischio'!T$11*tabelle!$W$8),IF('Rischio netto'!I110=tabelle!$V$9,('calcolo mitigazione del rischio'!T$11*tabelle!$W$9),IF('Rischio netto'!I110=tabelle!$V$10,('calcolo mitigazione del rischio'!T$11*tabelle!$W$10),IF('Rischio netto'!I110=tabelle!$V$11,('calcolo mitigazione del rischio'!T$11*tabelle!$W$11),IF('Rischio netto'!I110=tabelle!$V$12,('calcolo mitigazione del rischio'!T$11*tabelle!$W$12),"-"))))))))))</f>
        <v>-</v>
      </c>
      <c r="U103" s="26" t="str">
        <f>IF('Rischio netto'!J110=tabelle!$V$3,('calcolo mitigazione del rischio'!U$11*tabelle!$W$3),IF('Rischio netto'!J110=tabelle!$V$4,('calcolo mitigazione del rischio'!U$11*tabelle!$W$4),IF('Rischio netto'!J110=tabelle!$V$5,('calcolo mitigazione del rischio'!U$11*tabelle!$W$5),IF('Rischio netto'!J110=tabelle!$V$6,('calcolo mitigazione del rischio'!U$11*tabelle!$W$6),IF('Rischio netto'!J110=tabelle!$V$7,('calcolo mitigazione del rischio'!U$11*tabelle!$W$7),IF('Rischio netto'!J110=tabelle!$V$8,('calcolo mitigazione del rischio'!U$11*tabelle!$W$8),IF('Rischio netto'!J110=tabelle!$V$9,('calcolo mitigazione del rischio'!U$11*tabelle!$W$9),IF('Rischio netto'!J110=tabelle!$V$10,('calcolo mitigazione del rischio'!U$11*tabelle!$W$10),IF('Rischio netto'!J110=tabelle!$V$11,('calcolo mitigazione del rischio'!U$11*tabelle!$W$11),IF('Rischio netto'!J110=tabelle!$V$12,('calcolo mitigazione del rischio'!U$11*tabelle!$W$12),"-"))))))))))</f>
        <v>-</v>
      </c>
      <c r="V103" s="26" t="str">
        <f>IF('Rischio netto'!K110=tabelle!$V$3,('calcolo mitigazione del rischio'!V$11*tabelle!$W$3),IF('Rischio netto'!K110=tabelle!$V$4,('calcolo mitigazione del rischio'!V$11*tabelle!$W$4),IF('Rischio netto'!K110=tabelle!$V$5,('calcolo mitigazione del rischio'!V$11*tabelle!$W$5),IF('Rischio netto'!K110=tabelle!$V$6,('calcolo mitigazione del rischio'!V$11*tabelle!$W$6),IF('Rischio netto'!K110=tabelle!$V$7,('calcolo mitigazione del rischio'!V$11*tabelle!$W$7),IF('Rischio netto'!K110=tabelle!$V$8,('calcolo mitigazione del rischio'!V$11*tabelle!$W$8),IF('Rischio netto'!K110=tabelle!$V$9,('calcolo mitigazione del rischio'!V$11*tabelle!$W$9),IF('Rischio netto'!K110=tabelle!$V$10,('calcolo mitigazione del rischio'!V$11*tabelle!$W$10),IF('Rischio netto'!K110=tabelle!$V$11,('calcolo mitigazione del rischio'!V$11*tabelle!$W$11),IF('Rischio netto'!K110=tabelle!$V$12,('calcolo mitigazione del rischio'!V$11*tabelle!$W$12),"-"))))))))))</f>
        <v>-</v>
      </c>
      <c r="W103" s="26" t="str">
        <f>IF('Rischio netto'!L110=tabelle!$V$3,('calcolo mitigazione del rischio'!W$11*tabelle!$W$3),IF('Rischio netto'!L110=tabelle!$V$4,('calcolo mitigazione del rischio'!W$11*tabelle!$W$4),IF('Rischio netto'!L110=tabelle!$V$5,('calcolo mitigazione del rischio'!W$11*tabelle!$W$5),IF('Rischio netto'!L110=tabelle!$V$6,('calcolo mitigazione del rischio'!W$11*tabelle!$W$6),IF('Rischio netto'!L110=tabelle!$V$7,('calcolo mitigazione del rischio'!W$11*tabelle!$W$7),IF('Rischio netto'!L110=tabelle!$V$8,('calcolo mitigazione del rischio'!W$11*tabelle!$W$8),IF('Rischio netto'!L110=tabelle!$V$9,('calcolo mitigazione del rischio'!W$11*tabelle!$W$9),IF('Rischio netto'!L110=tabelle!$V$10,('calcolo mitigazione del rischio'!W$11*tabelle!$W$10),IF('Rischio netto'!L110=tabelle!$V$11,('calcolo mitigazione del rischio'!W$11*tabelle!$W$11),IF('Rischio netto'!L110=tabelle!$V$12,('calcolo mitigazione del rischio'!W$11*tabelle!$W$12),"-"))))))))))</f>
        <v>-</v>
      </c>
      <c r="X103" s="26" t="str">
        <f>IF('Rischio netto'!O110=tabelle!$V$3,('calcolo mitigazione del rischio'!X$11*tabelle!$W$3),IF('Rischio netto'!O110=tabelle!$V$4,('calcolo mitigazione del rischio'!X$11*tabelle!$W$4),IF('Rischio netto'!O110=tabelle!$V$5,('calcolo mitigazione del rischio'!X$11*tabelle!$W$5),IF('Rischio netto'!O110=tabelle!$V$6,('calcolo mitigazione del rischio'!X$11*tabelle!$W$6),IF('Rischio netto'!O110=tabelle!$V$7,('calcolo mitigazione del rischio'!X$11*tabelle!$W$7),IF('Rischio netto'!O110=tabelle!$V$8,('calcolo mitigazione del rischio'!X$11*tabelle!$W$8),IF('Rischio netto'!O110=tabelle!$V$9,('calcolo mitigazione del rischio'!X$11*tabelle!$W$9),IF('Rischio netto'!O110=tabelle!$V$10,('calcolo mitigazione del rischio'!X$11*tabelle!$W$10),IF('Rischio netto'!O110=tabelle!$V$11,('calcolo mitigazione del rischio'!X$11*tabelle!$W$11),IF('Rischio netto'!O110=tabelle!$V$12,('calcolo mitigazione del rischio'!X$11*tabelle!$W$12),"-"))))))))))</f>
        <v>-</v>
      </c>
      <c r="Y103" s="26" t="str">
        <f>IF('Rischio netto'!P110=tabelle!$V$3,('calcolo mitigazione del rischio'!Y$11*tabelle!$W$3),IF('Rischio netto'!P110=tabelle!$V$4,('calcolo mitigazione del rischio'!Y$11*tabelle!$W$4),IF('Rischio netto'!P110=tabelle!$V$5,('calcolo mitigazione del rischio'!Y$11*tabelle!$W$5),IF('Rischio netto'!P110=tabelle!$V$6,('calcolo mitigazione del rischio'!Y$11*tabelle!$W$6),IF('Rischio netto'!P110=tabelle!$V$7,('calcolo mitigazione del rischio'!Y$11*tabelle!$W$7),IF('Rischio netto'!P110=tabelle!$V$8,('calcolo mitigazione del rischio'!Y$11*tabelle!$W$8),IF('Rischio netto'!P110=tabelle!$V$9,('calcolo mitigazione del rischio'!Y$11*tabelle!$W$9),IF('Rischio netto'!P110=tabelle!$V$10,('calcolo mitigazione del rischio'!Y$11*tabelle!$W$10),IF('Rischio netto'!P110=tabelle!$V$11,('calcolo mitigazione del rischio'!Y$11*tabelle!$W$11),IF('Rischio netto'!P110=tabelle!$V$12,('calcolo mitigazione del rischio'!Y$11*tabelle!$W$12),"-"))))))))))</f>
        <v>-</v>
      </c>
      <c r="Z10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3" s="26" t="str">
        <f>IF('Rischio netto'!Q110=tabelle!$V$3,('calcolo mitigazione del rischio'!AA$11*tabelle!$W$3),IF('Rischio netto'!Q110=tabelle!$V$4,('calcolo mitigazione del rischio'!AA$11*tabelle!$W$4),IF('Rischio netto'!Q110=tabelle!$V$5,('calcolo mitigazione del rischio'!AA$11*tabelle!$W$5),IF('Rischio netto'!Q110=tabelle!$V$6,('calcolo mitigazione del rischio'!AA$11*tabelle!$W$6),IF('Rischio netto'!Q110=tabelle!$V$7,('calcolo mitigazione del rischio'!AA$11*tabelle!$W$7),IF('Rischio netto'!Q110=tabelle!$V$8,('calcolo mitigazione del rischio'!AA$11*tabelle!$W$8),IF('Rischio netto'!Q110=tabelle!$V$9,('calcolo mitigazione del rischio'!AA$11*tabelle!$W$9),IF('Rischio netto'!Q110=tabelle!$V$10,('calcolo mitigazione del rischio'!AA$11*tabelle!$W$10),IF('Rischio netto'!Q110=tabelle!$V$11,('calcolo mitigazione del rischio'!AA$11*tabelle!$W$11),IF('Rischio netto'!Q110=tabelle!$V$12,('calcolo mitigazione del rischio'!AA$11*tabelle!$W$12),"-"))))))))))</f>
        <v>-</v>
      </c>
      <c r="AB103" s="26" t="str">
        <f>IF('Rischio netto'!R110=tabelle!$V$3,('calcolo mitigazione del rischio'!AB$11*tabelle!$W$3),IF('Rischio netto'!R110=tabelle!$V$4,('calcolo mitigazione del rischio'!AB$11*tabelle!$W$4),IF('Rischio netto'!R110=tabelle!$V$5,('calcolo mitigazione del rischio'!AB$11*tabelle!$W$5),IF('Rischio netto'!R110=tabelle!$V$6,('calcolo mitigazione del rischio'!AB$11*tabelle!$W$6),IF('Rischio netto'!R110=tabelle!$V$7,('calcolo mitigazione del rischio'!AB$11*tabelle!$W$7),IF('Rischio netto'!R110=tabelle!$V$8,('calcolo mitigazione del rischio'!AB$11*tabelle!$W$8),IF('Rischio netto'!R110=tabelle!$V$9,('calcolo mitigazione del rischio'!AB$11*tabelle!$W$9),IF('Rischio netto'!R110=tabelle!$V$10,('calcolo mitigazione del rischio'!AB$11*tabelle!$W$10),IF('Rischio netto'!R110=tabelle!$V$11,('calcolo mitigazione del rischio'!AB$11*tabelle!$W$11),IF('Rischio netto'!R110=tabelle!$V$12,('calcolo mitigazione del rischio'!AB$11*tabelle!$W$12),"-"))))))))))</f>
        <v>-</v>
      </c>
      <c r="AC103" s="405" t="str">
        <f>IF('Rischio netto'!T110=tabelle!$V$3,('calcolo mitigazione del rischio'!AC$11*tabelle!$W$3),IF('Rischio netto'!T110=tabelle!$V$4,('calcolo mitigazione del rischio'!AC$11*tabelle!$W$4),IF('Rischio netto'!T110=tabelle!$V$5,('calcolo mitigazione del rischio'!AC$11*tabelle!$W$5),IF('Rischio netto'!T110=tabelle!$V$6,('calcolo mitigazione del rischio'!AC$11*tabelle!$W$6),IF('Rischio netto'!T110=tabelle!$V$7,('calcolo mitigazione del rischio'!AC$11*tabelle!$W$7),IF('Rischio netto'!T110=tabelle!$V$8,('calcolo mitigazione del rischio'!AC$11*tabelle!$W$8),IF('Rischio netto'!T110=tabelle!$V$9,('calcolo mitigazione del rischio'!AC$11*tabelle!$W$9),IF('Rischio netto'!T110=tabelle!$V$10,('calcolo mitigazione del rischio'!AC$11*tabelle!$W$10),IF('Rischio netto'!T110=tabelle!$V$11,('calcolo mitigazione del rischio'!AC$11*tabelle!$W$11),IF('Rischio netto'!T110=tabelle!$V$12,('calcolo mitigazione del rischio'!AC$11*tabelle!$W$12),"-"))))))))))</f>
        <v>-</v>
      </c>
      <c r="AD103" s="26" t="str">
        <f>IF('Rischio netto'!T110=tabelle!$V$3,('calcolo mitigazione del rischio'!AD$11*tabelle!$W$3),IF('Rischio netto'!T110=tabelle!$V$4,('calcolo mitigazione del rischio'!AD$11*tabelle!$W$4),IF('Rischio netto'!T110=tabelle!$V$5,('calcolo mitigazione del rischio'!AD$11*tabelle!$W$5),IF('Rischio netto'!T110=tabelle!$V$6,('calcolo mitigazione del rischio'!AD$11*tabelle!$W$6),IF('Rischio netto'!T110=tabelle!$V$7,('calcolo mitigazione del rischio'!AD$11*tabelle!$W$7),IF('Rischio netto'!T110=tabelle!$V$8,('calcolo mitigazione del rischio'!AD$11*tabelle!$W$8),IF('Rischio netto'!T110=tabelle!$V$9,('calcolo mitigazione del rischio'!AD$11*tabelle!$W$9),IF('Rischio netto'!T110=tabelle!$V$10,('calcolo mitigazione del rischio'!AD$11*tabelle!$W$10),IF('Rischio netto'!T110=tabelle!$V$11,('calcolo mitigazione del rischio'!AD$11*tabelle!$W$11),IF('Rischio netto'!T110=tabelle!$V$12,('calcolo mitigazione del rischio'!AD$11*tabelle!$W$12),"-"))))))))))</f>
        <v>-</v>
      </c>
      <c r="AE103" s="26"/>
      <c r="AF103" s="405" t="str">
        <f>IF('Rischio netto'!T110=tabelle!$V$3,('calcolo mitigazione del rischio'!AF$11*tabelle!$W$3),IF('Rischio netto'!T110=tabelle!$V$4,('calcolo mitigazione del rischio'!AF$11*tabelle!$W$4),IF('Rischio netto'!T110=tabelle!$V$5,('calcolo mitigazione del rischio'!AF$11*tabelle!$W$5),IF('Rischio netto'!T110=tabelle!$V$6,('calcolo mitigazione del rischio'!AF$11*tabelle!$W$6),IF('Rischio netto'!T110=tabelle!$V$7,('calcolo mitigazione del rischio'!AF$11*tabelle!$W$7),IF('Rischio netto'!T110=tabelle!$V$8,('calcolo mitigazione del rischio'!AF$11*tabelle!$W$8),IF('Rischio netto'!T110=tabelle!$V$9,('calcolo mitigazione del rischio'!AF$11*tabelle!$W$9),IF('Rischio netto'!T110=tabelle!$V$10,('calcolo mitigazione del rischio'!AF$11*tabelle!$W$10),IF('Rischio netto'!T110=tabelle!$V$11,('calcolo mitigazione del rischio'!AF$11*tabelle!$W$11),IF('Rischio netto'!T110=tabelle!$V$12,('calcolo mitigazione del rischio'!AF$11*tabelle!$W$12),"-"))))))))))</f>
        <v>-</v>
      </c>
      <c r="AG103" s="405" t="str">
        <f>IF('Rischio netto'!U110=tabelle!$V$3,('calcolo mitigazione del rischio'!AG$11*tabelle!$W$3),IF('Rischio netto'!U110=tabelle!$V$4,('calcolo mitigazione del rischio'!AG$11*tabelle!$W$4),IF('Rischio netto'!U110=tabelle!$V$5,('calcolo mitigazione del rischio'!AG$11*tabelle!$W$5),IF('Rischio netto'!U110=tabelle!$V$6,('calcolo mitigazione del rischio'!AG$11*tabelle!$W$6),IF('Rischio netto'!U110=tabelle!$V$7,('calcolo mitigazione del rischio'!AG$11*tabelle!$W$7),IF('Rischio netto'!U110=tabelle!$V$8,('calcolo mitigazione del rischio'!AG$11*tabelle!$W$8),IF('Rischio netto'!U110=tabelle!$V$9,('calcolo mitigazione del rischio'!AG$11*tabelle!$W$9),IF('Rischio netto'!U110=tabelle!$V$10,('calcolo mitigazione del rischio'!AG$11*tabelle!$W$10),IF('Rischio netto'!U110=tabelle!$V$11,('calcolo mitigazione del rischio'!AG$11*tabelle!$W$11),IF('Rischio netto'!U110=tabelle!$V$12,('calcolo mitigazione del rischio'!AG$11*tabelle!$W$12),"-"))))))))))</f>
        <v>-</v>
      </c>
      <c r="AH103" s="26" t="str">
        <f>IF('Rischio netto'!V110=tabelle!$V$3,('calcolo mitigazione del rischio'!AH$11*tabelle!$W$3),IF('Rischio netto'!V110=tabelle!$V$4,('calcolo mitigazione del rischio'!AH$11*tabelle!$W$4),IF('Rischio netto'!V110=tabelle!$V$5,('calcolo mitigazione del rischio'!AH$11*tabelle!$W$5),IF('Rischio netto'!V110=tabelle!$V$6,('calcolo mitigazione del rischio'!AH$11*tabelle!$W$6),IF('Rischio netto'!V110=tabelle!$V$7,('calcolo mitigazione del rischio'!AH$11*tabelle!$W$7),IF('Rischio netto'!V110=tabelle!$V$8,('calcolo mitigazione del rischio'!AH$11*tabelle!$W$8),IF('Rischio netto'!V110=tabelle!$V$9,('calcolo mitigazione del rischio'!AH$11*tabelle!$W$9),IF('Rischio netto'!V110=tabelle!$V$10,('calcolo mitigazione del rischio'!AH$11*tabelle!$W$10),IF('Rischio netto'!V110=tabelle!$V$11,('calcolo mitigazione del rischio'!AH$11*tabelle!$W$11),IF('Rischio netto'!V110=tabelle!$V$12,('calcolo mitigazione del rischio'!AH$11*tabelle!$W$12),"-"))))))))))</f>
        <v>-</v>
      </c>
      <c r="AI103" s="410" t="str">
        <f>IF('Rischio netto'!W110=tabelle!$V$3,('calcolo mitigazione del rischio'!AI$11*tabelle!$W$3),IF('Rischio netto'!W110=tabelle!$V$4,('calcolo mitigazione del rischio'!AI$11*tabelle!$W$4),IF('Rischio netto'!W110=tabelle!$V$5,('calcolo mitigazione del rischio'!AI$11*tabelle!$W$5),IF('Rischio netto'!W110=tabelle!$V$6,('calcolo mitigazione del rischio'!AI$11*tabelle!$W$6),IF('Rischio netto'!W110=tabelle!$V$7,('calcolo mitigazione del rischio'!AI$11*tabelle!$W$7),IF('Rischio netto'!W110=tabelle!$V$8,('calcolo mitigazione del rischio'!AI$11*tabelle!$W$8),IF('Rischio netto'!W110=tabelle!$V$9,('calcolo mitigazione del rischio'!AI$11*tabelle!$W$9),IF('Rischio netto'!W110=tabelle!$V$10,('calcolo mitigazione del rischio'!AI$11*tabelle!$W$10),IF('Rischio netto'!W110=tabelle!$V$11,('calcolo mitigazione del rischio'!AI$11*tabelle!$W$11),IF('Rischio netto'!W110=tabelle!$V$12,('calcolo mitigazione del rischio'!AI$11*tabelle!$W$12),"-"))))))))))</f>
        <v>-</v>
      </c>
      <c r="AJ103" s="428" t="e">
        <f t="shared" si="9"/>
        <v>#REF!</v>
      </c>
      <c r="AK103" s="429" t="e">
        <f t="shared" si="12"/>
        <v>#REF!</v>
      </c>
      <c r="AL103" s="418" t="e">
        <f>IF('calcolo mitigazione del rischio'!$AJ103="-","-",'calcolo mitigazione del rischio'!$AK103)</f>
        <v>#REF!</v>
      </c>
      <c r="AM103" s="412" t="str">
        <f>IF('Rischio netto'!X110="-","-",IF('calcolo mitigazione del rischio'!S103="-","-",IF('calcolo mitigazione del rischio'!AL103="-","-",ROUND(('calcolo mitigazione del rischio'!S103*(1-'calcolo mitigazione del rischio'!AL103)),0))))</f>
        <v>-</v>
      </c>
      <c r="AN103" s="404"/>
      <c r="AO103" s="26">
        <f>IF('Rischio Lordo'!L110="X",tabelle!$I$2,0)</f>
        <v>0</v>
      </c>
      <c r="AP103" s="26">
        <f>IF('Rischio Lordo'!M110="X",tabelle!$I$3,0)</f>
        <v>0</v>
      </c>
      <c r="AQ103" s="26">
        <f>IF('Rischio Lordo'!N110="X",tabelle!$I$4,0)</f>
        <v>0</v>
      </c>
      <c r="AR103" s="26">
        <f>IF('Rischio Lordo'!O110="X",tabelle!$I$5,0)</f>
        <v>0</v>
      </c>
      <c r="AS103" s="26">
        <f>IF('Rischio Lordo'!P110="X",tabelle!$I$6,0)</f>
        <v>0</v>
      </c>
      <c r="AT103" s="26">
        <f>IF('Rischio Lordo'!Q110="X",tabelle!$I$7,0)</f>
        <v>0</v>
      </c>
      <c r="AU103" s="26">
        <f>IF('Rischio Lordo'!R110="X",tabelle!$I$8,0)</f>
        <v>0</v>
      </c>
      <c r="AV103" s="26">
        <f>IF('Rischio Lordo'!S110="X",tabelle!$I$9,0)</f>
        <v>0</v>
      </c>
      <c r="AW103" s="26">
        <f>IF('Rischio Lordo'!T110="X",tabelle!$I$10,0)</f>
        <v>0</v>
      </c>
      <c r="AX103" s="26">
        <f>IF('Rischio Lordo'!U110="X",tabelle!$I$11,0)</f>
        <v>0</v>
      </c>
      <c r="AY103" s="26">
        <f>IF('Rischio Lordo'!V110="X",tabelle!$I$12,0)</f>
        <v>0</v>
      </c>
      <c r="AZ103" s="26">
        <f>IF('Rischio Lordo'!W110="X",tabelle!$I$13,0)</f>
        <v>0</v>
      </c>
      <c r="BA103" s="26">
        <f>IF('Rischio Lordo'!X110="X",tabelle!$I$14,0)</f>
        <v>0</v>
      </c>
      <c r="BB103" s="26">
        <f>IF('Rischio Lordo'!Y110="X",tabelle!$I$15,0)</f>
        <v>0</v>
      </c>
      <c r="BC103" s="26">
        <f>IF('Rischio Lordo'!Z110="X",tabelle!$I$16,0)</f>
        <v>0</v>
      </c>
      <c r="BD103" s="26">
        <f>IF('Rischio Lordo'!AA110="X",tabelle!$I$17,0)</f>
        <v>0</v>
      </c>
      <c r="BE103" s="26">
        <f>IF('Rischio Lordo'!AB110="X",tabelle!$I$18,0)</f>
        <v>0</v>
      </c>
      <c r="BF103" s="26">
        <f>IF('Rischio Lordo'!AC110="X",tabelle!$I$18,0)</f>
        <v>0</v>
      </c>
      <c r="BG103" s="26">
        <f>IF('Rischio Lordo'!AC110="X",tabelle!$I$19,0)</f>
        <v>0</v>
      </c>
      <c r="BH103" s="212">
        <f t="shared" si="13"/>
        <v>0</v>
      </c>
    </row>
    <row r="104" spans="1:60" x14ac:dyDescent="0.75">
      <c r="A104" s="743">
        <f>Schema!A108</f>
        <v>0</v>
      </c>
      <c r="B104" s="724">
        <f>Schema!B108</f>
        <v>0</v>
      </c>
      <c r="C104" s="1119">
        <f>Schema!C108</f>
        <v>0</v>
      </c>
      <c r="D104" s="268" t="str">
        <f>Schema!D108</f>
        <v>F.3.2. Approvazione del Bilancio da parte del CdA</v>
      </c>
      <c r="E104" s="296" t="str">
        <f>Schema!E108</f>
        <v>BBF</v>
      </c>
      <c r="F104" s="90" t="str">
        <f>Schema!F108</f>
        <v>G</v>
      </c>
      <c r="G104" s="90" t="str">
        <f>Schema!G108</f>
        <v>03</v>
      </c>
      <c r="H104" s="297" t="str">
        <f>Schema!H108</f>
        <v>02</v>
      </c>
      <c r="I104" s="181" t="str">
        <f>IF('Rischio Lordo'!AF111=tabelle!$M$7,tabelle!$N$7,IF('Rischio Lordo'!AF111=tabelle!$M$6,tabelle!$N$6,IF('Rischio Lordo'!AF111=tabelle!$M$5,tabelle!$N$5,IF('Rischio Lordo'!AF111=tabelle!$M$4,tabelle!$N$4,IF('Rischio Lordo'!AF111=tabelle!$M$3,tabelle!$N$3,"-")))))</f>
        <v>-</v>
      </c>
      <c r="J104" s="34" t="str">
        <f>IF('Rischio Lordo'!AG111=tabelle!$M$7,tabelle!$N$7,IF('Rischio Lordo'!AG111=tabelle!$M$6,tabelle!$N$6,IF('Rischio Lordo'!AG111=tabelle!$M$5,tabelle!$N$5,IF('Rischio Lordo'!AG111=tabelle!$M$4,tabelle!$N$4,IF('Rischio Lordo'!AG111=tabelle!$M$3,tabelle!$N$3,"-")))))</f>
        <v>-</v>
      </c>
      <c r="K104" s="34" t="str">
        <f>IF('Rischio Lordo'!AH111=tabelle!$M$7,tabelle!$N$7,IF('Rischio Lordo'!AH111=tabelle!$M$6,tabelle!$N$6,IF('Rischio Lordo'!AH111=tabelle!$M$5,tabelle!$N$5,IF('Rischio Lordo'!AH111=tabelle!$M$4,tabelle!$N$4,IF('Rischio Lordo'!AH111=tabelle!$M$3,tabelle!$N$3,"-")))))</f>
        <v>-</v>
      </c>
      <c r="L104" s="394" t="str">
        <f t="shared" si="10"/>
        <v>-</v>
      </c>
      <c r="M104" s="34" t="str">
        <f>IF('Rischio Lordo'!AI111=tabelle!$M$7,tabelle!$N$7,IF('Rischio Lordo'!AI111=tabelle!$M$6,tabelle!$N$6,IF('Rischio Lordo'!AI111=tabelle!$M$5,tabelle!$N$5,IF('Rischio Lordo'!AI111=tabelle!$M$4,tabelle!$N$4,IF('Rischio Lordo'!AI111=tabelle!$M$3,tabelle!$N$3,"-")))))</f>
        <v>-</v>
      </c>
      <c r="N104" s="165" t="str">
        <f>IF(M104="-","-",IF('calcolo mitigazione del rischio'!L104="-","-",IF(AND((M104*'calcolo mitigazione del rischio'!L104)&gt;=tabelle!$P$3, (M104*'calcolo mitigazione del rischio'!L104)&lt;tabelle!$Q$3),tabelle!$R$3,IF(AND((M104*'calcolo mitigazione del rischio'!L104)&gt;=tabelle!$P$4, (M104*'calcolo mitigazione del rischio'!L104)&lt;tabelle!$Q$4),tabelle!$R$4,IF(AND((M104*'calcolo mitigazione del rischio'!L104)&gt;=tabelle!$P$5, (M104*'calcolo mitigazione del rischio'!L104)&lt;tabelle!$Q$5),tabelle!$R$5,IF(AND((M104*'calcolo mitigazione del rischio'!L104)&gt;=tabelle!$P$6, (M104*'calcolo mitigazione del rischio'!L104)&lt;tabelle!$Q$6),tabelle!$R$6,IF(AND((M104*'calcolo mitigazione del rischio'!L104)&gt;=tabelle!$P$7, (M104*'calcolo mitigazione del rischio'!L104)&lt;=tabelle!$Q$7),tabelle!$R$7,"-")))))))</f>
        <v>-</v>
      </c>
      <c r="O104" s="35" t="str">
        <f>IF('Rischio Lordo'!AK111=tabelle!$M$7,tabelle!$N$7,IF('Rischio Lordo'!AK111=tabelle!$M$6,tabelle!$N$6,IF('Rischio Lordo'!AK111=tabelle!$M$5,tabelle!$N$5,IF('Rischio Lordo'!AK111=tabelle!$M$4,tabelle!$N$4,IF('Rischio Lordo'!AK111=tabelle!$M$3,tabelle!$N$3,"-")))))</f>
        <v>-</v>
      </c>
      <c r="P104" s="35" t="str">
        <f>IF('Rischio Lordo'!AL111=tabelle!$M$7,tabelle!$N$7,IF('Rischio Lordo'!AL111=tabelle!$M$6,tabelle!$N$6,IF('Rischio Lordo'!AL111=tabelle!$M$5,tabelle!$N$5,IF('Rischio Lordo'!AL111=tabelle!$M$4,tabelle!$N$4,IF('Rischio Lordo'!AL111=tabelle!$M$3,tabelle!$N$3,"-")))))</f>
        <v>-</v>
      </c>
      <c r="Q104" s="35" t="str">
        <f>IF('Rischio Lordo'!AM111=tabelle!$M$7,tabelle!$N$7,IF('Rischio Lordo'!AM111=tabelle!$M$6,tabelle!$N$6,IF('Rischio Lordo'!AM111=tabelle!$M$5,tabelle!$N$5,IF('Rischio Lordo'!AM111=tabelle!$M$4,tabelle!$N$4,IF('Rischio Lordo'!AM111=tabelle!$M$3,tabelle!$N$3,"-")))))</f>
        <v>-</v>
      </c>
      <c r="R104" s="166" t="str">
        <f t="shared" si="11"/>
        <v>-</v>
      </c>
      <c r="S104" s="228" t="str">
        <f>IF(R104="-","-",(R104*'calcolo mitigazione del rischio'!N104))</f>
        <v>-</v>
      </c>
      <c r="T104" s="26" t="str">
        <f>IF('Rischio netto'!I111=tabelle!$V$3,('calcolo mitigazione del rischio'!T$11*tabelle!$W$3),IF('Rischio netto'!I111=tabelle!$V$4,('calcolo mitigazione del rischio'!T$11*tabelle!$W$4),IF('Rischio netto'!I111=tabelle!$V$5,('calcolo mitigazione del rischio'!T$11*tabelle!$W$5),IF('Rischio netto'!I111=tabelle!$V$6,('calcolo mitigazione del rischio'!T$11*tabelle!$W$6),IF('Rischio netto'!I111=tabelle!$V$7,('calcolo mitigazione del rischio'!T$11*tabelle!$W$7),IF('Rischio netto'!I111=tabelle!$V$8,('calcolo mitigazione del rischio'!T$11*tabelle!$W$8),IF('Rischio netto'!I111=tabelle!$V$9,('calcolo mitigazione del rischio'!T$11*tabelle!$W$9),IF('Rischio netto'!I111=tabelle!$V$10,('calcolo mitigazione del rischio'!T$11*tabelle!$W$10),IF('Rischio netto'!I111=tabelle!$V$11,('calcolo mitigazione del rischio'!T$11*tabelle!$W$11),IF('Rischio netto'!I111=tabelle!$V$12,('calcolo mitigazione del rischio'!T$11*tabelle!$W$12),"-"))))))))))</f>
        <v>-</v>
      </c>
      <c r="U104" s="26" t="str">
        <f>IF('Rischio netto'!J111=tabelle!$V$3,('calcolo mitigazione del rischio'!U$11*tabelle!$W$3),IF('Rischio netto'!J111=tabelle!$V$4,('calcolo mitigazione del rischio'!U$11*tabelle!$W$4),IF('Rischio netto'!J111=tabelle!$V$5,('calcolo mitigazione del rischio'!U$11*tabelle!$W$5),IF('Rischio netto'!J111=tabelle!$V$6,('calcolo mitigazione del rischio'!U$11*tabelle!$W$6),IF('Rischio netto'!J111=tabelle!$V$7,('calcolo mitigazione del rischio'!U$11*tabelle!$W$7),IF('Rischio netto'!J111=tabelle!$V$8,('calcolo mitigazione del rischio'!U$11*tabelle!$W$8),IF('Rischio netto'!J111=tabelle!$V$9,('calcolo mitigazione del rischio'!U$11*tabelle!$W$9),IF('Rischio netto'!J111=tabelle!$V$10,('calcolo mitigazione del rischio'!U$11*tabelle!$W$10),IF('Rischio netto'!J111=tabelle!$V$11,('calcolo mitigazione del rischio'!U$11*tabelle!$W$11),IF('Rischio netto'!J111=tabelle!$V$12,('calcolo mitigazione del rischio'!U$11*tabelle!$W$12),"-"))))))))))</f>
        <v>-</v>
      </c>
      <c r="V104" s="26" t="str">
        <f>IF('Rischio netto'!K111=tabelle!$V$3,('calcolo mitigazione del rischio'!V$11*tabelle!$W$3),IF('Rischio netto'!K111=tabelle!$V$4,('calcolo mitigazione del rischio'!V$11*tabelle!$W$4),IF('Rischio netto'!K111=tabelle!$V$5,('calcolo mitigazione del rischio'!V$11*tabelle!$W$5),IF('Rischio netto'!K111=tabelle!$V$6,('calcolo mitigazione del rischio'!V$11*tabelle!$W$6),IF('Rischio netto'!K111=tabelle!$V$7,('calcolo mitigazione del rischio'!V$11*tabelle!$W$7),IF('Rischio netto'!K111=tabelle!$V$8,('calcolo mitigazione del rischio'!V$11*tabelle!$W$8),IF('Rischio netto'!K111=tabelle!$V$9,('calcolo mitigazione del rischio'!V$11*tabelle!$W$9),IF('Rischio netto'!K111=tabelle!$V$10,('calcolo mitigazione del rischio'!V$11*tabelle!$W$10),IF('Rischio netto'!K111=tabelle!$V$11,('calcolo mitigazione del rischio'!V$11*tabelle!$W$11),IF('Rischio netto'!K111=tabelle!$V$12,('calcolo mitigazione del rischio'!V$11*tabelle!$W$12),"-"))))))))))</f>
        <v>-</v>
      </c>
      <c r="W104" s="26" t="str">
        <f>IF('Rischio netto'!L111=tabelle!$V$3,('calcolo mitigazione del rischio'!W$11*tabelle!$W$3),IF('Rischio netto'!L111=tabelle!$V$4,('calcolo mitigazione del rischio'!W$11*tabelle!$W$4),IF('Rischio netto'!L111=tabelle!$V$5,('calcolo mitigazione del rischio'!W$11*tabelle!$W$5),IF('Rischio netto'!L111=tabelle!$V$6,('calcolo mitigazione del rischio'!W$11*tabelle!$W$6),IF('Rischio netto'!L111=tabelle!$V$7,('calcolo mitigazione del rischio'!W$11*tabelle!$W$7),IF('Rischio netto'!L111=tabelle!$V$8,('calcolo mitigazione del rischio'!W$11*tabelle!$W$8),IF('Rischio netto'!L111=tabelle!$V$9,('calcolo mitigazione del rischio'!W$11*tabelle!$W$9),IF('Rischio netto'!L111=tabelle!$V$10,('calcolo mitigazione del rischio'!W$11*tabelle!$W$10),IF('Rischio netto'!L111=tabelle!$V$11,('calcolo mitigazione del rischio'!W$11*tabelle!$W$11),IF('Rischio netto'!L111=tabelle!$V$12,('calcolo mitigazione del rischio'!W$11*tabelle!$W$12),"-"))))))))))</f>
        <v>-</v>
      </c>
      <c r="X104" s="26" t="str">
        <f>IF('Rischio netto'!O111=tabelle!$V$3,('calcolo mitigazione del rischio'!X$11*tabelle!$W$3),IF('Rischio netto'!O111=tabelle!$V$4,('calcolo mitigazione del rischio'!X$11*tabelle!$W$4),IF('Rischio netto'!O111=tabelle!$V$5,('calcolo mitigazione del rischio'!X$11*tabelle!$W$5),IF('Rischio netto'!O111=tabelle!$V$6,('calcolo mitigazione del rischio'!X$11*tabelle!$W$6),IF('Rischio netto'!O111=tabelle!$V$7,('calcolo mitigazione del rischio'!X$11*tabelle!$W$7),IF('Rischio netto'!O111=tabelle!$V$8,('calcolo mitigazione del rischio'!X$11*tabelle!$W$8),IF('Rischio netto'!O111=tabelle!$V$9,('calcolo mitigazione del rischio'!X$11*tabelle!$W$9),IF('Rischio netto'!O111=tabelle!$V$10,('calcolo mitigazione del rischio'!X$11*tabelle!$W$10),IF('Rischio netto'!O111=tabelle!$V$11,('calcolo mitigazione del rischio'!X$11*tabelle!$W$11),IF('Rischio netto'!O111=tabelle!$V$12,('calcolo mitigazione del rischio'!X$11*tabelle!$W$12),"-"))))))))))</f>
        <v>-</v>
      </c>
      <c r="Y104" s="26" t="str">
        <f>IF('Rischio netto'!P111=tabelle!$V$3,('calcolo mitigazione del rischio'!Y$11*tabelle!$W$3),IF('Rischio netto'!P111=tabelle!$V$4,('calcolo mitigazione del rischio'!Y$11*tabelle!$W$4),IF('Rischio netto'!P111=tabelle!$V$5,('calcolo mitigazione del rischio'!Y$11*tabelle!$W$5),IF('Rischio netto'!P111=tabelle!$V$6,('calcolo mitigazione del rischio'!Y$11*tabelle!$W$6),IF('Rischio netto'!P111=tabelle!$V$7,('calcolo mitigazione del rischio'!Y$11*tabelle!$W$7),IF('Rischio netto'!P111=tabelle!$V$8,('calcolo mitigazione del rischio'!Y$11*tabelle!$W$8),IF('Rischio netto'!P111=tabelle!$V$9,('calcolo mitigazione del rischio'!Y$11*tabelle!$W$9),IF('Rischio netto'!P111=tabelle!$V$10,('calcolo mitigazione del rischio'!Y$11*tabelle!$W$10),IF('Rischio netto'!P111=tabelle!$V$11,('calcolo mitigazione del rischio'!Y$11*tabelle!$W$11),IF('Rischio netto'!P111=tabelle!$V$12,('calcolo mitigazione del rischio'!Y$11*tabelle!$W$12),"-"))))))))))</f>
        <v>-</v>
      </c>
      <c r="Z10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4" s="26" t="str">
        <f>IF('Rischio netto'!Q111=tabelle!$V$3,('calcolo mitigazione del rischio'!AA$11*tabelle!$W$3),IF('Rischio netto'!Q111=tabelle!$V$4,('calcolo mitigazione del rischio'!AA$11*tabelle!$W$4),IF('Rischio netto'!Q111=tabelle!$V$5,('calcolo mitigazione del rischio'!AA$11*tabelle!$W$5),IF('Rischio netto'!Q111=tabelle!$V$6,('calcolo mitigazione del rischio'!AA$11*tabelle!$W$6),IF('Rischio netto'!Q111=tabelle!$V$7,('calcolo mitigazione del rischio'!AA$11*tabelle!$W$7),IF('Rischio netto'!Q111=tabelle!$V$8,('calcolo mitigazione del rischio'!AA$11*tabelle!$W$8),IF('Rischio netto'!Q111=tabelle!$V$9,('calcolo mitigazione del rischio'!AA$11*tabelle!$W$9),IF('Rischio netto'!Q111=tabelle!$V$10,('calcolo mitigazione del rischio'!AA$11*tabelle!$W$10),IF('Rischio netto'!Q111=tabelle!$V$11,('calcolo mitigazione del rischio'!AA$11*tabelle!$W$11),IF('Rischio netto'!Q111=tabelle!$V$12,('calcolo mitigazione del rischio'!AA$11*tabelle!$W$12),"-"))))))))))</f>
        <v>-</v>
      </c>
      <c r="AB104" s="26" t="str">
        <f>IF('Rischio netto'!R111=tabelle!$V$3,('calcolo mitigazione del rischio'!AB$11*tabelle!$W$3),IF('Rischio netto'!R111=tabelle!$V$4,('calcolo mitigazione del rischio'!AB$11*tabelle!$W$4),IF('Rischio netto'!R111=tabelle!$V$5,('calcolo mitigazione del rischio'!AB$11*tabelle!$W$5),IF('Rischio netto'!R111=tabelle!$V$6,('calcolo mitigazione del rischio'!AB$11*tabelle!$W$6),IF('Rischio netto'!R111=tabelle!$V$7,('calcolo mitigazione del rischio'!AB$11*tabelle!$W$7),IF('Rischio netto'!R111=tabelle!$V$8,('calcolo mitigazione del rischio'!AB$11*tabelle!$W$8),IF('Rischio netto'!R111=tabelle!$V$9,('calcolo mitigazione del rischio'!AB$11*tabelle!$W$9),IF('Rischio netto'!R111=tabelle!$V$10,('calcolo mitigazione del rischio'!AB$11*tabelle!$W$10),IF('Rischio netto'!R111=tabelle!$V$11,('calcolo mitigazione del rischio'!AB$11*tabelle!$W$11),IF('Rischio netto'!R111=tabelle!$V$12,('calcolo mitigazione del rischio'!AB$11*tabelle!$W$12),"-"))))))))))</f>
        <v>-</v>
      </c>
      <c r="AC104" s="405" t="str">
        <f>IF('Rischio netto'!T111=tabelle!$V$3,('calcolo mitigazione del rischio'!AC$11*tabelle!$W$3),IF('Rischio netto'!T111=tabelle!$V$4,('calcolo mitigazione del rischio'!AC$11*tabelle!$W$4),IF('Rischio netto'!T111=tabelle!$V$5,('calcolo mitigazione del rischio'!AC$11*tabelle!$W$5),IF('Rischio netto'!T111=tabelle!$V$6,('calcolo mitigazione del rischio'!AC$11*tabelle!$W$6),IF('Rischio netto'!T111=tabelle!$V$7,('calcolo mitigazione del rischio'!AC$11*tabelle!$W$7),IF('Rischio netto'!T111=tabelle!$V$8,('calcolo mitigazione del rischio'!AC$11*tabelle!$W$8),IF('Rischio netto'!T111=tabelle!$V$9,('calcolo mitigazione del rischio'!AC$11*tabelle!$W$9),IF('Rischio netto'!T111=tabelle!$V$10,('calcolo mitigazione del rischio'!AC$11*tabelle!$W$10),IF('Rischio netto'!T111=tabelle!$V$11,('calcolo mitigazione del rischio'!AC$11*tabelle!$W$11),IF('Rischio netto'!T111=tabelle!$V$12,('calcolo mitigazione del rischio'!AC$11*tabelle!$W$12),"-"))))))))))</f>
        <v>-</v>
      </c>
      <c r="AD104" s="26" t="str">
        <f>IF('Rischio netto'!T111=tabelle!$V$3,('calcolo mitigazione del rischio'!AD$11*tabelle!$W$3),IF('Rischio netto'!T111=tabelle!$V$4,('calcolo mitigazione del rischio'!AD$11*tabelle!$W$4),IF('Rischio netto'!T111=tabelle!$V$5,('calcolo mitigazione del rischio'!AD$11*tabelle!$W$5),IF('Rischio netto'!T111=tabelle!$V$6,('calcolo mitigazione del rischio'!AD$11*tabelle!$W$6),IF('Rischio netto'!T111=tabelle!$V$7,('calcolo mitigazione del rischio'!AD$11*tabelle!$W$7),IF('Rischio netto'!T111=tabelle!$V$8,('calcolo mitigazione del rischio'!AD$11*tabelle!$W$8),IF('Rischio netto'!T111=tabelle!$V$9,('calcolo mitigazione del rischio'!AD$11*tabelle!$W$9),IF('Rischio netto'!T111=tabelle!$V$10,('calcolo mitigazione del rischio'!AD$11*tabelle!$W$10),IF('Rischio netto'!T111=tabelle!$V$11,('calcolo mitigazione del rischio'!AD$11*tabelle!$W$11),IF('Rischio netto'!T111=tabelle!$V$12,('calcolo mitigazione del rischio'!AD$11*tabelle!$W$12),"-"))))))))))</f>
        <v>-</v>
      </c>
      <c r="AE104" s="26"/>
      <c r="AF104" s="405" t="str">
        <f>IF('Rischio netto'!T111=tabelle!$V$3,('calcolo mitigazione del rischio'!AF$11*tabelle!$W$3),IF('Rischio netto'!T111=tabelle!$V$4,('calcolo mitigazione del rischio'!AF$11*tabelle!$W$4),IF('Rischio netto'!T111=tabelle!$V$5,('calcolo mitigazione del rischio'!AF$11*tabelle!$W$5),IF('Rischio netto'!T111=tabelle!$V$6,('calcolo mitigazione del rischio'!AF$11*tabelle!$W$6),IF('Rischio netto'!T111=tabelle!$V$7,('calcolo mitigazione del rischio'!AF$11*tabelle!$W$7),IF('Rischio netto'!T111=tabelle!$V$8,('calcolo mitigazione del rischio'!AF$11*tabelle!$W$8),IF('Rischio netto'!T111=tabelle!$V$9,('calcolo mitigazione del rischio'!AF$11*tabelle!$W$9),IF('Rischio netto'!T111=tabelle!$V$10,('calcolo mitigazione del rischio'!AF$11*tabelle!$W$10),IF('Rischio netto'!T111=tabelle!$V$11,('calcolo mitigazione del rischio'!AF$11*tabelle!$W$11),IF('Rischio netto'!T111=tabelle!$V$12,('calcolo mitigazione del rischio'!AF$11*tabelle!$W$12),"-"))))))))))</f>
        <v>-</v>
      </c>
      <c r="AG104" s="405" t="str">
        <f>IF('Rischio netto'!U111=tabelle!$V$3,('calcolo mitigazione del rischio'!AG$11*tabelle!$W$3),IF('Rischio netto'!U111=tabelle!$V$4,('calcolo mitigazione del rischio'!AG$11*tabelle!$W$4),IF('Rischio netto'!U111=tabelle!$V$5,('calcolo mitigazione del rischio'!AG$11*tabelle!$W$5),IF('Rischio netto'!U111=tabelle!$V$6,('calcolo mitigazione del rischio'!AG$11*tabelle!$W$6),IF('Rischio netto'!U111=tabelle!$V$7,('calcolo mitigazione del rischio'!AG$11*tabelle!$W$7),IF('Rischio netto'!U111=tabelle!$V$8,('calcolo mitigazione del rischio'!AG$11*tabelle!$W$8),IF('Rischio netto'!U111=tabelle!$V$9,('calcolo mitigazione del rischio'!AG$11*tabelle!$W$9),IF('Rischio netto'!U111=tabelle!$V$10,('calcolo mitigazione del rischio'!AG$11*tabelle!$W$10),IF('Rischio netto'!U111=tabelle!$V$11,('calcolo mitigazione del rischio'!AG$11*tabelle!$W$11),IF('Rischio netto'!U111=tabelle!$V$12,('calcolo mitigazione del rischio'!AG$11*tabelle!$W$12),"-"))))))))))</f>
        <v>-</v>
      </c>
      <c r="AH104" s="26" t="str">
        <f>IF('Rischio netto'!V111=tabelle!$V$3,('calcolo mitigazione del rischio'!AH$11*tabelle!$W$3),IF('Rischio netto'!V111=tabelle!$V$4,('calcolo mitigazione del rischio'!AH$11*tabelle!$W$4),IF('Rischio netto'!V111=tabelle!$V$5,('calcolo mitigazione del rischio'!AH$11*tabelle!$W$5),IF('Rischio netto'!V111=tabelle!$V$6,('calcolo mitigazione del rischio'!AH$11*tabelle!$W$6),IF('Rischio netto'!V111=tabelle!$V$7,('calcolo mitigazione del rischio'!AH$11*tabelle!$W$7),IF('Rischio netto'!V111=tabelle!$V$8,('calcolo mitigazione del rischio'!AH$11*tabelle!$W$8),IF('Rischio netto'!V111=tabelle!$V$9,('calcolo mitigazione del rischio'!AH$11*tabelle!$W$9),IF('Rischio netto'!V111=tabelle!$V$10,('calcolo mitigazione del rischio'!AH$11*tabelle!$W$10),IF('Rischio netto'!V111=tabelle!$V$11,('calcolo mitigazione del rischio'!AH$11*tabelle!$W$11),IF('Rischio netto'!V111=tabelle!$V$12,('calcolo mitigazione del rischio'!AH$11*tabelle!$W$12),"-"))))))))))</f>
        <v>-</v>
      </c>
      <c r="AI104" s="410" t="str">
        <f>IF('Rischio netto'!W111=tabelle!$V$3,('calcolo mitigazione del rischio'!AI$11*tabelle!$W$3),IF('Rischio netto'!W111=tabelle!$V$4,('calcolo mitigazione del rischio'!AI$11*tabelle!$W$4),IF('Rischio netto'!W111=tabelle!$V$5,('calcolo mitigazione del rischio'!AI$11*tabelle!$W$5),IF('Rischio netto'!W111=tabelle!$V$6,('calcolo mitigazione del rischio'!AI$11*tabelle!$W$6),IF('Rischio netto'!W111=tabelle!$V$7,('calcolo mitigazione del rischio'!AI$11*tabelle!$W$7),IF('Rischio netto'!W111=tabelle!$V$8,('calcolo mitigazione del rischio'!AI$11*tabelle!$W$8),IF('Rischio netto'!W111=tabelle!$V$9,('calcolo mitigazione del rischio'!AI$11*tabelle!$W$9),IF('Rischio netto'!W111=tabelle!$V$10,('calcolo mitigazione del rischio'!AI$11*tabelle!$W$10),IF('Rischio netto'!W111=tabelle!$V$11,('calcolo mitigazione del rischio'!AI$11*tabelle!$W$11),IF('Rischio netto'!W111=tabelle!$V$12,('calcolo mitigazione del rischio'!AI$11*tabelle!$W$12),"-"))))))))))</f>
        <v>-</v>
      </c>
      <c r="AJ104" s="428" t="e">
        <f t="shared" si="9"/>
        <v>#REF!</v>
      </c>
      <c r="AK104" s="429" t="e">
        <f t="shared" si="12"/>
        <v>#REF!</v>
      </c>
      <c r="AL104" s="418" t="e">
        <f>IF('calcolo mitigazione del rischio'!$AJ104="-","-",'calcolo mitigazione del rischio'!$AK104)</f>
        <v>#REF!</v>
      </c>
      <c r="AM104" s="412" t="str">
        <f>IF('Rischio netto'!X111="-","-",IF('calcolo mitigazione del rischio'!S104="-","-",IF('calcolo mitigazione del rischio'!AL104="-","-",ROUND(('calcolo mitigazione del rischio'!S104*(1-'calcolo mitigazione del rischio'!AL104)),0))))</f>
        <v>-</v>
      </c>
      <c r="AN104" s="404"/>
      <c r="AO104" s="26">
        <f>IF('Rischio Lordo'!L111="X",tabelle!$I$2,0)</f>
        <v>0</v>
      </c>
      <c r="AP104" s="26">
        <f>IF('Rischio Lordo'!M111="X",tabelle!$I$3,0)</f>
        <v>0</v>
      </c>
      <c r="AQ104" s="26">
        <f>IF('Rischio Lordo'!N111="X",tabelle!$I$4,0)</f>
        <v>0</v>
      </c>
      <c r="AR104" s="26">
        <f>IF('Rischio Lordo'!O111="X",tabelle!$I$5,0)</f>
        <v>0</v>
      </c>
      <c r="AS104" s="26">
        <f>IF('Rischio Lordo'!P111="X",tabelle!$I$6,0)</f>
        <v>0</v>
      </c>
      <c r="AT104" s="26">
        <f>IF('Rischio Lordo'!Q111="X",tabelle!$I$7,0)</f>
        <v>0</v>
      </c>
      <c r="AU104" s="26">
        <f>IF('Rischio Lordo'!R111="X",tabelle!$I$8,0)</f>
        <v>0</v>
      </c>
      <c r="AV104" s="26">
        <f>IF('Rischio Lordo'!S111="X",tabelle!$I$9,0)</f>
        <v>0</v>
      </c>
      <c r="AW104" s="26">
        <f>IF('Rischio Lordo'!T111="X",tabelle!$I$10,0)</f>
        <v>0</v>
      </c>
      <c r="AX104" s="26">
        <f>IF('Rischio Lordo'!U111="X",tabelle!$I$11,0)</f>
        <v>0</v>
      </c>
      <c r="AY104" s="26">
        <f>IF('Rischio Lordo'!V111="X",tabelle!$I$12,0)</f>
        <v>0</v>
      </c>
      <c r="AZ104" s="26">
        <f>IF('Rischio Lordo'!W111="X",tabelle!$I$13,0)</f>
        <v>0</v>
      </c>
      <c r="BA104" s="26">
        <f>IF('Rischio Lordo'!X111="X",tabelle!$I$14,0)</f>
        <v>0</v>
      </c>
      <c r="BB104" s="26">
        <f>IF('Rischio Lordo'!Y111="X",tabelle!$I$15,0)</f>
        <v>0</v>
      </c>
      <c r="BC104" s="26">
        <f>IF('Rischio Lordo'!Z111="X",tabelle!$I$16,0)</f>
        <v>0</v>
      </c>
      <c r="BD104" s="26">
        <f>IF('Rischio Lordo'!AA111="X",tabelle!$I$17,0)</f>
        <v>0</v>
      </c>
      <c r="BE104" s="26">
        <f>IF('Rischio Lordo'!AB111="X",tabelle!$I$18,0)</f>
        <v>0</v>
      </c>
      <c r="BF104" s="26">
        <f>IF('Rischio Lordo'!AC111="X",tabelle!$I$18,0)</f>
        <v>0</v>
      </c>
      <c r="BG104" s="26">
        <f>IF('Rischio Lordo'!AC111="X",tabelle!$I$19,0)</f>
        <v>0</v>
      </c>
      <c r="BH104" s="212">
        <f t="shared" si="13"/>
        <v>0</v>
      </c>
    </row>
    <row r="105" spans="1:60" ht="21.5" x14ac:dyDescent="0.75">
      <c r="A105" s="743">
        <f>Schema!A109</f>
        <v>0</v>
      </c>
      <c r="B105" s="724">
        <f>Schema!B109</f>
        <v>0</v>
      </c>
      <c r="C105" s="384" t="str">
        <f>Schema!C109</f>
        <v>F 4. Deposito Bilancio al registro delle imprese</v>
      </c>
      <c r="D105" s="268" t="str">
        <f>Schema!D109</f>
        <v>F.4.1. Trasmissione tramite apposita procedura informatica del Bilancio e relativi allegati presso il registro delle imprese della Camera di Commercio per il deposito</v>
      </c>
      <c r="E105" s="296" t="str">
        <f>Schema!E109</f>
        <v>BBF</v>
      </c>
      <c r="F105" s="90" t="str">
        <f>Schema!F109</f>
        <v>G</v>
      </c>
      <c r="G105" s="90" t="str">
        <f>Schema!G109</f>
        <v>05</v>
      </c>
      <c r="H105" s="297" t="str">
        <f>Schema!H109</f>
        <v>01</v>
      </c>
      <c r="I105" s="181" t="str">
        <f>IF('Rischio Lordo'!AF112=tabelle!$M$7,tabelle!$N$7,IF('Rischio Lordo'!AF112=tabelle!$M$6,tabelle!$N$6,IF('Rischio Lordo'!AF112=tabelle!$M$5,tabelle!$N$5,IF('Rischio Lordo'!AF112=tabelle!$M$4,tabelle!$N$4,IF('Rischio Lordo'!AF112=tabelle!$M$3,tabelle!$N$3,"-")))))</f>
        <v>-</v>
      </c>
      <c r="J105" s="34" t="str">
        <f>IF('Rischio Lordo'!AG112=tabelle!$M$7,tabelle!$N$7,IF('Rischio Lordo'!AG112=tabelle!$M$6,tabelle!$N$6,IF('Rischio Lordo'!AG112=tabelle!$M$5,tabelle!$N$5,IF('Rischio Lordo'!AG112=tabelle!$M$4,tabelle!$N$4,IF('Rischio Lordo'!AG112=tabelle!$M$3,tabelle!$N$3,"-")))))</f>
        <v>-</v>
      </c>
      <c r="K105" s="34" t="str">
        <f>IF('Rischio Lordo'!AH112=tabelle!$M$7,tabelle!$N$7,IF('Rischio Lordo'!AH112=tabelle!$M$6,tabelle!$N$6,IF('Rischio Lordo'!AH112=tabelle!$M$5,tabelle!$N$5,IF('Rischio Lordo'!AH112=tabelle!$M$4,tabelle!$N$4,IF('Rischio Lordo'!AH112=tabelle!$M$3,tabelle!$N$3,"-")))))</f>
        <v>-</v>
      </c>
      <c r="L105" s="394" t="str">
        <f t="shared" si="10"/>
        <v>-</v>
      </c>
      <c r="M105" s="34" t="str">
        <f>IF('Rischio Lordo'!AI112=tabelle!$M$7,tabelle!$N$7,IF('Rischio Lordo'!AI112=tabelle!$M$6,tabelle!$N$6,IF('Rischio Lordo'!AI112=tabelle!$M$5,tabelle!$N$5,IF('Rischio Lordo'!AI112=tabelle!$M$4,tabelle!$N$4,IF('Rischio Lordo'!AI112=tabelle!$M$3,tabelle!$N$3,"-")))))</f>
        <v>-</v>
      </c>
      <c r="N105" s="165" t="str">
        <f>IF(M105="-","-",IF('calcolo mitigazione del rischio'!L105="-","-",IF(AND((M105*'calcolo mitigazione del rischio'!L105)&gt;=tabelle!$P$3, (M105*'calcolo mitigazione del rischio'!L105)&lt;tabelle!$Q$3),tabelle!$R$3,IF(AND((M105*'calcolo mitigazione del rischio'!L105)&gt;=tabelle!$P$4, (M105*'calcolo mitigazione del rischio'!L105)&lt;tabelle!$Q$4),tabelle!$R$4,IF(AND((M105*'calcolo mitigazione del rischio'!L105)&gt;=tabelle!$P$5, (M105*'calcolo mitigazione del rischio'!L105)&lt;tabelle!$Q$5),tabelle!$R$5,IF(AND((M105*'calcolo mitigazione del rischio'!L105)&gt;=tabelle!$P$6, (M105*'calcolo mitigazione del rischio'!L105)&lt;tabelle!$Q$6),tabelle!$R$6,IF(AND((M105*'calcolo mitigazione del rischio'!L105)&gt;=tabelle!$P$7, (M105*'calcolo mitigazione del rischio'!L105)&lt;=tabelle!$Q$7),tabelle!$R$7,"-")))))))</f>
        <v>-</v>
      </c>
      <c r="O105" s="35" t="str">
        <f>IF('Rischio Lordo'!AK112=tabelle!$M$7,tabelle!$N$7,IF('Rischio Lordo'!AK112=tabelle!$M$6,tabelle!$N$6,IF('Rischio Lordo'!AK112=tabelle!$M$5,tabelle!$N$5,IF('Rischio Lordo'!AK112=tabelle!$M$4,tabelle!$N$4,IF('Rischio Lordo'!AK112=tabelle!$M$3,tabelle!$N$3,"-")))))</f>
        <v>-</v>
      </c>
      <c r="P105" s="35" t="str">
        <f>IF('Rischio Lordo'!AL112=tabelle!$M$7,tabelle!$N$7,IF('Rischio Lordo'!AL112=tabelle!$M$6,tabelle!$N$6,IF('Rischio Lordo'!AL112=tabelle!$M$5,tabelle!$N$5,IF('Rischio Lordo'!AL112=tabelle!$M$4,tabelle!$N$4,IF('Rischio Lordo'!AL112=tabelle!$M$3,tabelle!$N$3,"-")))))</f>
        <v>-</v>
      </c>
      <c r="Q105" s="35" t="str">
        <f>IF('Rischio Lordo'!AM112=tabelle!$M$7,tabelle!$N$7,IF('Rischio Lordo'!AM112=tabelle!$M$6,tabelle!$N$6,IF('Rischio Lordo'!AM112=tabelle!$M$5,tabelle!$N$5,IF('Rischio Lordo'!AM112=tabelle!$M$4,tabelle!$N$4,IF('Rischio Lordo'!AM112=tabelle!$M$3,tabelle!$N$3,"-")))))</f>
        <v>-</v>
      </c>
      <c r="R105" s="166" t="str">
        <f t="shared" si="11"/>
        <v>-</v>
      </c>
      <c r="S105" s="228" t="str">
        <f>IF(R105="-","-",(R105*'calcolo mitigazione del rischio'!N105))</f>
        <v>-</v>
      </c>
      <c r="T105" s="26" t="str">
        <f>IF('Rischio netto'!I112=tabelle!$V$3,('calcolo mitigazione del rischio'!T$11*tabelle!$W$3),IF('Rischio netto'!I112=tabelle!$V$4,('calcolo mitigazione del rischio'!T$11*tabelle!$W$4),IF('Rischio netto'!I112=tabelle!$V$5,('calcolo mitigazione del rischio'!T$11*tabelle!$W$5),IF('Rischio netto'!I112=tabelle!$V$6,('calcolo mitigazione del rischio'!T$11*tabelle!$W$6),IF('Rischio netto'!I112=tabelle!$V$7,('calcolo mitigazione del rischio'!T$11*tabelle!$W$7),IF('Rischio netto'!I112=tabelle!$V$8,('calcolo mitigazione del rischio'!T$11*tabelle!$W$8),IF('Rischio netto'!I112=tabelle!$V$9,('calcolo mitigazione del rischio'!T$11*tabelle!$W$9),IF('Rischio netto'!I112=tabelle!$V$10,('calcolo mitigazione del rischio'!T$11*tabelle!$W$10),IF('Rischio netto'!I112=tabelle!$V$11,('calcolo mitigazione del rischio'!T$11*tabelle!$W$11),IF('Rischio netto'!I112=tabelle!$V$12,('calcolo mitigazione del rischio'!T$11*tabelle!$W$12),"-"))))))))))</f>
        <v>-</v>
      </c>
      <c r="U105" s="26" t="str">
        <f>IF('Rischio netto'!J112=tabelle!$V$3,('calcolo mitigazione del rischio'!U$11*tabelle!$W$3),IF('Rischio netto'!J112=tabelle!$V$4,('calcolo mitigazione del rischio'!U$11*tabelle!$W$4),IF('Rischio netto'!J112=tabelle!$V$5,('calcolo mitigazione del rischio'!U$11*tabelle!$W$5),IF('Rischio netto'!J112=tabelle!$V$6,('calcolo mitigazione del rischio'!U$11*tabelle!$W$6),IF('Rischio netto'!J112=tabelle!$V$7,('calcolo mitigazione del rischio'!U$11*tabelle!$W$7),IF('Rischio netto'!J112=tabelle!$V$8,('calcolo mitigazione del rischio'!U$11*tabelle!$W$8),IF('Rischio netto'!J112=tabelle!$V$9,('calcolo mitigazione del rischio'!U$11*tabelle!$W$9),IF('Rischio netto'!J112=tabelle!$V$10,('calcolo mitigazione del rischio'!U$11*tabelle!$W$10),IF('Rischio netto'!J112=tabelle!$V$11,('calcolo mitigazione del rischio'!U$11*tabelle!$W$11),IF('Rischio netto'!J112=tabelle!$V$12,('calcolo mitigazione del rischio'!U$11*tabelle!$W$12),"-"))))))))))</f>
        <v>-</v>
      </c>
      <c r="V105" s="26" t="str">
        <f>IF('Rischio netto'!K112=tabelle!$V$3,('calcolo mitigazione del rischio'!V$11*tabelle!$W$3),IF('Rischio netto'!K112=tabelle!$V$4,('calcolo mitigazione del rischio'!V$11*tabelle!$W$4),IF('Rischio netto'!K112=tabelle!$V$5,('calcolo mitigazione del rischio'!V$11*tabelle!$W$5),IF('Rischio netto'!K112=tabelle!$V$6,('calcolo mitigazione del rischio'!V$11*tabelle!$W$6),IF('Rischio netto'!K112=tabelle!$V$7,('calcolo mitigazione del rischio'!V$11*tabelle!$W$7),IF('Rischio netto'!K112=tabelle!$V$8,('calcolo mitigazione del rischio'!V$11*tabelle!$W$8),IF('Rischio netto'!K112=tabelle!$V$9,('calcolo mitigazione del rischio'!V$11*tabelle!$W$9),IF('Rischio netto'!K112=tabelle!$V$10,('calcolo mitigazione del rischio'!V$11*tabelle!$W$10),IF('Rischio netto'!K112=tabelle!$V$11,('calcolo mitigazione del rischio'!V$11*tabelle!$W$11),IF('Rischio netto'!K112=tabelle!$V$12,('calcolo mitigazione del rischio'!V$11*tabelle!$W$12),"-"))))))))))</f>
        <v>-</v>
      </c>
      <c r="W105" s="26" t="str">
        <f>IF('Rischio netto'!L112=tabelle!$V$3,('calcolo mitigazione del rischio'!W$11*tabelle!$W$3),IF('Rischio netto'!L112=tabelle!$V$4,('calcolo mitigazione del rischio'!W$11*tabelle!$W$4),IF('Rischio netto'!L112=tabelle!$V$5,('calcolo mitigazione del rischio'!W$11*tabelle!$W$5),IF('Rischio netto'!L112=tabelle!$V$6,('calcolo mitigazione del rischio'!W$11*tabelle!$W$6),IF('Rischio netto'!L112=tabelle!$V$7,('calcolo mitigazione del rischio'!W$11*tabelle!$W$7),IF('Rischio netto'!L112=tabelle!$V$8,('calcolo mitigazione del rischio'!W$11*tabelle!$W$8),IF('Rischio netto'!L112=tabelle!$V$9,('calcolo mitigazione del rischio'!W$11*tabelle!$W$9),IF('Rischio netto'!L112=tabelle!$V$10,('calcolo mitigazione del rischio'!W$11*tabelle!$W$10),IF('Rischio netto'!L112=tabelle!$V$11,('calcolo mitigazione del rischio'!W$11*tabelle!$W$11),IF('Rischio netto'!L112=tabelle!$V$12,('calcolo mitigazione del rischio'!W$11*tabelle!$W$12),"-"))))))))))</f>
        <v>-</v>
      </c>
      <c r="X105" s="26" t="str">
        <f>IF('Rischio netto'!O112=tabelle!$V$3,('calcolo mitigazione del rischio'!X$11*tabelle!$W$3),IF('Rischio netto'!O112=tabelle!$V$4,('calcolo mitigazione del rischio'!X$11*tabelle!$W$4),IF('Rischio netto'!O112=tabelle!$V$5,('calcolo mitigazione del rischio'!X$11*tabelle!$W$5),IF('Rischio netto'!O112=tabelle!$V$6,('calcolo mitigazione del rischio'!X$11*tabelle!$W$6),IF('Rischio netto'!O112=tabelle!$V$7,('calcolo mitigazione del rischio'!X$11*tabelle!$W$7),IF('Rischio netto'!O112=tabelle!$V$8,('calcolo mitigazione del rischio'!X$11*tabelle!$W$8),IF('Rischio netto'!O112=tabelle!$V$9,('calcolo mitigazione del rischio'!X$11*tabelle!$W$9),IF('Rischio netto'!O112=tabelle!$V$10,('calcolo mitigazione del rischio'!X$11*tabelle!$W$10),IF('Rischio netto'!O112=tabelle!$V$11,('calcolo mitigazione del rischio'!X$11*tabelle!$W$11),IF('Rischio netto'!O112=tabelle!$V$12,('calcolo mitigazione del rischio'!X$11*tabelle!$W$12),"-"))))))))))</f>
        <v>-</v>
      </c>
      <c r="Y105" s="26" t="str">
        <f>IF('Rischio netto'!P112=tabelle!$V$3,('calcolo mitigazione del rischio'!Y$11*tabelle!$W$3),IF('Rischio netto'!P112=tabelle!$V$4,('calcolo mitigazione del rischio'!Y$11*tabelle!$W$4),IF('Rischio netto'!P112=tabelle!$V$5,('calcolo mitigazione del rischio'!Y$11*tabelle!$W$5),IF('Rischio netto'!P112=tabelle!$V$6,('calcolo mitigazione del rischio'!Y$11*tabelle!$W$6),IF('Rischio netto'!P112=tabelle!$V$7,('calcolo mitigazione del rischio'!Y$11*tabelle!$W$7),IF('Rischio netto'!P112=tabelle!$V$8,('calcolo mitigazione del rischio'!Y$11*tabelle!$W$8),IF('Rischio netto'!P112=tabelle!$V$9,('calcolo mitigazione del rischio'!Y$11*tabelle!$W$9),IF('Rischio netto'!P112=tabelle!$V$10,('calcolo mitigazione del rischio'!Y$11*tabelle!$W$10),IF('Rischio netto'!P112=tabelle!$V$11,('calcolo mitigazione del rischio'!Y$11*tabelle!$W$11),IF('Rischio netto'!P112=tabelle!$V$12,('calcolo mitigazione del rischio'!Y$11*tabelle!$W$12),"-"))))))))))</f>
        <v>-</v>
      </c>
      <c r="Z10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5" s="26" t="str">
        <f>IF('Rischio netto'!Q112=tabelle!$V$3,('calcolo mitigazione del rischio'!AA$11*tabelle!$W$3),IF('Rischio netto'!Q112=tabelle!$V$4,('calcolo mitigazione del rischio'!AA$11*tabelle!$W$4),IF('Rischio netto'!Q112=tabelle!$V$5,('calcolo mitigazione del rischio'!AA$11*tabelle!$W$5),IF('Rischio netto'!Q112=tabelle!$V$6,('calcolo mitigazione del rischio'!AA$11*tabelle!$W$6),IF('Rischio netto'!Q112=tabelle!$V$7,('calcolo mitigazione del rischio'!AA$11*tabelle!$W$7),IF('Rischio netto'!Q112=tabelle!$V$8,('calcolo mitigazione del rischio'!AA$11*tabelle!$W$8),IF('Rischio netto'!Q112=tabelle!$V$9,('calcolo mitigazione del rischio'!AA$11*tabelle!$W$9),IF('Rischio netto'!Q112=tabelle!$V$10,('calcolo mitigazione del rischio'!AA$11*tabelle!$W$10),IF('Rischio netto'!Q112=tabelle!$V$11,('calcolo mitigazione del rischio'!AA$11*tabelle!$W$11),IF('Rischio netto'!Q112=tabelle!$V$12,('calcolo mitigazione del rischio'!AA$11*tabelle!$W$12),"-"))))))))))</f>
        <v>-</v>
      </c>
      <c r="AB105" s="26" t="str">
        <f>IF('Rischio netto'!R112=tabelle!$V$3,('calcolo mitigazione del rischio'!AB$11*tabelle!$W$3),IF('Rischio netto'!R112=tabelle!$V$4,('calcolo mitigazione del rischio'!AB$11*tabelle!$W$4),IF('Rischio netto'!R112=tabelle!$V$5,('calcolo mitigazione del rischio'!AB$11*tabelle!$W$5),IF('Rischio netto'!R112=tabelle!$V$6,('calcolo mitigazione del rischio'!AB$11*tabelle!$W$6),IF('Rischio netto'!R112=tabelle!$V$7,('calcolo mitigazione del rischio'!AB$11*tabelle!$W$7),IF('Rischio netto'!R112=tabelle!$V$8,('calcolo mitigazione del rischio'!AB$11*tabelle!$W$8),IF('Rischio netto'!R112=tabelle!$V$9,('calcolo mitigazione del rischio'!AB$11*tabelle!$W$9),IF('Rischio netto'!R112=tabelle!$V$10,('calcolo mitigazione del rischio'!AB$11*tabelle!$W$10),IF('Rischio netto'!R112=tabelle!$V$11,('calcolo mitigazione del rischio'!AB$11*tabelle!$W$11),IF('Rischio netto'!R112=tabelle!$V$12,('calcolo mitigazione del rischio'!AB$11*tabelle!$W$12),"-"))))))))))</f>
        <v>-</v>
      </c>
      <c r="AC105" s="405" t="str">
        <f>IF('Rischio netto'!T112=tabelle!$V$3,('calcolo mitigazione del rischio'!AC$11*tabelle!$W$3),IF('Rischio netto'!T112=tabelle!$V$4,('calcolo mitigazione del rischio'!AC$11*tabelle!$W$4),IF('Rischio netto'!T112=tabelle!$V$5,('calcolo mitigazione del rischio'!AC$11*tabelle!$W$5),IF('Rischio netto'!T112=tabelle!$V$6,('calcolo mitigazione del rischio'!AC$11*tabelle!$W$6),IF('Rischio netto'!T112=tabelle!$V$7,('calcolo mitigazione del rischio'!AC$11*tabelle!$W$7),IF('Rischio netto'!T112=tabelle!$V$8,('calcolo mitigazione del rischio'!AC$11*tabelle!$W$8),IF('Rischio netto'!T112=tabelle!$V$9,('calcolo mitigazione del rischio'!AC$11*tabelle!$W$9),IF('Rischio netto'!T112=tabelle!$V$10,('calcolo mitigazione del rischio'!AC$11*tabelle!$W$10),IF('Rischio netto'!T112=tabelle!$V$11,('calcolo mitigazione del rischio'!AC$11*tabelle!$W$11),IF('Rischio netto'!T112=tabelle!$V$12,('calcolo mitigazione del rischio'!AC$11*tabelle!$W$12),"-"))))))))))</f>
        <v>-</v>
      </c>
      <c r="AD105" s="26" t="str">
        <f>IF('Rischio netto'!T112=tabelle!$V$3,('calcolo mitigazione del rischio'!AD$11*tabelle!$W$3),IF('Rischio netto'!T112=tabelle!$V$4,('calcolo mitigazione del rischio'!AD$11*tabelle!$W$4),IF('Rischio netto'!T112=tabelle!$V$5,('calcolo mitigazione del rischio'!AD$11*tabelle!$W$5),IF('Rischio netto'!T112=tabelle!$V$6,('calcolo mitigazione del rischio'!AD$11*tabelle!$W$6),IF('Rischio netto'!T112=tabelle!$V$7,('calcolo mitigazione del rischio'!AD$11*tabelle!$W$7),IF('Rischio netto'!T112=tabelle!$V$8,('calcolo mitigazione del rischio'!AD$11*tabelle!$W$8),IF('Rischio netto'!T112=tabelle!$V$9,('calcolo mitigazione del rischio'!AD$11*tabelle!$W$9),IF('Rischio netto'!T112=tabelle!$V$10,('calcolo mitigazione del rischio'!AD$11*tabelle!$W$10),IF('Rischio netto'!T112=tabelle!$V$11,('calcolo mitigazione del rischio'!AD$11*tabelle!$W$11),IF('Rischio netto'!T112=tabelle!$V$12,('calcolo mitigazione del rischio'!AD$11*tabelle!$W$12),"-"))))))))))</f>
        <v>-</v>
      </c>
      <c r="AE105" s="26"/>
      <c r="AF105" s="405" t="str">
        <f>IF('Rischio netto'!T112=tabelle!$V$3,('calcolo mitigazione del rischio'!AF$11*tabelle!$W$3),IF('Rischio netto'!T112=tabelle!$V$4,('calcolo mitigazione del rischio'!AF$11*tabelle!$W$4),IF('Rischio netto'!T112=tabelle!$V$5,('calcolo mitigazione del rischio'!AF$11*tabelle!$W$5),IF('Rischio netto'!T112=tabelle!$V$6,('calcolo mitigazione del rischio'!AF$11*tabelle!$W$6),IF('Rischio netto'!T112=tabelle!$V$7,('calcolo mitigazione del rischio'!AF$11*tabelle!$W$7),IF('Rischio netto'!T112=tabelle!$V$8,('calcolo mitigazione del rischio'!AF$11*tabelle!$W$8),IF('Rischio netto'!T112=tabelle!$V$9,('calcolo mitigazione del rischio'!AF$11*tabelle!$W$9),IF('Rischio netto'!T112=tabelle!$V$10,('calcolo mitigazione del rischio'!AF$11*tabelle!$W$10),IF('Rischio netto'!T112=tabelle!$V$11,('calcolo mitigazione del rischio'!AF$11*tabelle!$W$11),IF('Rischio netto'!T112=tabelle!$V$12,('calcolo mitigazione del rischio'!AF$11*tabelle!$W$12),"-"))))))))))</f>
        <v>-</v>
      </c>
      <c r="AG105" s="405" t="str">
        <f>IF('Rischio netto'!U112=tabelle!$V$3,('calcolo mitigazione del rischio'!AG$11*tabelle!$W$3),IF('Rischio netto'!U112=tabelle!$V$4,('calcolo mitigazione del rischio'!AG$11*tabelle!$W$4),IF('Rischio netto'!U112=tabelle!$V$5,('calcolo mitigazione del rischio'!AG$11*tabelle!$W$5),IF('Rischio netto'!U112=tabelle!$V$6,('calcolo mitigazione del rischio'!AG$11*tabelle!$W$6),IF('Rischio netto'!U112=tabelle!$V$7,('calcolo mitigazione del rischio'!AG$11*tabelle!$W$7),IF('Rischio netto'!U112=tabelle!$V$8,('calcolo mitigazione del rischio'!AG$11*tabelle!$W$8),IF('Rischio netto'!U112=tabelle!$V$9,('calcolo mitigazione del rischio'!AG$11*tabelle!$W$9),IF('Rischio netto'!U112=tabelle!$V$10,('calcolo mitigazione del rischio'!AG$11*tabelle!$W$10),IF('Rischio netto'!U112=tabelle!$V$11,('calcolo mitigazione del rischio'!AG$11*tabelle!$W$11),IF('Rischio netto'!U112=tabelle!$V$12,('calcolo mitigazione del rischio'!AG$11*tabelle!$W$12),"-"))))))))))</f>
        <v>-</v>
      </c>
      <c r="AH105" s="26" t="str">
        <f>IF('Rischio netto'!V112=tabelle!$V$3,('calcolo mitigazione del rischio'!AH$11*tabelle!$W$3),IF('Rischio netto'!V112=tabelle!$V$4,('calcolo mitigazione del rischio'!AH$11*tabelle!$W$4),IF('Rischio netto'!V112=tabelle!$V$5,('calcolo mitigazione del rischio'!AH$11*tabelle!$W$5),IF('Rischio netto'!V112=tabelle!$V$6,('calcolo mitigazione del rischio'!AH$11*tabelle!$W$6),IF('Rischio netto'!V112=tabelle!$V$7,('calcolo mitigazione del rischio'!AH$11*tabelle!$W$7),IF('Rischio netto'!V112=tabelle!$V$8,('calcolo mitigazione del rischio'!AH$11*tabelle!$W$8),IF('Rischio netto'!V112=tabelle!$V$9,('calcolo mitigazione del rischio'!AH$11*tabelle!$W$9),IF('Rischio netto'!V112=tabelle!$V$10,('calcolo mitigazione del rischio'!AH$11*tabelle!$W$10),IF('Rischio netto'!V112=tabelle!$V$11,('calcolo mitigazione del rischio'!AH$11*tabelle!$W$11),IF('Rischio netto'!V112=tabelle!$V$12,('calcolo mitigazione del rischio'!AH$11*tabelle!$W$12),"-"))))))))))</f>
        <v>-</v>
      </c>
      <c r="AI105" s="410" t="str">
        <f>IF('Rischio netto'!W112=tabelle!$V$3,('calcolo mitigazione del rischio'!AI$11*tabelle!$W$3),IF('Rischio netto'!W112=tabelle!$V$4,('calcolo mitigazione del rischio'!AI$11*tabelle!$W$4),IF('Rischio netto'!W112=tabelle!$V$5,('calcolo mitigazione del rischio'!AI$11*tabelle!$W$5),IF('Rischio netto'!W112=tabelle!$V$6,('calcolo mitigazione del rischio'!AI$11*tabelle!$W$6),IF('Rischio netto'!W112=tabelle!$V$7,('calcolo mitigazione del rischio'!AI$11*tabelle!$W$7),IF('Rischio netto'!W112=tabelle!$V$8,('calcolo mitigazione del rischio'!AI$11*tabelle!$W$8),IF('Rischio netto'!W112=tabelle!$V$9,('calcolo mitigazione del rischio'!AI$11*tabelle!$W$9),IF('Rischio netto'!W112=tabelle!$V$10,('calcolo mitigazione del rischio'!AI$11*tabelle!$W$10),IF('Rischio netto'!W112=tabelle!$V$11,('calcolo mitigazione del rischio'!AI$11*tabelle!$W$11),IF('Rischio netto'!W112=tabelle!$V$12,('calcolo mitigazione del rischio'!AI$11*tabelle!$W$12),"-"))))))))))</f>
        <v>-</v>
      </c>
      <c r="AJ105" s="428" t="e">
        <f t="shared" si="9"/>
        <v>#REF!</v>
      </c>
      <c r="AK105" s="429" t="e">
        <f t="shared" si="12"/>
        <v>#REF!</v>
      </c>
      <c r="AL105" s="418" t="e">
        <f>IF('calcolo mitigazione del rischio'!$AJ105="-","-",'calcolo mitigazione del rischio'!$AK105)</f>
        <v>#REF!</v>
      </c>
      <c r="AM105" s="412" t="str">
        <f>IF('Rischio netto'!X112="-","-",IF('calcolo mitigazione del rischio'!S105="-","-",IF('calcolo mitigazione del rischio'!AL105="-","-",ROUND(('calcolo mitigazione del rischio'!S105*(1-'calcolo mitigazione del rischio'!AL105)),0))))</f>
        <v>-</v>
      </c>
      <c r="AN105" s="404"/>
      <c r="AO105" s="26">
        <f>IF('Rischio Lordo'!L112="X",tabelle!$I$2,0)</f>
        <v>0</v>
      </c>
      <c r="AP105" s="26">
        <f>IF('Rischio Lordo'!M112="X",tabelle!$I$3,0)</f>
        <v>0</v>
      </c>
      <c r="AQ105" s="26">
        <f>IF('Rischio Lordo'!N112="X",tabelle!$I$4,0)</f>
        <v>0</v>
      </c>
      <c r="AR105" s="26">
        <f>IF('Rischio Lordo'!O112="X",tabelle!$I$5,0)</f>
        <v>0</v>
      </c>
      <c r="AS105" s="26">
        <f>IF('Rischio Lordo'!P112="X",tabelle!$I$6,0)</f>
        <v>0</v>
      </c>
      <c r="AT105" s="26">
        <f>IF('Rischio Lordo'!Q112="X",tabelle!$I$7,0)</f>
        <v>0</v>
      </c>
      <c r="AU105" s="26">
        <f>IF('Rischio Lordo'!R112="X",tabelle!$I$8,0)</f>
        <v>0</v>
      </c>
      <c r="AV105" s="26">
        <f>IF('Rischio Lordo'!S112="X",tabelle!$I$9,0)</f>
        <v>0</v>
      </c>
      <c r="AW105" s="26">
        <f>IF('Rischio Lordo'!T112="X",tabelle!$I$10,0)</f>
        <v>0</v>
      </c>
      <c r="AX105" s="26">
        <f>IF('Rischio Lordo'!U112="X",tabelle!$I$11,0)</f>
        <v>0</v>
      </c>
      <c r="AY105" s="26">
        <f>IF('Rischio Lordo'!V112="X",tabelle!$I$12,0)</f>
        <v>0</v>
      </c>
      <c r="AZ105" s="26">
        <f>IF('Rischio Lordo'!W112="X",tabelle!$I$13,0)</f>
        <v>0</v>
      </c>
      <c r="BA105" s="26">
        <f>IF('Rischio Lordo'!X112="X",tabelle!$I$14,0)</f>
        <v>0</v>
      </c>
      <c r="BB105" s="26">
        <f>IF('Rischio Lordo'!Y112="X",tabelle!$I$15,0)</f>
        <v>0</v>
      </c>
      <c r="BC105" s="26">
        <f>IF('Rischio Lordo'!Z112="X",tabelle!$I$16,0)</f>
        <v>0</v>
      </c>
      <c r="BD105" s="26">
        <f>IF('Rischio Lordo'!AA112="X",tabelle!$I$17,0)</f>
        <v>0</v>
      </c>
      <c r="BE105" s="26">
        <f>IF('Rischio Lordo'!AB112="X",tabelle!$I$18,0)</f>
        <v>0</v>
      </c>
      <c r="BF105" s="26">
        <f>IF('Rischio Lordo'!AC112="X",tabelle!$I$18,0)</f>
        <v>0</v>
      </c>
      <c r="BG105" s="26">
        <f>IF('Rischio Lordo'!AC112="X",tabelle!$I$19,0)</f>
        <v>0</v>
      </c>
      <c r="BH105" s="212">
        <f t="shared" si="13"/>
        <v>0</v>
      </c>
    </row>
    <row r="106" spans="1:60" x14ac:dyDescent="0.75">
      <c r="A106" s="743">
        <f>Schema!A110</f>
        <v>0</v>
      </c>
      <c r="B106" s="724" t="str">
        <f>Schema!B110</f>
        <v>G. Rapporti con organi di controllo interno (Collegio Sindacale - Organismo di Vigilanza)</v>
      </c>
      <c r="C106" s="1119" t="str">
        <f>Schema!C110</f>
        <v>G.1. Verifiche del Collegio Sindacale</v>
      </c>
      <c r="D106" s="268" t="str">
        <f>Schema!D110</f>
        <v>G.1.1. Verifiche periodiche e/o specifiche</v>
      </c>
      <c r="E106" s="296" t="str">
        <f>Schema!E110</f>
        <v>BBF</v>
      </c>
      <c r="F106" s="90" t="str">
        <f>Schema!F110</f>
        <v>H</v>
      </c>
      <c r="G106" s="90" t="str">
        <f>Schema!G110</f>
        <v>01</v>
      </c>
      <c r="H106" s="297" t="str">
        <f>Schema!H110</f>
        <v>01</v>
      </c>
      <c r="I106" s="181" t="str">
        <f>IF('Rischio Lordo'!AF113=tabelle!$M$7,tabelle!$N$7,IF('Rischio Lordo'!AF113=tabelle!$M$6,tabelle!$N$6,IF('Rischio Lordo'!AF113=tabelle!$M$5,tabelle!$N$5,IF('Rischio Lordo'!AF113=tabelle!$M$4,tabelle!$N$4,IF('Rischio Lordo'!AF113=tabelle!$M$3,tabelle!$N$3,"-")))))</f>
        <v>-</v>
      </c>
      <c r="J106" s="34" t="str">
        <f>IF('Rischio Lordo'!AG113=tabelle!$M$7,tabelle!$N$7,IF('Rischio Lordo'!AG113=tabelle!$M$6,tabelle!$N$6,IF('Rischio Lordo'!AG113=tabelle!$M$5,tabelle!$N$5,IF('Rischio Lordo'!AG113=tabelle!$M$4,tabelle!$N$4,IF('Rischio Lordo'!AG113=tabelle!$M$3,tabelle!$N$3,"-")))))</f>
        <v>-</v>
      </c>
      <c r="K106" s="34" t="str">
        <f>IF('Rischio Lordo'!AH113=tabelle!$M$7,tabelle!$N$7,IF('Rischio Lordo'!AH113=tabelle!$M$6,tabelle!$N$6,IF('Rischio Lordo'!AH113=tabelle!$M$5,tabelle!$N$5,IF('Rischio Lordo'!AH113=tabelle!$M$4,tabelle!$N$4,IF('Rischio Lordo'!AH113=tabelle!$M$3,tabelle!$N$3,"-")))))</f>
        <v>-</v>
      </c>
      <c r="L106" s="394" t="str">
        <f t="shared" si="10"/>
        <v>-</v>
      </c>
      <c r="M106" s="34" t="str">
        <f>IF('Rischio Lordo'!AI113=tabelle!$M$7,tabelle!$N$7,IF('Rischio Lordo'!AI113=tabelle!$M$6,tabelle!$N$6,IF('Rischio Lordo'!AI113=tabelle!$M$5,tabelle!$N$5,IF('Rischio Lordo'!AI113=tabelle!$M$4,tabelle!$N$4,IF('Rischio Lordo'!AI113=tabelle!$M$3,tabelle!$N$3,"-")))))</f>
        <v>-</v>
      </c>
      <c r="N106" s="165" t="str">
        <f>IF(M106="-","-",IF('calcolo mitigazione del rischio'!L106="-","-",IF(AND((M106*'calcolo mitigazione del rischio'!L106)&gt;=tabelle!$P$3, (M106*'calcolo mitigazione del rischio'!L106)&lt;tabelle!$Q$3),tabelle!$R$3,IF(AND((M106*'calcolo mitigazione del rischio'!L106)&gt;=tabelle!$P$4, (M106*'calcolo mitigazione del rischio'!L106)&lt;tabelle!$Q$4),tabelle!$R$4,IF(AND((M106*'calcolo mitigazione del rischio'!L106)&gt;=tabelle!$P$5, (M106*'calcolo mitigazione del rischio'!L106)&lt;tabelle!$Q$5),tabelle!$R$5,IF(AND((M106*'calcolo mitigazione del rischio'!L106)&gt;=tabelle!$P$6, (M106*'calcolo mitigazione del rischio'!L106)&lt;tabelle!$Q$6),tabelle!$R$6,IF(AND((M106*'calcolo mitigazione del rischio'!L106)&gt;=tabelle!$P$7, (M106*'calcolo mitigazione del rischio'!L106)&lt;=tabelle!$Q$7),tabelle!$R$7,"-")))))))</f>
        <v>-</v>
      </c>
      <c r="O106" s="35" t="str">
        <f>IF('Rischio Lordo'!AK113=tabelle!$M$7,tabelle!$N$7,IF('Rischio Lordo'!AK113=tabelle!$M$6,tabelle!$N$6,IF('Rischio Lordo'!AK113=tabelle!$M$5,tabelle!$N$5,IF('Rischio Lordo'!AK113=tabelle!$M$4,tabelle!$N$4,IF('Rischio Lordo'!AK113=tabelle!$M$3,tabelle!$N$3,"-")))))</f>
        <v>-</v>
      </c>
      <c r="P106" s="35" t="str">
        <f>IF('Rischio Lordo'!AL113=tabelle!$M$7,tabelle!$N$7,IF('Rischio Lordo'!AL113=tabelle!$M$6,tabelle!$N$6,IF('Rischio Lordo'!AL113=tabelle!$M$5,tabelle!$N$5,IF('Rischio Lordo'!AL113=tabelle!$M$4,tabelle!$N$4,IF('Rischio Lordo'!AL113=tabelle!$M$3,tabelle!$N$3,"-")))))</f>
        <v>-</v>
      </c>
      <c r="Q106" s="35" t="str">
        <f>IF('Rischio Lordo'!AM113=tabelle!$M$7,tabelle!$N$7,IF('Rischio Lordo'!AM113=tabelle!$M$6,tabelle!$N$6,IF('Rischio Lordo'!AM113=tabelle!$M$5,tabelle!$N$5,IF('Rischio Lordo'!AM113=tabelle!$M$4,tabelle!$N$4,IF('Rischio Lordo'!AM113=tabelle!$M$3,tabelle!$N$3,"-")))))</f>
        <v>-</v>
      </c>
      <c r="R106" s="166" t="str">
        <f t="shared" si="11"/>
        <v>-</v>
      </c>
      <c r="S106" s="228" t="str">
        <f>IF(R106="-","-",(R106*'calcolo mitigazione del rischio'!N106))</f>
        <v>-</v>
      </c>
      <c r="T106" s="26" t="str">
        <f>IF('Rischio netto'!I113=tabelle!$V$3,('calcolo mitigazione del rischio'!T$11*tabelle!$W$3),IF('Rischio netto'!I113=tabelle!$V$4,('calcolo mitigazione del rischio'!T$11*tabelle!$W$4),IF('Rischio netto'!I113=tabelle!$V$5,('calcolo mitigazione del rischio'!T$11*tabelle!$W$5),IF('Rischio netto'!I113=tabelle!$V$6,('calcolo mitigazione del rischio'!T$11*tabelle!$W$6),IF('Rischio netto'!I113=tabelle!$V$7,('calcolo mitigazione del rischio'!T$11*tabelle!$W$7),IF('Rischio netto'!I113=tabelle!$V$8,('calcolo mitigazione del rischio'!T$11*tabelle!$W$8),IF('Rischio netto'!I113=tabelle!$V$9,('calcolo mitigazione del rischio'!T$11*tabelle!$W$9),IF('Rischio netto'!I113=tabelle!$V$10,('calcolo mitigazione del rischio'!T$11*tabelle!$W$10),IF('Rischio netto'!I113=tabelle!$V$11,('calcolo mitigazione del rischio'!T$11*tabelle!$W$11),IF('Rischio netto'!I113=tabelle!$V$12,('calcolo mitigazione del rischio'!T$11*tabelle!$W$12),"-"))))))))))</f>
        <v>-</v>
      </c>
      <c r="U106" s="26" t="str">
        <f>IF('Rischio netto'!J113=tabelle!$V$3,('calcolo mitigazione del rischio'!U$11*tabelle!$W$3),IF('Rischio netto'!J113=tabelle!$V$4,('calcolo mitigazione del rischio'!U$11*tabelle!$W$4),IF('Rischio netto'!J113=tabelle!$V$5,('calcolo mitigazione del rischio'!U$11*tabelle!$W$5),IF('Rischio netto'!J113=tabelle!$V$6,('calcolo mitigazione del rischio'!U$11*tabelle!$W$6),IF('Rischio netto'!J113=tabelle!$V$7,('calcolo mitigazione del rischio'!U$11*tabelle!$W$7),IF('Rischio netto'!J113=tabelle!$V$8,('calcolo mitigazione del rischio'!U$11*tabelle!$W$8),IF('Rischio netto'!J113=tabelle!$V$9,('calcolo mitigazione del rischio'!U$11*tabelle!$W$9),IF('Rischio netto'!J113=tabelle!$V$10,('calcolo mitigazione del rischio'!U$11*tabelle!$W$10),IF('Rischio netto'!J113=tabelle!$V$11,('calcolo mitigazione del rischio'!U$11*tabelle!$W$11),IF('Rischio netto'!J113=tabelle!$V$12,('calcolo mitigazione del rischio'!U$11*tabelle!$W$12),"-"))))))))))</f>
        <v>-</v>
      </c>
      <c r="V106" s="26" t="str">
        <f>IF('Rischio netto'!K113=tabelle!$V$3,('calcolo mitigazione del rischio'!V$11*tabelle!$W$3),IF('Rischio netto'!K113=tabelle!$V$4,('calcolo mitigazione del rischio'!V$11*tabelle!$W$4),IF('Rischio netto'!K113=tabelle!$V$5,('calcolo mitigazione del rischio'!V$11*tabelle!$W$5),IF('Rischio netto'!K113=tabelle!$V$6,('calcolo mitigazione del rischio'!V$11*tabelle!$W$6),IF('Rischio netto'!K113=tabelle!$V$7,('calcolo mitigazione del rischio'!V$11*tabelle!$W$7),IF('Rischio netto'!K113=tabelle!$V$8,('calcolo mitigazione del rischio'!V$11*tabelle!$W$8),IF('Rischio netto'!K113=tabelle!$V$9,('calcolo mitigazione del rischio'!V$11*tabelle!$W$9),IF('Rischio netto'!K113=tabelle!$V$10,('calcolo mitigazione del rischio'!V$11*tabelle!$W$10),IF('Rischio netto'!K113=tabelle!$V$11,('calcolo mitigazione del rischio'!V$11*tabelle!$W$11),IF('Rischio netto'!K113=tabelle!$V$12,('calcolo mitigazione del rischio'!V$11*tabelle!$W$12),"-"))))))))))</f>
        <v>-</v>
      </c>
      <c r="W106" s="26" t="str">
        <f>IF('Rischio netto'!L113=tabelle!$V$3,('calcolo mitigazione del rischio'!W$11*tabelle!$W$3),IF('Rischio netto'!L113=tabelle!$V$4,('calcolo mitigazione del rischio'!W$11*tabelle!$W$4),IF('Rischio netto'!L113=tabelle!$V$5,('calcolo mitigazione del rischio'!W$11*tabelle!$W$5),IF('Rischio netto'!L113=tabelle!$V$6,('calcolo mitigazione del rischio'!W$11*tabelle!$W$6),IF('Rischio netto'!L113=tabelle!$V$7,('calcolo mitigazione del rischio'!W$11*tabelle!$W$7),IF('Rischio netto'!L113=tabelle!$V$8,('calcolo mitigazione del rischio'!W$11*tabelle!$W$8),IF('Rischio netto'!L113=tabelle!$V$9,('calcolo mitigazione del rischio'!W$11*tabelle!$W$9),IF('Rischio netto'!L113=tabelle!$V$10,('calcolo mitigazione del rischio'!W$11*tabelle!$W$10),IF('Rischio netto'!L113=tabelle!$V$11,('calcolo mitigazione del rischio'!W$11*tabelle!$W$11),IF('Rischio netto'!L113=tabelle!$V$12,('calcolo mitigazione del rischio'!W$11*tabelle!$W$12),"-"))))))))))</f>
        <v>-</v>
      </c>
      <c r="X106" s="26" t="str">
        <f>IF('Rischio netto'!O113=tabelle!$V$3,('calcolo mitigazione del rischio'!X$11*tabelle!$W$3),IF('Rischio netto'!O113=tabelle!$V$4,('calcolo mitigazione del rischio'!X$11*tabelle!$W$4),IF('Rischio netto'!O113=tabelle!$V$5,('calcolo mitigazione del rischio'!X$11*tabelle!$W$5),IF('Rischio netto'!O113=tabelle!$V$6,('calcolo mitigazione del rischio'!X$11*tabelle!$W$6),IF('Rischio netto'!O113=tabelle!$V$7,('calcolo mitigazione del rischio'!X$11*tabelle!$W$7),IF('Rischio netto'!O113=tabelle!$V$8,('calcolo mitigazione del rischio'!X$11*tabelle!$W$8),IF('Rischio netto'!O113=tabelle!$V$9,('calcolo mitigazione del rischio'!X$11*tabelle!$W$9),IF('Rischio netto'!O113=tabelle!$V$10,('calcolo mitigazione del rischio'!X$11*tabelle!$W$10),IF('Rischio netto'!O113=tabelle!$V$11,('calcolo mitigazione del rischio'!X$11*tabelle!$W$11),IF('Rischio netto'!O113=tabelle!$V$12,('calcolo mitigazione del rischio'!X$11*tabelle!$W$12),"-"))))))))))</f>
        <v>-</v>
      </c>
      <c r="Y106" s="26" t="str">
        <f>IF('Rischio netto'!P113=tabelle!$V$3,('calcolo mitigazione del rischio'!Y$11*tabelle!$W$3),IF('Rischio netto'!P113=tabelle!$V$4,('calcolo mitigazione del rischio'!Y$11*tabelle!$W$4),IF('Rischio netto'!P113=tabelle!$V$5,('calcolo mitigazione del rischio'!Y$11*tabelle!$W$5),IF('Rischio netto'!P113=tabelle!$V$6,('calcolo mitigazione del rischio'!Y$11*tabelle!$W$6),IF('Rischio netto'!P113=tabelle!$V$7,('calcolo mitigazione del rischio'!Y$11*tabelle!$W$7),IF('Rischio netto'!P113=tabelle!$V$8,('calcolo mitigazione del rischio'!Y$11*tabelle!$W$8),IF('Rischio netto'!P113=tabelle!$V$9,('calcolo mitigazione del rischio'!Y$11*tabelle!$W$9),IF('Rischio netto'!P113=tabelle!$V$10,('calcolo mitigazione del rischio'!Y$11*tabelle!$W$10),IF('Rischio netto'!P113=tabelle!$V$11,('calcolo mitigazione del rischio'!Y$11*tabelle!$W$11),IF('Rischio netto'!P113=tabelle!$V$12,('calcolo mitigazione del rischio'!Y$11*tabelle!$W$12),"-"))))))))))</f>
        <v>-</v>
      </c>
      <c r="Z10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6" s="26" t="str">
        <f>IF('Rischio netto'!Q113=tabelle!$V$3,('calcolo mitigazione del rischio'!AA$11*tabelle!$W$3),IF('Rischio netto'!Q113=tabelle!$V$4,('calcolo mitigazione del rischio'!AA$11*tabelle!$W$4),IF('Rischio netto'!Q113=tabelle!$V$5,('calcolo mitigazione del rischio'!AA$11*tabelle!$W$5),IF('Rischio netto'!Q113=tabelle!$V$6,('calcolo mitigazione del rischio'!AA$11*tabelle!$W$6),IF('Rischio netto'!Q113=tabelle!$V$7,('calcolo mitigazione del rischio'!AA$11*tabelle!$W$7),IF('Rischio netto'!Q113=tabelle!$V$8,('calcolo mitigazione del rischio'!AA$11*tabelle!$W$8),IF('Rischio netto'!Q113=tabelle!$V$9,('calcolo mitigazione del rischio'!AA$11*tabelle!$W$9),IF('Rischio netto'!Q113=tabelle!$V$10,('calcolo mitigazione del rischio'!AA$11*tabelle!$W$10),IF('Rischio netto'!Q113=tabelle!$V$11,('calcolo mitigazione del rischio'!AA$11*tabelle!$W$11),IF('Rischio netto'!Q113=tabelle!$V$12,('calcolo mitigazione del rischio'!AA$11*tabelle!$W$12),"-"))))))))))</f>
        <v>-</v>
      </c>
      <c r="AB106" s="26" t="str">
        <f>IF('Rischio netto'!R113=tabelle!$V$3,('calcolo mitigazione del rischio'!AB$11*tabelle!$W$3),IF('Rischio netto'!R113=tabelle!$V$4,('calcolo mitigazione del rischio'!AB$11*tabelle!$W$4),IF('Rischio netto'!R113=tabelle!$V$5,('calcolo mitigazione del rischio'!AB$11*tabelle!$W$5),IF('Rischio netto'!R113=tabelle!$V$6,('calcolo mitigazione del rischio'!AB$11*tabelle!$W$6),IF('Rischio netto'!R113=tabelle!$V$7,('calcolo mitigazione del rischio'!AB$11*tabelle!$W$7),IF('Rischio netto'!R113=tabelle!$V$8,('calcolo mitigazione del rischio'!AB$11*tabelle!$W$8),IF('Rischio netto'!R113=tabelle!$V$9,('calcolo mitigazione del rischio'!AB$11*tabelle!$W$9),IF('Rischio netto'!R113=tabelle!$V$10,('calcolo mitigazione del rischio'!AB$11*tabelle!$W$10),IF('Rischio netto'!R113=tabelle!$V$11,('calcolo mitigazione del rischio'!AB$11*tabelle!$W$11),IF('Rischio netto'!R113=tabelle!$V$12,('calcolo mitigazione del rischio'!AB$11*tabelle!$W$12),"-"))))))))))</f>
        <v>-</v>
      </c>
      <c r="AC106" s="405" t="str">
        <f>IF('Rischio netto'!T113=tabelle!$V$3,('calcolo mitigazione del rischio'!AC$11*tabelle!$W$3),IF('Rischio netto'!T113=tabelle!$V$4,('calcolo mitigazione del rischio'!AC$11*tabelle!$W$4),IF('Rischio netto'!T113=tabelle!$V$5,('calcolo mitigazione del rischio'!AC$11*tabelle!$W$5),IF('Rischio netto'!T113=tabelle!$V$6,('calcolo mitigazione del rischio'!AC$11*tabelle!$W$6),IF('Rischio netto'!T113=tabelle!$V$7,('calcolo mitigazione del rischio'!AC$11*tabelle!$W$7),IF('Rischio netto'!T113=tabelle!$V$8,('calcolo mitigazione del rischio'!AC$11*tabelle!$W$8),IF('Rischio netto'!T113=tabelle!$V$9,('calcolo mitigazione del rischio'!AC$11*tabelle!$W$9),IF('Rischio netto'!T113=tabelle!$V$10,('calcolo mitigazione del rischio'!AC$11*tabelle!$W$10),IF('Rischio netto'!T113=tabelle!$V$11,('calcolo mitigazione del rischio'!AC$11*tabelle!$W$11),IF('Rischio netto'!T113=tabelle!$V$12,('calcolo mitigazione del rischio'!AC$11*tabelle!$W$12),"-"))))))))))</f>
        <v>-</v>
      </c>
      <c r="AD106" s="26" t="str">
        <f>IF('Rischio netto'!T113=tabelle!$V$3,('calcolo mitigazione del rischio'!AD$11*tabelle!$W$3),IF('Rischio netto'!T113=tabelle!$V$4,('calcolo mitigazione del rischio'!AD$11*tabelle!$W$4),IF('Rischio netto'!T113=tabelle!$V$5,('calcolo mitigazione del rischio'!AD$11*tabelle!$W$5),IF('Rischio netto'!T113=tabelle!$V$6,('calcolo mitigazione del rischio'!AD$11*tabelle!$W$6),IF('Rischio netto'!T113=tabelle!$V$7,('calcolo mitigazione del rischio'!AD$11*tabelle!$W$7),IF('Rischio netto'!T113=tabelle!$V$8,('calcolo mitigazione del rischio'!AD$11*tabelle!$W$8),IF('Rischio netto'!T113=tabelle!$V$9,('calcolo mitigazione del rischio'!AD$11*tabelle!$W$9),IF('Rischio netto'!T113=tabelle!$V$10,('calcolo mitigazione del rischio'!AD$11*tabelle!$W$10),IF('Rischio netto'!T113=tabelle!$V$11,('calcolo mitigazione del rischio'!AD$11*tabelle!$W$11),IF('Rischio netto'!T113=tabelle!$V$12,('calcolo mitigazione del rischio'!AD$11*tabelle!$W$12),"-"))))))))))</f>
        <v>-</v>
      </c>
      <c r="AE106" s="26"/>
      <c r="AF106" s="405" t="str">
        <f>IF('Rischio netto'!T113=tabelle!$V$3,('calcolo mitigazione del rischio'!AF$11*tabelle!$W$3),IF('Rischio netto'!T113=tabelle!$V$4,('calcolo mitigazione del rischio'!AF$11*tabelle!$W$4),IF('Rischio netto'!T113=tabelle!$V$5,('calcolo mitigazione del rischio'!AF$11*tabelle!$W$5),IF('Rischio netto'!T113=tabelle!$V$6,('calcolo mitigazione del rischio'!AF$11*tabelle!$W$6),IF('Rischio netto'!T113=tabelle!$V$7,('calcolo mitigazione del rischio'!AF$11*tabelle!$W$7),IF('Rischio netto'!T113=tabelle!$V$8,('calcolo mitigazione del rischio'!AF$11*tabelle!$W$8),IF('Rischio netto'!T113=tabelle!$V$9,('calcolo mitigazione del rischio'!AF$11*tabelle!$W$9),IF('Rischio netto'!T113=tabelle!$V$10,('calcolo mitigazione del rischio'!AF$11*tabelle!$W$10),IF('Rischio netto'!T113=tabelle!$V$11,('calcolo mitigazione del rischio'!AF$11*tabelle!$W$11),IF('Rischio netto'!T113=tabelle!$V$12,('calcolo mitigazione del rischio'!AF$11*tabelle!$W$12),"-"))))))))))</f>
        <v>-</v>
      </c>
      <c r="AG106" s="405" t="str">
        <f>IF('Rischio netto'!U113=tabelle!$V$3,('calcolo mitigazione del rischio'!AG$11*tabelle!$W$3),IF('Rischio netto'!U113=tabelle!$V$4,('calcolo mitigazione del rischio'!AG$11*tabelle!$W$4),IF('Rischio netto'!U113=tabelle!$V$5,('calcolo mitigazione del rischio'!AG$11*tabelle!$W$5),IF('Rischio netto'!U113=tabelle!$V$6,('calcolo mitigazione del rischio'!AG$11*tabelle!$W$6),IF('Rischio netto'!U113=tabelle!$V$7,('calcolo mitigazione del rischio'!AG$11*tabelle!$W$7),IF('Rischio netto'!U113=tabelle!$V$8,('calcolo mitigazione del rischio'!AG$11*tabelle!$W$8),IF('Rischio netto'!U113=tabelle!$V$9,('calcolo mitigazione del rischio'!AG$11*tabelle!$W$9),IF('Rischio netto'!U113=tabelle!$V$10,('calcolo mitigazione del rischio'!AG$11*tabelle!$W$10),IF('Rischio netto'!U113=tabelle!$V$11,('calcolo mitigazione del rischio'!AG$11*tabelle!$W$11),IF('Rischio netto'!U113=tabelle!$V$12,('calcolo mitigazione del rischio'!AG$11*tabelle!$W$12),"-"))))))))))</f>
        <v>-</v>
      </c>
      <c r="AH106" s="26" t="str">
        <f>IF('Rischio netto'!V113=tabelle!$V$3,('calcolo mitigazione del rischio'!AH$11*tabelle!$W$3),IF('Rischio netto'!V113=tabelle!$V$4,('calcolo mitigazione del rischio'!AH$11*tabelle!$W$4),IF('Rischio netto'!V113=tabelle!$V$5,('calcolo mitigazione del rischio'!AH$11*tabelle!$W$5),IF('Rischio netto'!V113=tabelle!$V$6,('calcolo mitigazione del rischio'!AH$11*tabelle!$W$6),IF('Rischio netto'!V113=tabelle!$V$7,('calcolo mitigazione del rischio'!AH$11*tabelle!$W$7),IF('Rischio netto'!V113=tabelle!$V$8,('calcolo mitigazione del rischio'!AH$11*tabelle!$W$8),IF('Rischio netto'!V113=tabelle!$V$9,('calcolo mitigazione del rischio'!AH$11*tabelle!$W$9),IF('Rischio netto'!V113=tabelle!$V$10,('calcolo mitigazione del rischio'!AH$11*tabelle!$W$10),IF('Rischio netto'!V113=tabelle!$V$11,('calcolo mitigazione del rischio'!AH$11*tabelle!$W$11),IF('Rischio netto'!V113=tabelle!$V$12,('calcolo mitigazione del rischio'!AH$11*tabelle!$W$12),"-"))))))))))</f>
        <v>-</v>
      </c>
      <c r="AI106" s="410" t="str">
        <f>IF('Rischio netto'!W113=tabelle!$V$3,('calcolo mitigazione del rischio'!AI$11*tabelle!$W$3),IF('Rischio netto'!W113=tabelle!$V$4,('calcolo mitigazione del rischio'!AI$11*tabelle!$W$4),IF('Rischio netto'!W113=tabelle!$V$5,('calcolo mitigazione del rischio'!AI$11*tabelle!$W$5),IF('Rischio netto'!W113=tabelle!$V$6,('calcolo mitigazione del rischio'!AI$11*tabelle!$W$6),IF('Rischio netto'!W113=tabelle!$V$7,('calcolo mitigazione del rischio'!AI$11*tabelle!$W$7),IF('Rischio netto'!W113=tabelle!$V$8,('calcolo mitigazione del rischio'!AI$11*tabelle!$W$8),IF('Rischio netto'!W113=tabelle!$V$9,('calcolo mitigazione del rischio'!AI$11*tabelle!$W$9),IF('Rischio netto'!W113=tabelle!$V$10,('calcolo mitigazione del rischio'!AI$11*tabelle!$W$10),IF('Rischio netto'!W113=tabelle!$V$11,('calcolo mitigazione del rischio'!AI$11*tabelle!$W$11),IF('Rischio netto'!W113=tabelle!$V$12,('calcolo mitigazione del rischio'!AI$11*tabelle!$W$12),"-"))))))))))</f>
        <v>-</v>
      </c>
      <c r="AJ106" s="428" t="e">
        <f t="shared" si="9"/>
        <v>#REF!</v>
      </c>
      <c r="AK106" s="429" t="e">
        <f t="shared" si="12"/>
        <v>#REF!</v>
      </c>
      <c r="AL106" s="418" t="e">
        <f>IF('calcolo mitigazione del rischio'!$AJ106="-","-",'calcolo mitigazione del rischio'!$AK106)</f>
        <v>#REF!</v>
      </c>
      <c r="AM106" s="412" t="str">
        <f>IF('Rischio netto'!X113="-","-",IF('calcolo mitigazione del rischio'!S106="-","-",IF('calcolo mitigazione del rischio'!AL106="-","-",ROUND(('calcolo mitigazione del rischio'!S106*(1-'calcolo mitigazione del rischio'!AL106)),0))))</f>
        <v>-</v>
      </c>
      <c r="AN106" s="404"/>
      <c r="AO106" s="26">
        <f>IF('Rischio Lordo'!L113="X",tabelle!$I$2,0)</f>
        <v>0</v>
      </c>
      <c r="AP106" s="26">
        <f>IF('Rischio Lordo'!M113="X",tabelle!$I$3,0)</f>
        <v>0</v>
      </c>
      <c r="AQ106" s="26">
        <f>IF('Rischio Lordo'!N113="X",tabelle!$I$4,0)</f>
        <v>0</v>
      </c>
      <c r="AR106" s="26">
        <f>IF('Rischio Lordo'!O113="X",tabelle!$I$5,0)</f>
        <v>0</v>
      </c>
      <c r="AS106" s="26">
        <f>IF('Rischio Lordo'!P113="X",tabelle!$I$6,0)</f>
        <v>0</v>
      </c>
      <c r="AT106" s="26">
        <f>IF('Rischio Lordo'!Q113="X",tabelle!$I$7,0)</f>
        <v>0</v>
      </c>
      <c r="AU106" s="26">
        <f>IF('Rischio Lordo'!R113="X",tabelle!$I$8,0)</f>
        <v>0</v>
      </c>
      <c r="AV106" s="26">
        <f>IF('Rischio Lordo'!S113="X",tabelle!$I$9,0)</f>
        <v>0</v>
      </c>
      <c r="AW106" s="26">
        <f>IF('Rischio Lordo'!T113="X",tabelle!$I$10,0)</f>
        <v>0</v>
      </c>
      <c r="AX106" s="26">
        <f>IF('Rischio Lordo'!U113="X",tabelle!$I$11,0)</f>
        <v>0</v>
      </c>
      <c r="AY106" s="26">
        <f>IF('Rischio Lordo'!V113="X",tabelle!$I$12,0)</f>
        <v>0</v>
      </c>
      <c r="AZ106" s="26">
        <f>IF('Rischio Lordo'!W113="X",tabelle!$I$13,0)</f>
        <v>0</v>
      </c>
      <c r="BA106" s="26">
        <f>IF('Rischio Lordo'!X113="X",tabelle!$I$14,0)</f>
        <v>0</v>
      </c>
      <c r="BB106" s="26">
        <f>IF('Rischio Lordo'!Y113="X",tabelle!$I$15,0)</f>
        <v>0</v>
      </c>
      <c r="BC106" s="26">
        <f>IF('Rischio Lordo'!Z113="X",tabelle!$I$16,0)</f>
        <v>0</v>
      </c>
      <c r="BD106" s="26">
        <f>IF('Rischio Lordo'!AA113="X",tabelle!$I$17,0)</f>
        <v>0</v>
      </c>
      <c r="BE106" s="26">
        <f>IF('Rischio Lordo'!AB113="X",tabelle!$I$18,0)</f>
        <v>0</v>
      </c>
      <c r="BF106" s="26">
        <f>IF('Rischio Lordo'!AC113="X",tabelle!$I$18,0)</f>
        <v>0</v>
      </c>
      <c r="BG106" s="26">
        <f>IF('Rischio Lordo'!AC113="X",tabelle!$I$19,0)</f>
        <v>0</v>
      </c>
      <c r="BH106" s="212">
        <f t="shared" si="13"/>
        <v>0</v>
      </c>
    </row>
    <row r="107" spans="1:60" ht="15.5" thickBot="1" x14ac:dyDescent="0.9">
      <c r="A107" s="743">
        <f>Schema!A111</f>
        <v>0</v>
      </c>
      <c r="B107" s="724">
        <f>Schema!B111</f>
        <v>0</v>
      </c>
      <c r="C107" s="1119">
        <f>Schema!C111</f>
        <v>0</v>
      </c>
      <c r="D107" s="268" t="str">
        <f>Schema!D111</f>
        <v>G.1.2. Verifiche finalizzate alla Relazione al Bilancio Annuale d'Esercizio</v>
      </c>
      <c r="E107" s="296" t="str">
        <f>Schema!E111</f>
        <v>BBF</v>
      </c>
      <c r="F107" s="90" t="str">
        <f>Schema!F111</f>
        <v>H</v>
      </c>
      <c r="G107" s="90" t="str">
        <f>Schema!G111</f>
        <v>01</v>
      </c>
      <c r="H107" s="297" t="str">
        <f>Schema!H111</f>
        <v>02</v>
      </c>
      <c r="I107" s="182" t="str">
        <f>IF('Rischio Lordo'!AF114=tabelle!$M$7,tabelle!$N$7,IF('Rischio Lordo'!AF114=tabelle!$M$6,tabelle!$N$6,IF('Rischio Lordo'!AF114=tabelle!$M$5,tabelle!$N$5,IF('Rischio Lordo'!AF114=tabelle!$M$4,tabelle!$N$4,IF('Rischio Lordo'!AF114=tabelle!$M$3,tabelle!$N$3,"-")))))</f>
        <v>-</v>
      </c>
      <c r="J107" s="67" t="str">
        <f>IF('Rischio Lordo'!AG114=tabelle!$M$7,tabelle!$N$7,IF('Rischio Lordo'!AG114=tabelle!$M$6,tabelle!$N$6,IF('Rischio Lordo'!AG114=tabelle!$M$5,tabelle!$N$5,IF('Rischio Lordo'!AG114=tabelle!$M$4,tabelle!$N$4,IF('Rischio Lordo'!AG114=tabelle!$M$3,tabelle!$N$3,"-")))))</f>
        <v>-</v>
      </c>
      <c r="K107" s="67" t="str">
        <f>IF('Rischio Lordo'!AH114=tabelle!$M$7,tabelle!$N$7,IF('Rischio Lordo'!AH114=tabelle!$M$6,tabelle!$N$6,IF('Rischio Lordo'!AH114=tabelle!$M$5,tabelle!$N$5,IF('Rischio Lordo'!AH114=tabelle!$M$4,tabelle!$N$4,IF('Rischio Lordo'!AH114=tabelle!$M$3,tabelle!$N$3,"-")))))</f>
        <v>-</v>
      </c>
      <c r="L107" s="395" t="str">
        <f t="shared" si="10"/>
        <v>-</v>
      </c>
      <c r="M107" s="67" t="str">
        <f>IF('Rischio Lordo'!AI114=tabelle!$M$7,tabelle!$N$7,IF('Rischio Lordo'!AI114=tabelle!$M$6,tabelle!$N$6,IF('Rischio Lordo'!AI114=tabelle!$M$5,tabelle!$N$5,IF('Rischio Lordo'!AI114=tabelle!$M$4,tabelle!$N$4,IF('Rischio Lordo'!AI114=tabelle!$M$3,tabelle!$N$3,"-")))))</f>
        <v>-</v>
      </c>
      <c r="N107" s="167" t="str">
        <f>IF(M107="-","-",IF('calcolo mitigazione del rischio'!L107="-","-",IF(AND((M107*'calcolo mitigazione del rischio'!L107)&gt;=tabelle!$P$3, (M107*'calcolo mitigazione del rischio'!L107)&lt;tabelle!$Q$3),tabelle!$R$3,IF(AND((M107*'calcolo mitigazione del rischio'!L107)&gt;=tabelle!$P$4, (M107*'calcolo mitigazione del rischio'!L107)&lt;tabelle!$Q$4),tabelle!$R$4,IF(AND((M107*'calcolo mitigazione del rischio'!L107)&gt;=tabelle!$P$5, (M107*'calcolo mitigazione del rischio'!L107)&lt;tabelle!$Q$5),tabelle!$R$5,IF(AND((M107*'calcolo mitigazione del rischio'!L107)&gt;=tabelle!$P$6, (M107*'calcolo mitigazione del rischio'!L107)&lt;tabelle!$Q$6),tabelle!$R$6,IF(AND((M107*'calcolo mitigazione del rischio'!L107)&gt;=tabelle!$P$7, (M107*'calcolo mitigazione del rischio'!L107)&lt;=tabelle!$Q$7),tabelle!$R$7,"-")))))))</f>
        <v>-</v>
      </c>
      <c r="O107" s="99" t="str">
        <f>IF('Rischio Lordo'!AK114=tabelle!$M$7,tabelle!$N$7,IF('Rischio Lordo'!AK114=tabelle!$M$6,tabelle!$N$6,IF('Rischio Lordo'!AK114=tabelle!$M$5,tabelle!$N$5,IF('Rischio Lordo'!AK114=tabelle!$M$4,tabelle!$N$4,IF('Rischio Lordo'!AK114=tabelle!$M$3,tabelle!$N$3,"-")))))</f>
        <v>-</v>
      </c>
      <c r="P107" s="99" t="str">
        <f>IF('Rischio Lordo'!AL114=tabelle!$M$7,tabelle!$N$7,IF('Rischio Lordo'!AL114=tabelle!$M$6,tabelle!$N$6,IF('Rischio Lordo'!AL114=tabelle!$M$5,tabelle!$N$5,IF('Rischio Lordo'!AL114=tabelle!$M$4,tabelle!$N$4,IF('Rischio Lordo'!AL114=tabelle!$M$3,tabelle!$N$3,"-")))))</f>
        <v>-</v>
      </c>
      <c r="Q107" s="99" t="str">
        <f>IF('Rischio Lordo'!AM114=tabelle!$M$7,tabelle!$N$7,IF('Rischio Lordo'!AM114=tabelle!$M$6,tabelle!$N$6,IF('Rischio Lordo'!AM114=tabelle!$M$5,tabelle!$N$5,IF('Rischio Lordo'!AM114=tabelle!$M$4,tabelle!$N$4,IF('Rischio Lordo'!AM114=tabelle!$M$3,tabelle!$N$3,"-")))))</f>
        <v>-</v>
      </c>
      <c r="R107" s="168" t="str">
        <f t="shared" si="11"/>
        <v>-</v>
      </c>
      <c r="S107" s="229" t="str">
        <f>IF(R107="-","-",(R107*'calcolo mitigazione del rischio'!N107))</f>
        <v>-</v>
      </c>
      <c r="T107" s="26" t="str">
        <f>IF('Rischio netto'!I114=tabelle!$V$3,('calcolo mitigazione del rischio'!T$11*tabelle!$W$3),IF('Rischio netto'!I114=tabelle!$V$4,('calcolo mitigazione del rischio'!T$11*tabelle!$W$4),IF('Rischio netto'!I114=tabelle!$V$5,('calcolo mitigazione del rischio'!T$11*tabelle!$W$5),IF('Rischio netto'!I114=tabelle!$V$6,('calcolo mitigazione del rischio'!T$11*tabelle!$W$6),IF('Rischio netto'!I114=tabelle!$V$7,('calcolo mitigazione del rischio'!T$11*tabelle!$W$7),IF('Rischio netto'!I114=tabelle!$V$8,('calcolo mitigazione del rischio'!T$11*tabelle!$W$8),IF('Rischio netto'!I114=tabelle!$V$9,('calcolo mitigazione del rischio'!T$11*tabelle!$W$9),IF('Rischio netto'!I114=tabelle!$V$10,('calcolo mitigazione del rischio'!T$11*tabelle!$W$10),IF('Rischio netto'!I114=tabelle!$V$11,('calcolo mitigazione del rischio'!T$11*tabelle!$W$11),IF('Rischio netto'!I114=tabelle!$V$12,('calcolo mitigazione del rischio'!T$11*tabelle!$W$12),"-"))))))))))</f>
        <v>-</v>
      </c>
      <c r="U107" s="26" t="str">
        <f>IF('Rischio netto'!J114=tabelle!$V$3,('calcolo mitigazione del rischio'!U$11*tabelle!$W$3),IF('Rischio netto'!J114=tabelle!$V$4,('calcolo mitigazione del rischio'!U$11*tabelle!$W$4),IF('Rischio netto'!J114=tabelle!$V$5,('calcolo mitigazione del rischio'!U$11*tabelle!$W$5),IF('Rischio netto'!J114=tabelle!$V$6,('calcolo mitigazione del rischio'!U$11*tabelle!$W$6),IF('Rischio netto'!J114=tabelle!$V$7,('calcolo mitigazione del rischio'!U$11*tabelle!$W$7),IF('Rischio netto'!J114=tabelle!$V$8,('calcolo mitigazione del rischio'!U$11*tabelle!$W$8),IF('Rischio netto'!J114=tabelle!$V$9,('calcolo mitigazione del rischio'!U$11*tabelle!$W$9),IF('Rischio netto'!J114=tabelle!$V$10,('calcolo mitigazione del rischio'!U$11*tabelle!$W$10),IF('Rischio netto'!J114=tabelle!$V$11,('calcolo mitigazione del rischio'!U$11*tabelle!$W$11),IF('Rischio netto'!J114=tabelle!$V$12,('calcolo mitigazione del rischio'!U$11*tabelle!$W$12),"-"))))))))))</f>
        <v>-</v>
      </c>
      <c r="V107" s="26" t="str">
        <f>IF('Rischio netto'!K114=tabelle!$V$3,('calcolo mitigazione del rischio'!V$11*tabelle!$W$3),IF('Rischio netto'!K114=tabelle!$V$4,('calcolo mitigazione del rischio'!V$11*tabelle!$W$4),IF('Rischio netto'!K114=tabelle!$V$5,('calcolo mitigazione del rischio'!V$11*tabelle!$W$5),IF('Rischio netto'!K114=tabelle!$V$6,('calcolo mitigazione del rischio'!V$11*tabelle!$W$6),IF('Rischio netto'!K114=tabelle!$V$7,('calcolo mitigazione del rischio'!V$11*tabelle!$W$7),IF('Rischio netto'!K114=tabelle!$V$8,('calcolo mitigazione del rischio'!V$11*tabelle!$W$8),IF('Rischio netto'!K114=tabelle!$V$9,('calcolo mitigazione del rischio'!V$11*tabelle!$W$9),IF('Rischio netto'!K114=tabelle!$V$10,('calcolo mitigazione del rischio'!V$11*tabelle!$W$10),IF('Rischio netto'!K114=tabelle!$V$11,('calcolo mitigazione del rischio'!V$11*tabelle!$W$11),IF('Rischio netto'!K114=tabelle!$V$12,('calcolo mitigazione del rischio'!V$11*tabelle!$W$12),"-"))))))))))</f>
        <v>-</v>
      </c>
      <c r="W107" s="26" t="str">
        <f>IF('Rischio netto'!L114=tabelle!$V$3,('calcolo mitigazione del rischio'!W$11*tabelle!$W$3),IF('Rischio netto'!L114=tabelle!$V$4,('calcolo mitigazione del rischio'!W$11*tabelle!$W$4),IF('Rischio netto'!L114=tabelle!$V$5,('calcolo mitigazione del rischio'!W$11*tabelle!$W$5),IF('Rischio netto'!L114=tabelle!$V$6,('calcolo mitigazione del rischio'!W$11*tabelle!$W$6),IF('Rischio netto'!L114=tabelle!$V$7,('calcolo mitigazione del rischio'!W$11*tabelle!$W$7),IF('Rischio netto'!L114=tabelle!$V$8,('calcolo mitigazione del rischio'!W$11*tabelle!$W$8),IF('Rischio netto'!L114=tabelle!$V$9,('calcolo mitigazione del rischio'!W$11*tabelle!$W$9),IF('Rischio netto'!L114=tabelle!$V$10,('calcolo mitigazione del rischio'!W$11*tabelle!$W$10),IF('Rischio netto'!L114=tabelle!$V$11,('calcolo mitigazione del rischio'!W$11*tabelle!$W$11),IF('Rischio netto'!L114=tabelle!$V$12,('calcolo mitigazione del rischio'!W$11*tabelle!$W$12),"-"))))))))))</f>
        <v>-</v>
      </c>
      <c r="X107" s="26" t="str">
        <f>IF('Rischio netto'!O114=tabelle!$V$3,('calcolo mitigazione del rischio'!X$11*tabelle!$W$3),IF('Rischio netto'!O114=tabelle!$V$4,('calcolo mitigazione del rischio'!X$11*tabelle!$W$4),IF('Rischio netto'!O114=tabelle!$V$5,('calcolo mitigazione del rischio'!X$11*tabelle!$W$5),IF('Rischio netto'!O114=tabelle!$V$6,('calcolo mitigazione del rischio'!X$11*tabelle!$W$6),IF('Rischio netto'!O114=tabelle!$V$7,('calcolo mitigazione del rischio'!X$11*tabelle!$W$7),IF('Rischio netto'!O114=tabelle!$V$8,('calcolo mitigazione del rischio'!X$11*tabelle!$W$8),IF('Rischio netto'!O114=tabelle!$V$9,('calcolo mitigazione del rischio'!X$11*tabelle!$W$9),IF('Rischio netto'!O114=tabelle!$V$10,('calcolo mitigazione del rischio'!X$11*tabelle!$W$10),IF('Rischio netto'!O114=tabelle!$V$11,('calcolo mitigazione del rischio'!X$11*tabelle!$W$11),IF('Rischio netto'!O114=tabelle!$V$12,('calcolo mitigazione del rischio'!X$11*tabelle!$W$12),"-"))))))))))</f>
        <v>-</v>
      </c>
      <c r="Y107" s="26" t="str">
        <f>IF('Rischio netto'!P114=tabelle!$V$3,('calcolo mitigazione del rischio'!Y$11*tabelle!$W$3),IF('Rischio netto'!P114=tabelle!$V$4,('calcolo mitigazione del rischio'!Y$11*tabelle!$W$4),IF('Rischio netto'!P114=tabelle!$V$5,('calcolo mitigazione del rischio'!Y$11*tabelle!$W$5),IF('Rischio netto'!P114=tabelle!$V$6,('calcolo mitigazione del rischio'!Y$11*tabelle!$W$6),IF('Rischio netto'!P114=tabelle!$V$7,('calcolo mitigazione del rischio'!Y$11*tabelle!$W$7),IF('Rischio netto'!P114=tabelle!$V$8,('calcolo mitigazione del rischio'!Y$11*tabelle!$W$8),IF('Rischio netto'!P114=tabelle!$V$9,('calcolo mitigazione del rischio'!Y$11*tabelle!$W$9),IF('Rischio netto'!P114=tabelle!$V$10,('calcolo mitigazione del rischio'!Y$11*tabelle!$W$10),IF('Rischio netto'!P114=tabelle!$V$11,('calcolo mitigazione del rischio'!Y$11*tabelle!$W$11),IF('Rischio netto'!P114=tabelle!$V$12,('calcolo mitigazione del rischio'!Y$11*tabelle!$W$12),"-"))))))))))</f>
        <v>-</v>
      </c>
      <c r="Z10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7" s="26" t="str">
        <f>IF('Rischio netto'!Q114=tabelle!$V$3,('calcolo mitigazione del rischio'!AA$11*tabelle!$W$3),IF('Rischio netto'!Q114=tabelle!$V$4,('calcolo mitigazione del rischio'!AA$11*tabelle!$W$4),IF('Rischio netto'!Q114=tabelle!$V$5,('calcolo mitigazione del rischio'!AA$11*tabelle!$W$5),IF('Rischio netto'!Q114=tabelle!$V$6,('calcolo mitigazione del rischio'!AA$11*tabelle!$W$6),IF('Rischio netto'!Q114=tabelle!$V$7,('calcolo mitigazione del rischio'!AA$11*tabelle!$W$7),IF('Rischio netto'!Q114=tabelle!$V$8,('calcolo mitigazione del rischio'!AA$11*tabelle!$W$8),IF('Rischio netto'!Q114=tabelle!$V$9,('calcolo mitigazione del rischio'!AA$11*tabelle!$W$9),IF('Rischio netto'!Q114=tabelle!$V$10,('calcolo mitigazione del rischio'!AA$11*tabelle!$W$10),IF('Rischio netto'!Q114=tabelle!$V$11,('calcolo mitigazione del rischio'!AA$11*tabelle!$W$11),IF('Rischio netto'!Q114=tabelle!$V$12,('calcolo mitigazione del rischio'!AA$11*tabelle!$W$12),"-"))))))))))</f>
        <v>-</v>
      </c>
      <c r="AB107" s="26" t="str">
        <f>IF('Rischio netto'!R114=tabelle!$V$3,('calcolo mitigazione del rischio'!AB$11*tabelle!$W$3),IF('Rischio netto'!R114=tabelle!$V$4,('calcolo mitigazione del rischio'!AB$11*tabelle!$W$4),IF('Rischio netto'!R114=tabelle!$V$5,('calcolo mitigazione del rischio'!AB$11*tabelle!$W$5),IF('Rischio netto'!R114=tabelle!$V$6,('calcolo mitigazione del rischio'!AB$11*tabelle!$W$6),IF('Rischio netto'!R114=tabelle!$V$7,('calcolo mitigazione del rischio'!AB$11*tabelle!$W$7),IF('Rischio netto'!R114=tabelle!$V$8,('calcolo mitigazione del rischio'!AB$11*tabelle!$W$8),IF('Rischio netto'!R114=tabelle!$V$9,('calcolo mitigazione del rischio'!AB$11*tabelle!$W$9),IF('Rischio netto'!R114=tabelle!$V$10,('calcolo mitigazione del rischio'!AB$11*tabelle!$W$10),IF('Rischio netto'!R114=tabelle!$V$11,('calcolo mitigazione del rischio'!AB$11*tabelle!$W$11),IF('Rischio netto'!R114=tabelle!$V$12,('calcolo mitigazione del rischio'!AB$11*tabelle!$W$12),"-"))))))))))</f>
        <v>-</v>
      </c>
      <c r="AC107" s="405" t="str">
        <f>IF('Rischio netto'!T114=tabelle!$V$3,('calcolo mitigazione del rischio'!AC$11*tabelle!$W$3),IF('Rischio netto'!T114=tabelle!$V$4,('calcolo mitigazione del rischio'!AC$11*tabelle!$W$4),IF('Rischio netto'!T114=tabelle!$V$5,('calcolo mitigazione del rischio'!AC$11*tabelle!$W$5),IF('Rischio netto'!T114=tabelle!$V$6,('calcolo mitigazione del rischio'!AC$11*tabelle!$W$6),IF('Rischio netto'!T114=tabelle!$V$7,('calcolo mitigazione del rischio'!AC$11*tabelle!$W$7),IF('Rischio netto'!T114=tabelle!$V$8,('calcolo mitigazione del rischio'!AC$11*tabelle!$W$8),IF('Rischio netto'!T114=tabelle!$V$9,('calcolo mitigazione del rischio'!AC$11*tabelle!$W$9),IF('Rischio netto'!T114=tabelle!$V$10,('calcolo mitigazione del rischio'!AC$11*tabelle!$W$10),IF('Rischio netto'!T114=tabelle!$V$11,('calcolo mitigazione del rischio'!AC$11*tabelle!$W$11),IF('Rischio netto'!T114=tabelle!$V$12,('calcolo mitigazione del rischio'!AC$11*tabelle!$W$12),"-"))))))))))</f>
        <v>-</v>
      </c>
      <c r="AD107" s="26" t="str">
        <f>IF('Rischio netto'!T114=tabelle!$V$3,('calcolo mitigazione del rischio'!AD$11*tabelle!$W$3),IF('Rischio netto'!T114=tabelle!$V$4,('calcolo mitigazione del rischio'!AD$11*tabelle!$W$4),IF('Rischio netto'!T114=tabelle!$V$5,('calcolo mitigazione del rischio'!AD$11*tabelle!$W$5),IF('Rischio netto'!T114=tabelle!$V$6,('calcolo mitigazione del rischio'!AD$11*tabelle!$W$6),IF('Rischio netto'!T114=tabelle!$V$7,('calcolo mitigazione del rischio'!AD$11*tabelle!$W$7),IF('Rischio netto'!T114=tabelle!$V$8,('calcolo mitigazione del rischio'!AD$11*tabelle!$W$8),IF('Rischio netto'!T114=tabelle!$V$9,('calcolo mitigazione del rischio'!AD$11*tabelle!$W$9),IF('Rischio netto'!T114=tabelle!$V$10,('calcolo mitigazione del rischio'!AD$11*tabelle!$W$10),IF('Rischio netto'!T114=tabelle!$V$11,('calcolo mitigazione del rischio'!AD$11*tabelle!$W$11),IF('Rischio netto'!T114=tabelle!$V$12,('calcolo mitigazione del rischio'!AD$11*tabelle!$W$12),"-"))))))))))</f>
        <v>-</v>
      </c>
      <c r="AE107" s="26"/>
      <c r="AF107" s="405" t="str">
        <f>IF('Rischio netto'!T114=tabelle!$V$3,('calcolo mitigazione del rischio'!AF$11*tabelle!$W$3),IF('Rischio netto'!T114=tabelle!$V$4,('calcolo mitigazione del rischio'!AF$11*tabelle!$W$4),IF('Rischio netto'!T114=tabelle!$V$5,('calcolo mitigazione del rischio'!AF$11*tabelle!$W$5),IF('Rischio netto'!T114=tabelle!$V$6,('calcolo mitigazione del rischio'!AF$11*tabelle!$W$6),IF('Rischio netto'!T114=tabelle!$V$7,('calcolo mitigazione del rischio'!AF$11*tabelle!$W$7),IF('Rischio netto'!T114=tabelle!$V$8,('calcolo mitigazione del rischio'!AF$11*tabelle!$W$8),IF('Rischio netto'!T114=tabelle!$V$9,('calcolo mitigazione del rischio'!AF$11*tabelle!$W$9),IF('Rischio netto'!T114=tabelle!$V$10,('calcolo mitigazione del rischio'!AF$11*tabelle!$W$10),IF('Rischio netto'!T114=tabelle!$V$11,('calcolo mitigazione del rischio'!AF$11*tabelle!$W$11),IF('Rischio netto'!T114=tabelle!$V$12,('calcolo mitigazione del rischio'!AF$11*tabelle!$W$12),"-"))))))))))</f>
        <v>-</v>
      </c>
      <c r="AG107" s="405" t="str">
        <f>IF('Rischio netto'!U114=tabelle!$V$3,('calcolo mitigazione del rischio'!AG$11*tabelle!$W$3),IF('Rischio netto'!U114=tabelle!$V$4,('calcolo mitigazione del rischio'!AG$11*tabelle!$W$4),IF('Rischio netto'!U114=tabelle!$V$5,('calcolo mitigazione del rischio'!AG$11*tabelle!$W$5),IF('Rischio netto'!U114=tabelle!$V$6,('calcolo mitigazione del rischio'!AG$11*tabelle!$W$6),IF('Rischio netto'!U114=tabelle!$V$7,('calcolo mitigazione del rischio'!AG$11*tabelle!$W$7),IF('Rischio netto'!U114=tabelle!$V$8,('calcolo mitigazione del rischio'!AG$11*tabelle!$W$8),IF('Rischio netto'!U114=tabelle!$V$9,('calcolo mitigazione del rischio'!AG$11*tabelle!$W$9),IF('Rischio netto'!U114=tabelle!$V$10,('calcolo mitigazione del rischio'!AG$11*tabelle!$W$10),IF('Rischio netto'!U114=tabelle!$V$11,('calcolo mitigazione del rischio'!AG$11*tabelle!$W$11),IF('Rischio netto'!U114=tabelle!$V$12,('calcolo mitigazione del rischio'!AG$11*tabelle!$W$12),"-"))))))))))</f>
        <v>-</v>
      </c>
      <c r="AH107" s="26" t="str">
        <f>IF('Rischio netto'!V114=tabelle!$V$3,('calcolo mitigazione del rischio'!AH$11*tabelle!$W$3),IF('Rischio netto'!V114=tabelle!$V$4,('calcolo mitigazione del rischio'!AH$11*tabelle!$W$4),IF('Rischio netto'!V114=tabelle!$V$5,('calcolo mitigazione del rischio'!AH$11*tabelle!$W$5),IF('Rischio netto'!V114=tabelle!$V$6,('calcolo mitigazione del rischio'!AH$11*tabelle!$W$6),IF('Rischio netto'!V114=tabelle!$V$7,('calcolo mitigazione del rischio'!AH$11*tabelle!$W$7),IF('Rischio netto'!V114=tabelle!$V$8,('calcolo mitigazione del rischio'!AH$11*tabelle!$W$8),IF('Rischio netto'!V114=tabelle!$V$9,('calcolo mitigazione del rischio'!AH$11*tabelle!$W$9),IF('Rischio netto'!V114=tabelle!$V$10,('calcolo mitigazione del rischio'!AH$11*tabelle!$W$10),IF('Rischio netto'!V114=tabelle!$V$11,('calcolo mitigazione del rischio'!AH$11*tabelle!$W$11),IF('Rischio netto'!V114=tabelle!$V$12,('calcolo mitigazione del rischio'!AH$11*tabelle!$W$12),"-"))))))))))</f>
        <v>-</v>
      </c>
      <c r="AI107" s="410" t="str">
        <f>IF('Rischio netto'!W114=tabelle!$V$3,('calcolo mitigazione del rischio'!AI$11*tabelle!$W$3),IF('Rischio netto'!W114=tabelle!$V$4,('calcolo mitigazione del rischio'!AI$11*tabelle!$W$4),IF('Rischio netto'!W114=tabelle!$V$5,('calcolo mitigazione del rischio'!AI$11*tabelle!$W$5),IF('Rischio netto'!W114=tabelle!$V$6,('calcolo mitigazione del rischio'!AI$11*tabelle!$W$6),IF('Rischio netto'!W114=tabelle!$V$7,('calcolo mitigazione del rischio'!AI$11*tabelle!$W$7),IF('Rischio netto'!W114=tabelle!$V$8,('calcolo mitigazione del rischio'!AI$11*tabelle!$W$8),IF('Rischio netto'!W114=tabelle!$V$9,('calcolo mitigazione del rischio'!AI$11*tabelle!$W$9),IF('Rischio netto'!W114=tabelle!$V$10,('calcolo mitigazione del rischio'!AI$11*tabelle!$W$10),IF('Rischio netto'!W114=tabelle!$V$11,('calcolo mitigazione del rischio'!AI$11*tabelle!$W$11),IF('Rischio netto'!W114=tabelle!$V$12,('calcolo mitigazione del rischio'!AI$11*tabelle!$W$12),"-"))))))))))</f>
        <v>-</v>
      </c>
      <c r="AJ107" s="428" t="e">
        <f t="shared" si="9"/>
        <v>#REF!</v>
      </c>
      <c r="AK107" s="429" t="e">
        <f t="shared" si="12"/>
        <v>#REF!</v>
      </c>
      <c r="AL107" s="419" t="e">
        <f>IF('calcolo mitigazione del rischio'!$AJ107="-","-",'calcolo mitigazione del rischio'!$AK107)</f>
        <v>#REF!</v>
      </c>
      <c r="AM107" s="413" t="str">
        <f>IF('Rischio netto'!X114="-","-",IF('calcolo mitigazione del rischio'!S107="-","-",IF('calcolo mitigazione del rischio'!AL107="-","-",ROUND(('calcolo mitigazione del rischio'!S107*(1-'calcolo mitigazione del rischio'!AL107)),0))))</f>
        <v>-</v>
      </c>
      <c r="AN107" s="404"/>
      <c r="AO107" s="26">
        <f>IF('Rischio Lordo'!L114="X",tabelle!$I$2,0)</f>
        <v>0</v>
      </c>
      <c r="AP107" s="26">
        <f>IF('Rischio Lordo'!M114="X",tabelle!$I$3,0)</f>
        <v>0</v>
      </c>
      <c r="AQ107" s="26">
        <f>IF('Rischio Lordo'!N114="X",tabelle!$I$4,0)</f>
        <v>0</v>
      </c>
      <c r="AR107" s="26">
        <f>IF('Rischio Lordo'!O114="X",tabelle!$I$5,0)</f>
        <v>0</v>
      </c>
      <c r="AS107" s="26">
        <f>IF('Rischio Lordo'!P114="X",tabelle!$I$6,0)</f>
        <v>0</v>
      </c>
      <c r="AT107" s="26">
        <f>IF('Rischio Lordo'!Q114="X",tabelle!$I$7,0)</f>
        <v>0</v>
      </c>
      <c r="AU107" s="26">
        <f>IF('Rischio Lordo'!R114="X",tabelle!$I$8,0)</f>
        <v>0</v>
      </c>
      <c r="AV107" s="26">
        <f>IF('Rischio Lordo'!S114="X",tabelle!$I$9,0)</f>
        <v>0</v>
      </c>
      <c r="AW107" s="26">
        <f>IF('Rischio Lordo'!T114="X",tabelle!$I$10,0)</f>
        <v>0</v>
      </c>
      <c r="AX107" s="26">
        <f>IF('Rischio Lordo'!U114="X",tabelle!$I$11,0)</f>
        <v>0</v>
      </c>
      <c r="AY107" s="26">
        <f>IF('Rischio Lordo'!V114="X",tabelle!$I$12,0)</f>
        <v>0</v>
      </c>
      <c r="AZ107" s="26">
        <f>IF('Rischio Lordo'!W114="X",tabelle!$I$13,0)</f>
        <v>0</v>
      </c>
      <c r="BA107" s="26">
        <f>IF('Rischio Lordo'!X114="X",tabelle!$I$14,0)</f>
        <v>0</v>
      </c>
      <c r="BB107" s="26">
        <f>IF('Rischio Lordo'!Y114="X",tabelle!$I$15,0)</f>
        <v>0</v>
      </c>
      <c r="BC107" s="26">
        <f>IF('Rischio Lordo'!Z114="X",tabelle!$I$16,0)</f>
        <v>0</v>
      </c>
      <c r="BD107" s="26">
        <f>IF('Rischio Lordo'!AA114="X",tabelle!$I$17,0)</f>
        <v>0</v>
      </c>
      <c r="BE107" s="26">
        <f>IF('Rischio Lordo'!AB114="X",tabelle!$I$18,0)</f>
        <v>0</v>
      </c>
      <c r="BF107" s="26">
        <f>IF('Rischio Lordo'!AC114="X",tabelle!$I$18,0)</f>
        <v>0</v>
      </c>
      <c r="BG107" s="26">
        <f>IF('Rischio Lordo'!AC114="X",tabelle!$I$19,0)</f>
        <v>0</v>
      </c>
      <c r="BH107" s="212">
        <f t="shared" si="13"/>
        <v>0</v>
      </c>
    </row>
    <row r="108" spans="1:60" x14ac:dyDescent="0.75">
      <c r="A108" s="743">
        <f>Schema!A112</f>
        <v>0</v>
      </c>
      <c r="B108" s="724">
        <f>Schema!B112</f>
        <v>0</v>
      </c>
      <c r="C108" s="1119" t="str">
        <f>Schema!C112</f>
        <v>G.2. Verifiche Organismo di Vigilanza</v>
      </c>
      <c r="D108" s="268" t="str">
        <f>Schema!D112</f>
        <v>G.2.1. Verifiche periodiche e/o specifiche</v>
      </c>
      <c r="E108" s="296" t="str">
        <f>Schema!E112</f>
        <v>BBF</v>
      </c>
      <c r="F108" s="90" t="str">
        <f>Schema!F112</f>
        <v>H</v>
      </c>
      <c r="G108" s="90" t="str">
        <f>Schema!G112</f>
        <v>02</v>
      </c>
      <c r="H108" s="297" t="str">
        <f>Schema!H112</f>
        <v>01</v>
      </c>
      <c r="I108" s="179" t="str">
        <f>IF('Rischio Lordo'!AF115=tabelle!$M$7,tabelle!$N$7,IF('Rischio Lordo'!AF115=tabelle!$M$6,tabelle!$N$6,IF('Rischio Lordo'!AF115=tabelle!$M$5,tabelle!$N$5,IF('Rischio Lordo'!AF115=tabelle!$M$4,tabelle!$N$4,IF('Rischio Lordo'!AF115=tabelle!$M$3,tabelle!$N$3,"-")))))</f>
        <v>-</v>
      </c>
      <c r="J108" s="65" t="str">
        <f>IF('Rischio Lordo'!AG115=tabelle!$M$7,tabelle!$N$7,IF('Rischio Lordo'!AG115=tabelle!$M$6,tabelle!$N$6,IF('Rischio Lordo'!AG115=tabelle!$M$5,tabelle!$N$5,IF('Rischio Lordo'!AG115=tabelle!$M$4,tabelle!$N$4,IF('Rischio Lordo'!AG115=tabelle!$M$3,tabelle!$N$3,"-")))))</f>
        <v>-</v>
      </c>
      <c r="K108" s="65" t="str">
        <f>IF('Rischio Lordo'!AH115=tabelle!$M$7,tabelle!$N$7,IF('Rischio Lordo'!AH115=tabelle!$M$6,tabelle!$N$6,IF('Rischio Lordo'!AH115=tabelle!$M$5,tabelle!$N$5,IF('Rischio Lordo'!AH115=tabelle!$M$4,tabelle!$N$4,IF('Rischio Lordo'!AH115=tabelle!$M$3,tabelle!$N$3,"-")))))</f>
        <v>-</v>
      </c>
      <c r="L108" s="393" t="str">
        <f t="shared" si="10"/>
        <v>-</v>
      </c>
      <c r="M108" s="65" t="str">
        <f>IF('Rischio Lordo'!AI115=tabelle!$M$7,tabelle!$N$7,IF('Rischio Lordo'!AI115=tabelle!$M$6,tabelle!$N$6,IF('Rischio Lordo'!AI115=tabelle!$M$5,tabelle!$N$5,IF('Rischio Lordo'!AI115=tabelle!$M$4,tabelle!$N$4,IF('Rischio Lordo'!AI115=tabelle!$M$3,tabelle!$N$3,"-")))))</f>
        <v>-</v>
      </c>
      <c r="N108" s="162" t="str">
        <f>IF(M108="-","-",IF('calcolo mitigazione del rischio'!L108="-","-",IF(AND((M108*'calcolo mitigazione del rischio'!L108)&gt;=tabelle!$P$3, (M108*'calcolo mitigazione del rischio'!L108)&lt;tabelle!$Q$3),tabelle!$R$3,IF(AND((M108*'calcolo mitigazione del rischio'!L108)&gt;=tabelle!$P$4, (M108*'calcolo mitigazione del rischio'!L108)&lt;tabelle!$Q$4),tabelle!$R$4,IF(AND((M108*'calcolo mitigazione del rischio'!L108)&gt;=tabelle!$P$5, (M108*'calcolo mitigazione del rischio'!L108)&lt;tabelle!$Q$5),tabelle!$R$5,IF(AND((M108*'calcolo mitigazione del rischio'!L108)&gt;=tabelle!$P$6, (M108*'calcolo mitigazione del rischio'!L108)&lt;tabelle!$Q$6),tabelle!$R$6,IF(AND((M108*'calcolo mitigazione del rischio'!L108)&gt;=tabelle!$P$7, (M108*'calcolo mitigazione del rischio'!L108)&lt;=tabelle!$Q$7),tabelle!$R$7,"-")))))))</f>
        <v>-</v>
      </c>
      <c r="O108" s="66" t="str">
        <f>IF('Rischio Lordo'!AK115=tabelle!$M$7,tabelle!$N$7,IF('Rischio Lordo'!AK115=tabelle!$M$6,tabelle!$N$6,IF('Rischio Lordo'!AK115=tabelle!$M$5,tabelle!$N$5,IF('Rischio Lordo'!AK115=tabelle!$M$4,tabelle!$N$4,IF('Rischio Lordo'!AK115=tabelle!$M$3,tabelle!$N$3,"-")))))</f>
        <v>-</v>
      </c>
      <c r="P108" s="66" t="str">
        <f>IF('Rischio Lordo'!AL115=tabelle!$M$7,tabelle!$N$7,IF('Rischio Lordo'!AL115=tabelle!$M$6,tabelle!$N$6,IF('Rischio Lordo'!AL115=tabelle!$M$5,tabelle!$N$5,IF('Rischio Lordo'!AL115=tabelle!$M$4,tabelle!$N$4,IF('Rischio Lordo'!AL115=tabelle!$M$3,tabelle!$N$3,"-")))))</f>
        <v>-</v>
      </c>
      <c r="Q108" s="66" t="str">
        <f>IF('Rischio Lordo'!AM115=tabelle!$M$7,tabelle!$N$7,IF('Rischio Lordo'!AM115=tabelle!$M$6,tabelle!$N$6,IF('Rischio Lordo'!AM115=tabelle!$M$5,tabelle!$N$5,IF('Rischio Lordo'!AM115=tabelle!$M$4,tabelle!$N$4,IF('Rischio Lordo'!AM115=tabelle!$M$3,tabelle!$N$3,"-")))))</f>
        <v>-</v>
      </c>
      <c r="R108" s="163" t="str">
        <f t="shared" si="11"/>
        <v>-</v>
      </c>
      <c r="S108" s="227" t="str">
        <f>IF(R108="-","-",(R108*'calcolo mitigazione del rischio'!N108))</f>
        <v>-</v>
      </c>
      <c r="T108" s="26" t="str">
        <f>IF('Rischio netto'!I115=tabelle!$V$3,('calcolo mitigazione del rischio'!T$11*tabelle!$W$3),IF('Rischio netto'!I115=tabelle!$V$4,('calcolo mitigazione del rischio'!T$11*tabelle!$W$4),IF('Rischio netto'!I115=tabelle!$V$5,('calcolo mitigazione del rischio'!T$11*tabelle!$W$5),IF('Rischio netto'!I115=tabelle!$V$6,('calcolo mitigazione del rischio'!T$11*tabelle!$W$6),IF('Rischio netto'!I115=tabelle!$V$7,('calcolo mitigazione del rischio'!T$11*tabelle!$W$7),IF('Rischio netto'!I115=tabelle!$V$8,('calcolo mitigazione del rischio'!T$11*tabelle!$W$8),IF('Rischio netto'!I115=tabelle!$V$9,('calcolo mitigazione del rischio'!T$11*tabelle!$W$9),IF('Rischio netto'!I115=tabelle!$V$10,('calcolo mitigazione del rischio'!T$11*tabelle!$W$10),IF('Rischio netto'!I115=tabelle!$V$11,('calcolo mitigazione del rischio'!T$11*tabelle!$W$11),IF('Rischio netto'!I115=tabelle!$V$12,('calcolo mitigazione del rischio'!T$11*tabelle!$W$12),"-"))))))))))</f>
        <v>-</v>
      </c>
      <c r="U108" s="26" t="str">
        <f>IF('Rischio netto'!J115=tabelle!$V$3,('calcolo mitigazione del rischio'!U$11*tabelle!$W$3),IF('Rischio netto'!J115=tabelle!$V$4,('calcolo mitigazione del rischio'!U$11*tabelle!$W$4),IF('Rischio netto'!J115=tabelle!$V$5,('calcolo mitigazione del rischio'!U$11*tabelle!$W$5),IF('Rischio netto'!J115=tabelle!$V$6,('calcolo mitigazione del rischio'!U$11*tabelle!$W$6),IF('Rischio netto'!J115=tabelle!$V$7,('calcolo mitigazione del rischio'!U$11*tabelle!$W$7),IF('Rischio netto'!J115=tabelle!$V$8,('calcolo mitigazione del rischio'!U$11*tabelle!$W$8),IF('Rischio netto'!J115=tabelle!$V$9,('calcolo mitigazione del rischio'!U$11*tabelle!$W$9),IF('Rischio netto'!J115=tabelle!$V$10,('calcolo mitigazione del rischio'!U$11*tabelle!$W$10),IF('Rischio netto'!J115=tabelle!$V$11,('calcolo mitigazione del rischio'!U$11*tabelle!$W$11),IF('Rischio netto'!J115=tabelle!$V$12,('calcolo mitigazione del rischio'!U$11*tabelle!$W$12),"-"))))))))))</f>
        <v>-</v>
      </c>
      <c r="V108" s="26" t="str">
        <f>IF('Rischio netto'!K115=tabelle!$V$3,('calcolo mitigazione del rischio'!V$11*tabelle!$W$3),IF('Rischio netto'!K115=tabelle!$V$4,('calcolo mitigazione del rischio'!V$11*tabelle!$W$4),IF('Rischio netto'!K115=tabelle!$V$5,('calcolo mitigazione del rischio'!V$11*tabelle!$W$5),IF('Rischio netto'!K115=tabelle!$V$6,('calcolo mitigazione del rischio'!V$11*tabelle!$W$6),IF('Rischio netto'!K115=tabelle!$V$7,('calcolo mitigazione del rischio'!V$11*tabelle!$W$7),IF('Rischio netto'!K115=tabelle!$V$8,('calcolo mitigazione del rischio'!V$11*tabelle!$W$8),IF('Rischio netto'!K115=tabelle!$V$9,('calcolo mitigazione del rischio'!V$11*tabelle!$W$9),IF('Rischio netto'!K115=tabelle!$V$10,('calcolo mitigazione del rischio'!V$11*tabelle!$W$10),IF('Rischio netto'!K115=tabelle!$V$11,('calcolo mitigazione del rischio'!V$11*tabelle!$W$11),IF('Rischio netto'!K115=tabelle!$V$12,('calcolo mitigazione del rischio'!V$11*tabelle!$W$12),"-"))))))))))</f>
        <v>-</v>
      </c>
      <c r="W108" s="26" t="str">
        <f>IF('Rischio netto'!L115=tabelle!$V$3,('calcolo mitigazione del rischio'!W$11*tabelle!$W$3),IF('Rischio netto'!L115=tabelle!$V$4,('calcolo mitigazione del rischio'!W$11*tabelle!$W$4),IF('Rischio netto'!L115=tabelle!$V$5,('calcolo mitigazione del rischio'!W$11*tabelle!$W$5),IF('Rischio netto'!L115=tabelle!$V$6,('calcolo mitigazione del rischio'!W$11*tabelle!$W$6),IF('Rischio netto'!L115=tabelle!$V$7,('calcolo mitigazione del rischio'!W$11*tabelle!$W$7),IF('Rischio netto'!L115=tabelle!$V$8,('calcolo mitigazione del rischio'!W$11*tabelle!$W$8),IF('Rischio netto'!L115=tabelle!$V$9,('calcolo mitigazione del rischio'!W$11*tabelle!$W$9),IF('Rischio netto'!L115=tabelle!$V$10,('calcolo mitigazione del rischio'!W$11*tabelle!$W$10),IF('Rischio netto'!L115=tabelle!$V$11,('calcolo mitigazione del rischio'!W$11*tabelle!$W$11),IF('Rischio netto'!L115=tabelle!$V$12,('calcolo mitigazione del rischio'!W$11*tabelle!$W$12),"-"))))))))))</f>
        <v>-</v>
      </c>
      <c r="X108" s="26" t="str">
        <f>IF('Rischio netto'!O115=tabelle!$V$3,('calcolo mitigazione del rischio'!X$11*tabelle!$W$3),IF('Rischio netto'!O115=tabelle!$V$4,('calcolo mitigazione del rischio'!X$11*tabelle!$W$4),IF('Rischio netto'!O115=tabelle!$V$5,('calcolo mitigazione del rischio'!X$11*tabelle!$W$5),IF('Rischio netto'!O115=tabelle!$V$6,('calcolo mitigazione del rischio'!X$11*tabelle!$W$6),IF('Rischio netto'!O115=tabelle!$V$7,('calcolo mitigazione del rischio'!X$11*tabelle!$W$7),IF('Rischio netto'!O115=tabelle!$V$8,('calcolo mitigazione del rischio'!X$11*tabelle!$W$8),IF('Rischio netto'!O115=tabelle!$V$9,('calcolo mitigazione del rischio'!X$11*tabelle!$W$9),IF('Rischio netto'!O115=tabelle!$V$10,('calcolo mitigazione del rischio'!X$11*tabelle!$W$10),IF('Rischio netto'!O115=tabelle!$V$11,('calcolo mitigazione del rischio'!X$11*tabelle!$W$11),IF('Rischio netto'!O115=tabelle!$V$12,('calcolo mitigazione del rischio'!X$11*tabelle!$W$12),"-"))))))))))</f>
        <v>-</v>
      </c>
      <c r="Y108" s="26" t="str">
        <f>IF('Rischio netto'!P115=tabelle!$V$3,('calcolo mitigazione del rischio'!Y$11*tabelle!$W$3),IF('Rischio netto'!P115=tabelle!$V$4,('calcolo mitigazione del rischio'!Y$11*tabelle!$W$4),IF('Rischio netto'!P115=tabelle!$V$5,('calcolo mitigazione del rischio'!Y$11*tabelle!$W$5),IF('Rischio netto'!P115=tabelle!$V$6,('calcolo mitigazione del rischio'!Y$11*tabelle!$W$6),IF('Rischio netto'!P115=tabelle!$V$7,('calcolo mitigazione del rischio'!Y$11*tabelle!$W$7),IF('Rischio netto'!P115=tabelle!$V$8,('calcolo mitigazione del rischio'!Y$11*tabelle!$W$8),IF('Rischio netto'!P115=tabelle!$V$9,('calcolo mitigazione del rischio'!Y$11*tabelle!$W$9),IF('Rischio netto'!P115=tabelle!$V$10,('calcolo mitigazione del rischio'!Y$11*tabelle!$W$10),IF('Rischio netto'!P115=tabelle!$V$11,('calcolo mitigazione del rischio'!Y$11*tabelle!$W$11),IF('Rischio netto'!P115=tabelle!$V$12,('calcolo mitigazione del rischio'!Y$11*tabelle!$W$12),"-"))))))))))</f>
        <v>-</v>
      </c>
      <c r="Z10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8" s="26" t="str">
        <f>IF('Rischio netto'!Q115=tabelle!$V$3,('calcolo mitigazione del rischio'!AA$11*tabelle!$W$3),IF('Rischio netto'!Q115=tabelle!$V$4,('calcolo mitigazione del rischio'!AA$11*tabelle!$W$4),IF('Rischio netto'!Q115=tabelle!$V$5,('calcolo mitigazione del rischio'!AA$11*tabelle!$W$5),IF('Rischio netto'!Q115=tabelle!$V$6,('calcolo mitigazione del rischio'!AA$11*tabelle!$W$6),IF('Rischio netto'!Q115=tabelle!$V$7,('calcolo mitigazione del rischio'!AA$11*tabelle!$W$7),IF('Rischio netto'!Q115=tabelle!$V$8,('calcolo mitigazione del rischio'!AA$11*tabelle!$W$8),IF('Rischio netto'!Q115=tabelle!$V$9,('calcolo mitigazione del rischio'!AA$11*tabelle!$W$9),IF('Rischio netto'!Q115=tabelle!$V$10,('calcolo mitigazione del rischio'!AA$11*tabelle!$W$10),IF('Rischio netto'!Q115=tabelle!$V$11,('calcolo mitigazione del rischio'!AA$11*tabelle!$W$11),IF('Rischio netto'!Q115=tabelle!$V$12,('calcolo mitigazione del rischio'!AA$11*tabelle!$W$12),"-"))))))))))</f>
        <v>-</v>
      </c>
      <c r="AB108" s="26" t="str">
        <f>IF('Rischio netto'!R115=tabelle!$V$3,('calcolo mitigazione del rischio'!AB$11*tabelle!$W$3),IF('Rischio netto'!R115=tabelle!$V$4,('calcolo mitigazione del rischio'!AB$11*tabelle!$W$4),IF('Rischio netto'!R115=tabelle!$V$5,('calcolo mitigazione del rischio'!AB$11*tabelle!$W$5),IF('Rischio netto'!R115=tabelle!$V$6,('calcolo mitigazione del rischio'!AB$11*tabelle!$W$6),IF('Rischio netto'!R115=tabelle!$V$7,('calcolo mitigazione del rischio'!AB$11*tabelle!$W$7),IF('Rischio netto'!R115=tabelle!$V$8,('calcolo mitigazione del rischio'!AB$11*tabelle!$W$8),IF('Rischio netto'!R115=tabelle!$V$9,('calcolo mitigazione del rischio'!AB$11*tabelle!$W$9),IF('Rischio netto'!R115=tabelle!$V$10,('calcolo mitigazione del rischio'!AB$11*tabelle!$W$10),IF('Rischio netto'!R115=tabelle!$V$11,('calcolo mitigazione del rischio'!AB$11*tabelle!$W$11),IF('Rischio netto'!R115=tabelle!$V$12,('calcolo mitigazione del rischio'!AB$11*tabelle!$W$12),"-"))))))))))</f>
        <v>-</v>
      </c>
      <c r="AC108" s="405" t="str">
        <f>IF('Rischio netto'!T115=tabelle!$V$3,('calcolo mitigazione del rischio'!AC$11*tabelle!$W$3),IF('Rischio netto'!T115=tabelle!$V$4,('calcolo mitigazione del rischio'!AC$11*tabelle!$W$4),IF('Rischio netto'!T115=tabelle!$V$5,('calcolo mitigazione del rischio'!AC$11*tabelle!$W$5),IF('Rischio netto'!T115=tabelle!$V$6,('calcolo mitigazione del rischio'!AC$11*tabelle!$W$6),IF('Rischio netto'!T115=tabelle!$V$7,('calcolo mitigazione del rischio'!AC$11*tabelle!$W$7),IF('Rischio netto'!T115=tabelle!$V$8,('calcolo mitigazione del rischio'!AC$11*tabelle!$W$8),IF('Rischio netto'!T115=tabelle!$V$9,('calcolo mitigazione del rischio'!AC$11*tabelle!$W$9),IF('Rischio netto'!T115=tabelle!$V$10,('calcolo mitigazione del rischio'!AC$11*tabelle!$W$10),IF('Rischio netto'!T115=tabelle!$V$11,('calcolo mitigazione del rischio'!AC$11*tabelle!$W$11),IF('Rischio netto'!T115=tabelle!$V$12,('calcolo mitigazione del rischio'!AC$11*tabelle!$W$12),"-"))))))))))</f>
        <v>-</v>
      </c>
      <c r="AD108" s="26" t="str">
        <f>IF('Rischio netto'!T115=tabelle!$V$3,('calcolo mitigazione del rischio'!AD$11*tabelle!$W$3),IF('Rischio netto'!T115=tabelle!$V$4,('calcolo mitigazione del rischio'!AD$11*tabelle!$W$4),IF('Rischio netto'!T115=tabelle!$V$5,('calcolo mitigazione del rischio'!AD$11*tabelle!$W$5),IF('Rischio netto'!T115=tabelle!$V$6,('calcolo mitigazione del rischio'!AD$11*tabelle!$W$6),IF('Rischio netto'!T115=tabelle!$V$7,('calcolo mitigazione del rischio'!AD$11*tabelle!$W$7),IF('Rischio netto'!T115=tabelle!$V$8,('calcolo mitigazione del rischio'!AD$11*tabelle!$W$8),IF('Rischio netto'!T115=tabelle!$V$9,('calcolo mitigazione del rischio'!AD$11*tabelle!$W$9),IF('Rischio netto'!T115=tabelle!$V$10,('calcolo mitigazione del rischio'!AD$11*tabelle!$W$10),IF('Rischio netto'!T115=tabelle!$V$11,('calcolo mitigazione del rischio'!AD$11*tabelle!$W$11),IF('Rischio netto'!T115=tabelle!$V$12,('calcolo mitigazione del rischio'!AD$11*tabelle!$W$12),"-"))))))))))</f>
        <v>-</v>
      </c>
      <c r="AE108" s="26"/>
      <c r="AF108" s="405" t="str">
        <f>IF('Rischio netto'!T115=tabelle!$V$3,('calcolo mitigazione del rischio'!AF$11*tabelle!$W$3),IF('Rischio netto'!T115=tabelle!$V$4,('calcolo mitigazione del rischio'!AF$11*tabelle!$W$4),IF('Rischio netto'!T115=tabelle!$V$5,('calcolo mitigazione del rischio'!AF$11*tabelle!$W$5),IF('Rischio netto'!T115=tabelle!$V$6,('calcolo mitigazione del rischio'!AF$11*tabelle!$W$6),IF('Rischio netto'!T115=tabelle!$V$7,('calcolo mitigazione del rischio'!AF$11*tabelle!$W$7),IF('Rischio netto'!T115=tabelle!$V$8,('calcolo mitigazione del rischio'!AF$11*tabelle!$W$8),IF('Rischio netto'!T115=tabelle!$V$9,('calcolo mitigazione del rischio'!AF$11*tabelle!$W$9),IF('Rischio netto'!T115=tabelle!$V$10,('calcolo mitigazione del rischio'!AF$11*tabelle!$W$10),IF('Rischio netto'!T115=tabelle!$V$11,('calcolo mitigazione del rischio'!AF$11*tabelle!$W$11),IF('Rischio netto'!T115=tabelle!$V$12,('calcolo mitigazione del rischio'!AF$11*tabelle!$W$12),"-"))))))))))</f>
        <v>-</v>
      </c>
      <c r="AG108" s="405" t="str">
        <f>IF('Rischio netto'!U115=tabelle!$V$3,('calcolo mitigazione del rischio'!AG$11*tabelle!$W$3),IF('Rischio netto'!U115=tabelle!$V$4,('calcolo mitigazione del rischio'!AG$11*tabelle!$W$4),IF('Rischio netto'!U115=tabelle!$V$5,('calcolo mitigazione del rischio'!AG$11*tabelle!$W$5),IF('Rischio netto'!U115=tabelle!$V$6,('calcolo mitigazione del rischio'!AG$11*tabelle!$W$6),IF('Rischio netto'!U115=tabelle!$V$7,('calcolo mitigazione del rischio'!AG$11*tabelle!$W$7),IF('Rischio netto'!U115=tabelle!$V$8,('calcolo mitigazione del rischio'!AG$11*tabelle!$W$8),IF('Rischio netto'!U115=tabelle!$V$9,('calcolo mitigazione del rischio'!AG$11*tabelle!$W$9),IF('Rischio netto'!U115=tabelle!$V$10,('calcolo mitigazione del rischio'!AG$11*tabelle!$W$10),IF('Rischio netto'!U115=tabelle!$V$11,('calcolo mitigazione del rischio'!AG$11*tabelle!$W$11),IF('Rischio netto'!U115=tabelle!$V$12,('calcolo mitigazione del rischio'!AG$11*tabelle!$W$12),"-"))))))))))</f>
        <v>-</v>
      </c>
      <c r="AH108" s="26" t="str">
        <f>IF('Rischio netto'!V115=tabelle!$V$3,('calcolo mitigazione del rischio'!AH$11*tabelle!$W$3),IF('Rischio netto'!V115=tabelle!$V$4,('calcolo mitigazione del rischio'!AH$11*tabelle!$W$4),IF('Rischio netto'!V115=tabelle!$V$5,('calcolo mitigazione del rischio'!AH$11*tabelle!$W$5),IF('Rischio netto'!V115=tabelle!$V$6,('calcolo mitigazione del rischio'!AH$11*tabelle!$W$6),IF('Rischio netto'!V115=tabelle!$V$7,('calcolo mitigazione del rischio'!AH$11*tabelle!$W$7),IF('Rischio netto'!V115=tabelle!$V$8,('calcolo mitigazione del rischio'!AH$11*tabelle!$W$8),IF('Rischio netto'!V115=tabelle!$V$9,('calcolo mitigazione del rischio'!AH$11*tabelle!$W$9),IF('Rischio netto'!V115=tabelle!$V$10,('calcolo mitigazione del rischio'!AH$11*tabelle!$W$10),IF('Rischio netto'!V115=tabelle!$V$11,('calcolo mitigazione del rischio'!AH$11*tabelle!$W$11),IF('Rischio netto'!V115=tabelle!$V$12,('calcolo mitigazione del rischio'!AH$11*tabelle!$W$12),"-"))))))))))</f>
        <v>-</v>
      </c>
      <c r="AI108" s="410" t="str">
        <f>IF('Rischio netto'!W115=tabelle!$V$3,('calcolo mitigazione del rischio'!AI$11*tabelle!$W$3),IF('Rischio netto'!W115=tabelle!$V$4,('calcolo mitigazione del rischio'!AI$11*tabelle!$W$4),IF('Rischio netto'!W115=tabelle!$V$5,('calcolo mitigazione del rischio'!AI$11*tabelle!$W$5),IF('Rischio netto'!W115=tabelle!$V$6,('calcolo mitigazione del rischio'!AI$11*tabelle!$W$6),IF('Rischio netto'!W115=tabelle!$V$7,('calcolo mitigazione del rischio'!AI$11*tabelle!$W$7),IF('Rischio netto'!W115=tabelle!$V$8,('calcolo mitigazione del rischio'!AI$11*tabelle!$W$8),IF('Rischio netto'!W115=tabelle!$V$9,('calcolo mitigazione del rischio'!AI$11*tabelle!$W$9),IF('Rischio netto'!W115=tabelle!$V$10,('calcolo mitigazione del rischio'!AI$11*tabelle!$W$10),IF('Rischio netto'!W115=tabelle!$V$11,('calcolo mitigazione del rischio'!AI$11*tabelle!$W$11),IF('Rischio netto'!W115=tabelle!$V$12,('calcolo mitigazione del rischio'!AI$11*tabelle!$W$12),"-"))))))))))</f>
        <v>-</v>
      </c>
      <c r="AJ108" s="428" t="e">
        <f t="shared" si="9"/>
        <v>#REF!</v>
      </c>
      <c r="AK108" s="429" t="e">
        <f t="shared" si="12"/>
        <v>#REF!</v>
      </c>
      <c r="AL108" s="420" t="e">
        <f>IF('calcolo mitigazione del rischio'!$AJ108="-","-",'calcolo mitigazione del rischio'!$AK108)</f>
        <v>#REF!</v>
      </c>
      <c r="AM108" s="414" t="str">
        <f>IF('Rischio netto'!X115="-","-",IF('calcolo mitigazione del rischio'!S108="-","-",IF('calcolo mitigazione del rischio'!AL108="-","-",ROUND(('calcolo mitigazione del rischio'!S108*(1-'calcolo mitigazione del rischio'!AL108)),0))))</f>
        <v>-</v>
      </c>
      <c r="AN108" s="404"/>
      <c r="AO108" s="26">
        <f>IF('Rischio Lordo'!L115="X",tabelle!$I$2,0)</f>
        <v>0</v>
      </c>
      <c r="AP108" s="26">
        <f>IF('Rischio Lordo'!M115="X",tabelle!$I$3,0)</f>
        <v>0</v>
      </c>
      <c r="AQ108" s="26">
        <f>IF('Rischio Lordo'!N115="X",tabelle!$I$4,0)</f>
        <v>0</v>
      </c>
      <c r="AR108" s="26">
        <f>IF('Rischio Lordo'!O115="X",tabelle!$I$5,0)</f>
        <v>0</v>
      </c>
      <c r="AS108" s="26">
        <f>IF('Rischio Lordo'!P115="X",tabelle!$I$6,0)</f>
        <v>0</v>
      </c>
      <c r="AT108" s="26">
        <f>IF('Rischio Lordo'!Q115="X",tabelle!$I$7,0)</f>
        <v>0</v>
      </c>
      <c r="AU108" s="26">
        <f>IF('Rischio Lordo'!R115="X",tabelle!$I$8,0)</f>
        <v>0</v>
      </c>
      <c r="AV108" s="26">
        <f>IF('Rischio Lordo'!S115="X",tabelle!$I$9,0)</f>
        <v>0</v>
      </c>
      <c r="AW108" s="26">
        <f>IF('Rischio Lordo'!T115="X",tabelle!$I$10,0)</f>
        <v>0</v>
      </c>
      <c r="AX108" s="26">
        <f>IF('Rischio Lordo'!U115="X",tabelle!$I$11,0)</f>
        <v>0</v>
      </c>
      <c r="AY108" s="26">
        <f>IF('Rischio Lordo'!V115="X",tabelle!$I$12,0)</f>
        <v>0</v>
      </c>
      <c r="AZ108" s="26">
        <f>IF('Rischio Lordo'!W115="X",tabelle!$I$13,0)</f>
        <v>0</v>
      </c>
      <c r="BA108" s="26">
        <f>IF('Rischio Lordo'!X115="X",tabelle!$I$14,0)</f>
        <v>0</v>
      </c>
      <c r="BB108" s="26">
        <f>IF('Rischio Lordo'!Y115="X",tabelle!$I$15,0)</f>
        <v>0</v>
      </c>
      <c r="BC108" s="26">
        <f>IF('Rischio Lordo'!Z115="X",tabelle!$I$16,0)</f>
        <v>0</v>
      </c>
      <c r="BD108" s="26">
        <f>IF('Rischio Lordo'!AA115="X",tabelle!$I$17,0)</f>
        <v>0</v>
      </c>
      <c r="BE108" s="26">
        <f>IF('Rischio Lordo'!AB115="X",tabelle!$I$18,0)</f>
        <v>0</v>
      </c>
      <c r="BF108" s="26">
        <f>IF('Rischio Lordo'!AC115="X",tabelle!$I$18,0)</f>
        <v>0</v>
      </c>
      <c r="BG108" s="26">
        <f>IF('Rischio Lordo'!AC115="X",tabelle!$I$19,0)</f>
        <v>0</v>
      </c>
      <c r="BH108" s="212">
        <f t="shared" si="13"/>
        <v>0</v>
      </c>
    </row>
    <row r="109" spans="1:60" x14ac:dyDescent="0.75">
      <c r="A109" s="743">
        <f>Schema!A113</f>
        <v>0</v>
      </c>
      <c r="B109" s="724">
        <f>Schema!B113</f>
        <v>0</v>
      </c>
      <c r="C109" s="1119">
        <f>Schema!C113</f>
        <v>0</v>
      </c>
      <c r="D109" s="268" t="str">
        <f>Schema!D113</f>
        <v>G.2.2. Verifiche finalizzate alla Relazione annuale</v>
      </c>
      <c r="E109" s="296" t="str">
        <f>Schema!E113</f>
        <v>BBF</v>
      </c>
      <c r="F109" s="90" t="str">
        <f>Schema!F113</f>
        <v>H</v>
      </c>
      <c r="G109" s="90" t="str">
        <f>Schema!G113</f>
        <v>02</v>
      </c>
      <c r="H109" s="297" t="str">
        <f>Schema!H113</f>
        <v>02</v>
      </c>
      <c r="I109" s="181" t="str">
        <f>IF('Rischio Lordo'!AF116=tabelle!$M$7,tabelle!$N$7,IF('Rischio Lordo'!AF116=tabelle!$M$6,tabelle!$N$6,IF('Rischio Lordo'!AF116=tabelle!$M$5,tabelle!$N$5,IF('Rischio Lordo'!AF116=tabelle!$M$4,tabelle!$N$4,IF('Rischio Lordo'!AF116=tabelle!$M$3,tabelle!$N$3,"-")))))</f>
        <v>-</v>
      </c>
      <c r="J109" s="34" t="str">
        <f>IF('Rischio Lordo'!AG116=tabelle!$M$7,tabelle!$N$7,IF('Rischio Lordo'!AG116=tabelle!$M$6,tabelle!$N$6,IF('Rischio Lordo'!AG116=tabelle!$M$5,tabelle!$N$5,IF('Rischio Lordo'!AG116=tabelle!$M$4,tabelle!$N$4,IF('Rischio Lordo'!AG116=tabelle!$M$3,tabelle!$N$3,"-")))))</f>
        <v>-</v>
      </c>
      <c r="K109" s="34" t="str">
        <f>IF('Rischio Lordo'!AH116=tabelle!$M$7,tabelle!$N$7,IF('Rischio Lordo'!AH116=tabelle!$M$6,tabelle!$N$6,IF('Rischio Lordo'!AH116=tabelle!$M$5,tabelle!$N$5,IF('Rischio Lordo'!AH116=tabelle!$M$4,tabelle!$N$4,IF('Rischio Lordo'!AH116=tabelle!$M$3,tabelle!$N$3,"-")))))</f>
        <v>-</v>
      </c>
      <c r="L109" s="394" t="str">
        <f t="shared" si="10"/>
        <v>-</v>
      </c>
      <c r="M109" s="34" t="str">
        <f>IF('Rischio Lordo'!AI116=tabelle!$M$7,tabelle!$N$7,IF('Rischio Lordo'!AI116=tabelle!$M$6,tabelle!$N$6,IF('Rischio Lordo'!AI116=tabelle!$M$5,tabelle!$N$5,IF('Rischio Lordo'!AI116=tabelle!$M$4,tabelle!$N$4,IF('Rischio Lordo'!AI116=tabelle!$M$3,tabelle!$N$3,"-")))))</f>
        <v>-</v>
      </c>
      <c r="N109" s="165" t="str">
        <f>IF(M109="-","-",IF('calcolo mitigazione del rischio'!L109="-","-",IF(AND((M109*'calcolo mitigazione del rischio'!L109)&gt;=tabelle!$P$3, (M109*'calcolo mitigazione del rischio'!L109)&lt;tabelle!$Q$3),tabelle!$R$3,IF(AND((M109*'calcolo mitigazione del rischio'!L109)&gt;=tabelle!$P$4, (M109*'calcolo mitigazione del rischio'!L109)&lt;tabelle!$Q$4),tabelle!$R$4,IF(AND((M109*'calcolo mitigazione del rischio'!L109)&gt;=tabelle!$P$5, (M109*'calcolo mitigazione del rischio'!L109)&lt;tabelle!$Q$5),tabelle!$R$5,IF(AND((M109*'calcolo mitigazione del rischio'!L109)&gt;=tabelle!$P$6, (M109*'calcolo mitigazione del rischio'!L109)&lt;tabelle!$Q$6),tabelle!$R$6,IF(AND((M109*'calcolo mitigazione del rischio'!L109)&gt;=tabelle!$P$7, (M109*'calcolo mitigazione del rischio'!L109)&lt;=tabelle!$Q$7),tabelle!$R$7,"-")))))))</f>
        <v>-</v>
      </c>
      <c r="O109" s="35" t="str">
        <f>IF('Rischio Lordo'!AK116=tabelle!$M$7,tabelle!$N$7,IF('Rischio Lordo'!AK116=tabelle!$M$6,tabelle!$N$6,IF('Rischio Lordo'!AK116=tabelle!$M$5,tabelle!$N$5,IF('Rischio Lordo'!AK116=tabelle!$M$4,tabelle!$N$4,IF('Rischio Lordo'!AK116=tabelle!$M$3,tabelle!$N$3,"-")))))</f>
        <v>-</v>
      </c>
      <c r="P109" s="35" t="str">
        <f>IF('Rischio Lordo'!AL116=tabelle!$M$7,tabelle!$N$7,IF('Rischio Lordo'!AL116=tabelle!$M$6,tabelle!$N$6,IF('Rischio Lordo'!AL116=tabelle!$M$5,tabelle!$N$5,IF('Rischio Lordo'!AL116=tabelle!$M$4,tabelle!$N$4,IF('Rischio Lordo'!AL116=tabelle!$M$3,tabelle!$N$3,"-")))))</f>
        <v>-</v>
      </c>
      <c r="Q109" s="35" t="str">
        <f>IF('Rischio Lordo'!AM116=tabelle!$M$7,tabelle!$N$7,IF('Rischio Lordo'!AM116=tabelle!$M$6,tabelle!$N$6,IF('Rischio Lordo'!AM116=tabelle!$M$5,tabelle!$N$5,IF('Rischio Lordo'!AM116=tabelle!$M$4,tabelle!$N$4,IF('Rischio Lordo'!AM116=tabelle!$M$3,tabelle!$N$3,"-")))))</f>
        <v>-</v>
      </c>
      <c r="R109" s="166" t="str">
        <f t="shared" si="11"/>
        <v>-</v>
      </c>
      <c r="S109" s="228" t="str">
        <f>IF(R109="-","-",(R109*'calcolo mitigazione del rischio'!N109))</f>
        <v>-</v>
      </c>
      <c r="T109" s="26" t="str">
        <f>IF('Rischio netto'!I116=tabelle!$V$3,('calcolo mitigazione del rischio'!T$11*tabelle!$W$3),IF('Rischio netto'!I116=tabelle!$V$4,('calcolo mitigazione del rischio'!T$11*tabelle!$W$4),IF('Rischio netto'!I116=tabelle!$V$5,('calcolo mitigazione del rischio'!T$11*tabelle!$W$5),IF('Rischio netto'!I116=tabelle!$V$6,('calcolo mitigazione del rischio'!T$11*tabelle!$W$6),IF('Rischio netto'!I116=tabelle!$V$7,('calcolo mitigazione del rischio'!T$11*tabelle!$W$7),IF('Rischio netto'!I116=tabelle!$V$8,('calcolo mitigazione del rischio'!T$11*tabelle!$W$8),IF('Rischio netto'!I116=tabelle!$V$9,('calcolo mitigazione del rischio'!T$11*tabelle!$W$9),IF('Rischio netto'!I116=tabelle!$V$10,('calcolo mitigazione del rischio'!T$11*tabelle!$W$10),IF('Rischio netto'!I116=tabelle!$V$11,('calcolo mitigazione del rischio'!T$11*tabelle!$W$11),IF('Rischio netto'!I116=tabelle!$V$12,('calcolo mitigazione del rischio'!T$11*tabelle!$W$12),"-"))))))))))</f>
        <v>-</v>
      </c>
      <c r="U109" s="26" t="str">
        <f>IF('Rischio netto'!J116=tabelle!$V$3,('calcolo mitigazione del rischio'!U$11*tabelle!$W$3),IF('Rischio netto'!J116=tabelle!$V$4,('calcolo mitigazione del rischio'!U$11*tabelle!$W$4),IF('Rischio netto'!J116=tabelle!$V$5,('calcolo mitigazione del rischio'!U$11*tabelle!$W$5),IF('Rischio netto'!J116=tabelle!$V$6,('calcolo mitigazione del rischio'!U$11*tabelle!$W$6),IF('Rischio netto'!J116=tabelle!$V$7,('calcolo mitigazione del rischio'!U$11*tabelle!$W$7),IF('Rischio netto'!J116=tabelle!$V$8,('calcolo mitigazione del rischio'!U$11*tabelle!$W$8),IF('Rischio netto'!J116=tabelle!$V$9,('calcolo mitigazione del rischio'!U$11*tabelle!$W$9),IF('Rischio netto'!J116=tabelle!$V$10,('calcolo mitigazione del rischio'!U$11*tabelle!$W$10),IF('Rischio netto'!J116=tabelle!$V$11,('calcolo mitigazione del rischio'!U$11*tabelle!$W$11),IF('Rischio netto'!J116=tabelle!$V$12,('calcolo mitigazione del rischio'!U$11*tabelle!$W$12),"-"))))))))))</f>
        <v>-</v>
      </c>
      <c r="V109" s="26" t="str">
        <f>IF('Rischio netto'!K116=tabelle!$V$3,('calcolo mitigazione del rischio'!V$11*tabelle!$W$3),IF('Rischio netto'!K116=tabelle!$V$4,('calcolo mitigazione del rischio'!V$11*tabelle!$W$4),IF('Rischio netto'!K116=tabelle!$V$5,('calcolo mitigazione del rischio'!V$11*tabelle!$W$5),IF('Rischio netto'!K116=tabelle!$V$6,('calcolo mitigazione del rischio'!V$11*tabelle!$W$6),IF('Rischio netto'!K116=tabelle!$V$7,('calcolo mitigazione del rischio'!V$11*tabelle!$W$7),IF('Rischio netto'!K116=tabelle!$V$8,('calcolo mitigazione del rischio'!V$11*tabelle!$W$8),IF('Rischio netto'!K116=tabelle!$V$9,('calcolo mitigazione del rischio'!V$11*tabelle!$W$9),IF('Rischio netto'!K116=tabelle!$V$10,('calcolo mitigazione del rischio'!V$11*tabelle!$W$10),IF('Rischio netto'!K116=tabelle!$V$11,('calcolo mitigazione del rischio'!V$11*tabelle!$W$11),IF('Rischio netto'!K116=tabelle!$V$12,('calcolo mitigazione del rischio'!V$11*tabelle!$W$12),"-"))))))))))</f>
        <v>-</v>
      </c>
      <c r="W109" s="26" t="str">
        <f>IF('Rischio netto'!L116=tabelle!$V$3,('calcolo mitigazione del rischio'!W$11*tabelle!$W$3),IF('Rischio netto'!L116=tabelle!$V$4,('calcolo mitigazione del rischio'!W$11*tabelle!$W$4),IF('Rischio netto'!L116=tabelle!$V$5,('calcolo mitigazione del rischio'!W$11*tabelle!$W$5),IF('Rischio netto'!L116=tabelle!$V$6,('calcolo mitigazione del rischio'!W$11*tabelle!$W$6),IF('Rischio netto'!L116=tabelle!$V$7,('calcolo mitigazione del rischio'!W$11*tabelle!$W$7),IF('Rischio netto'!L116=tabelle!$V$8,('calcolo mitigazione del rischio'!W$11*tabelle!$W$8),IF('Rischio netto'!L116=tabelle!$V$9,('calcolo mitigazione del rischio'!W$11*tabelle!$W$9),IF('Rischio netto'!L116=tabelle!$V$10,('calcolo mitigazione del rischio'!W$11*tabelle!$W$10),IF('Rischio netto'!L116=tabelle!$V$11,('calcolo mitigazione del rischio'!W$11*tabelle!$W$11),IF('Rischio netto'!L116=tabelle!$V$12,('calcolo mitigazione del rischio'!W$11*tabelle!$W$12),"-"))))))))))</f>
        <v>-</v>
      </c>
      <c r="X109" s="26" t="str">
        <f>IF('Rischio netto'!O116=tabelle!$V$3,('calcolo mitigazione del rischio'!X$11*tabelle!$W$3),IF('Rischio netto'!O116=tabelle!$V$4,('calcolo mitigazione del rischio'!X$11*tabelle!$W$4),IF('Rischio netto'!O116=tabelle!$V$5,('calcolo mitigazione del rischio'!X$11*tabelle!$W$5),IF('Rischio netto'!O116=tabelle!$V$6,('calcolo mitigazione del rischio'!X$11*tabelle!$W$6),IF('Rischio netto'!O116=tabelle!$V$7,('calcolo mitigazione del rischio'!X$11*tabelle!$W$7),IF('Rischio netto'!O116=tabelle!$V$8,('calcolo mitigazione del rischio'!X$11*tabelle!$W$8),IF('Rischio netto'!O116=tabelle!$V$9,('calcolo mitigazione del rischio'!X$11*tabelle!$W$9),IF('Rischio netto'!O116=tabelle!$V$10,('calcolo mitigazione del rischio'!X$11*tabelle!$W$10),IF('Rischio netto'!O116=tabelle!$V$11,('calcolo mitigazione del rischio'!X$11*tabelle!$W$11),IF('Rischio netto'!O116=tabelle!$V$12,('calcolo mitigazione del rischio'!X$11*tabelle!$W$12),"-"))))))))))</f>
        <v>-</v>
      </c>
      <c r="Y109" s="26" t="str">
        <f>IF('Rischio netto'!P116=tabelle!$V$3,('calcolo mitigazione del rischio'!Y$11*tabelle!$W$3),IF('Rischio netto'!P116=tabelle!$V$4,('calcolo mitigazione del rischio'!Y$11*tabelle!$W$4),IF('Rischio netto'!P116=tabelle!$V$5,('calcolo mitigazione del rischio'!Y$11*tabelle!$W$5),IF('Rischio netto'!P116=tabelle!$V$6,('calcolo mitigazione del rischio'!Y$11*tabelle!$W$6),IF('Rischio netto'!P116=tabelle!$V$7,('calcolo mitigazione del rischio'!Y$11*tabelle!$W$7),IF('Rischio netto'!P116=tabelle!$V$8,('calcolo mitigazione del rischio'!Y$11*tabelle!$W$8),IF('Rischio netto'!P116=tabelle!$V$9,('calcolo mitigazione del rischio'!Y$11*tabelle!$W$9),IF('Rischio netto'!P116=tabelle!$V$10,('calcolo mitigazione del rischio'!Y$11*tabelle!$W$10),IF('Rischio netto'!P116=tabelle!$V$11,('calcolo mitigazione del rischio'!Y$11*tabelle!$W$11),IF('Rischio netto'!P116=tabelle!$V$12,('calcolo mitigazione del rischio'!Y$11*tabelle!$W$12),"-"))))))))))</f>
        <v>-</v>
      </c>
      <c r="Z10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09" s="26" t="str">
        <f>IF('Rischio netto'!Q116=tabelle!$V$3,('calcolo mitigazione del rischio'!AA$11*tabelle!$W$3),IF('Rischio netto'!Q116=tabelle!$V$4,('calcolo mitigazione del rischio'!AA$11*tabelle!$W$4),IF('Rischio netto'!Q116=tabelle!$V$5,('calcolo mitigazione del rischio'!AA$11*tabelle!$W$5),IF('Rischio netto'!Q116=tabelle!$V$6,('calcolo mitigazione del rischio'!AA$11*tabelle!$W$6),IF('Rischio netto'!Q116=tabelle!$V$7,('calcolo mitigazione del rischio'!AA$11*tabelle!$W$7),IF('Rischio netto'!Q116=tabelle!$V$8,('calcolo mitigazione del rischio'!AA$11*tabelle!$W$8),IF('Rischio netto'!Q116=tabelle!$V$9,('calcolo mitigazione del rischio'!AA$11*tabelle!$W$9),IF('Rischio netto'!Q116=tabelle!$V$10,('calcolo mitigazione del rischio'!AA$11*tabelle!$W$10),IF('Rischio netto'!Q116=tabelle!$V$11,('calcolo mitigazione del rischio'!AA$11*tabelle!$W$11),IF('Rischio netto'!Q116=tabelle!$V$12,('calcolo mitigazione del rischio'!AA$11*tabelle!$W$12),"-"))))))))))</f>
        <v>-</v>
      </c>
      <c r="AB109" s="26" t="str">
        <f>IF('Rischio netto'!R116=tabelle!$V$3,('calcolo mitigazione del rischio'!AB$11*tabelle!$W$3),IF('Rischio netto'!R116=tabelle!$V$4,('calcolo mitigazione del rischio'!AB$11*tabelle!$W$4),IF('Rischio netto'!R116=tabelle!$V$5,('calcolo mitigazione del rischio'!AB$11*tabelle!$W$5),IF('Rischio netto'!R116=tabelle!$V$6,('calcolo mitigazione del rischio'!AB$11*tabelle!$W$6),IF('Rischio netto'!R116=tabelle!$V$7,('calcolo mitigazione del rischio'!AB$11*tabelle!$W$7),IF('Rischio netto'!R116=tabelle!$V$8,('calcolo mitigazione del rischio'!AB$11*tabelle!$W$8),IF('Rischio netto'!R116=tabelle!$V$9,('calcolo mitigazione del rischio'!AB$11*tabelle!$W$9),IF('Rischio netto'!R116=tabelle!$V$10,('calcolo mitigazione del rischio'!AB$11*tabelle!$W$10),IF('Rischio netto'!R116=tabelle!$V$11,('calcolo mitigazione del rischio'!AB$11*tabelle!$W$11),IF('Rischio netto'!R116=tabelle!$V$12,('calcolo mitigazione del rischio'!AB$11*tabelle!$W$12),"-"))))))))))</f>
        <v>-</v>
      </c>
      <c r="AC109" s="405" t="str">
        <f>IF('Rischio netto'!T116=tabelle!$V$3,('calcolo mitigazione del rischio'!AC$11*tabelle!$W$3),IF('Rischio netto'!T116=tabelle!$V$4,('calcolo mitigazione del rischio'!AC$11*tabelle!$W$4),IF('Rischio netto'!T116=tabelle!$V$5,('calcolo mitigazione del rischio'!AC$11*tabelle!$W$5),IF('Rischio netto'!T116=tabelle!$V$6,('calcolo mitigazione del rischio'!AC$11*tabelle!$W$6),IF('Rischio netto'!T116=tabelle!$V$7,('calcolo mitigazione del rischio'!AC$11*tabelle!$W$7),IF('Rischio netto'!T116=tabelle!$V$8,('calcolo mitigazione del rischio'!AC$11*tabelle!$W$8),IF('Rischio netto'!T116=tabelle!$V$9,('calcolo mitigazione del rischio'!AC$11*tabelle!$W$9),IF('Rischio netto'!T116=tabelle!$V$10,('calcolo mitigazione del rischio'!AC$11*tabelle!$W$10),IF('Rischio netto'!T116=tabelle!$V$11,('calcolo mitigazione del rischio'!AC$11*tabelle!$W$11),IF('Rischio netto'!T116=tabelle!$V$12,('calcolo mitigazione del rischio'!AC$11*tabelle!$W$12),"-"))))))))))</f>
        <v>-</v>
      </c>
      <c r="AD109" s="26" t="str">
        <f>IF('Rischio netto'!T116=tabelle!$V$3,('calcolo mitigazione del rischio'!AD$11*tabelle!$W$3),IF('Rischio netto'!T116=tabelle!$V$4,('calcolo mitigazione del rischio'!AD$11*tabelle!$W$4),IF('Rischio netto'!T116=tabelle!$V$5,('calcolo mitigazione del rischio'!AD$11*tabelle!$W$5),IF('Rischio netto'!T116=tabelle!$V$6,('calcolo mitigazione del rischio'!AD$11*tabelle!$W$6),IF('Rischio netto'!T116=tabelle!$V$7,('calcolo mitigazione del rischio'!AD$11*tabelle!$W$7),IF('Rischio netto'!T116=tabelle!$V$8,('calcolo mitigazione del rischio'!AD$11*tabelle!$W$8),IF('Rischio netto'!T116=tabelle!$V$9,('calcolo mitigazione del rischio'!AD$11*tabelle!$W$9),IF('Rischio netto'!T116=tabelle!$V$10,('calcolo mitigazione del rischio'!AD$11*tabelle!$W$10),IF('Rischio netto'!T116=tabelle!$V$11,('calcolo mitigazione del rischio'!AD$11*tabelle!$W$11),IF('Rischio netto'!T116=tabelle!$V$12,('calcolo mitigazione del rischio'!AD$11*tabelle!$W$12),"-"))))))))))</f>
        <v>-</v>
      </c>
      <c r="AE109" s="26"/>
      <c r="AF109" s="405" t="str">
        <f>IF('Rischio netto'!T116=tabelle!$V$3,('calcolo mitigazione del rischio'!AF$11*tabelle!$W$3),IF('Rischio netto'!T116=tabelle!$V$4,('calcolo mitigazione del rischio'!AF$11*tabelle!$W$4),IF('Rischio netto'!T116=tabelle!$V$5,('calcolo mitigazione del rischio'!AF$11*tabelle!$W$5),IF('Rischio netto'!T116=tabelle!$V$6,('calcolo mitigazione del rischio'!AF$11*tabelle!$W$6),IF('Rischio netto'!T116=tabelle!$V$7,('calcolo mitigazione del rischio'!AF$11*tabelle!$W$7),IF('Rischio netto'!T116=tabelle!$V$8,('calcolo mitigazione del rischio'!AF$11*tabelle!$W$8),IF('Rischio netto'!T116=tabelle!$V$9,('calcolo mitigazione del rischio'!AF$11*tabelle!$W$9),IF('Rischio netto'!T116=tabelle!$V$10,('calcolo mitigazione del rischio'!AF$11*tabelle!$W$10),IF('Rischio netto'!T116=tabelle!$V$11,('calcolo mitigazione del rischio'!AF$11*tabelle!$W$11),IF('Rischio netto'!T116=tabelle!$V$12,('calcolo mitigazione del rischio'!AF$11*tabelle!$W$12),"-"))))))))))</f>
        <v>-</v>
      </c>
      <c r="AG109" s="405" t="str">
        <f>IF('Rischio netto'!U116=tabelle!$V$3,('calcolo mitigazione del rischio'!AG$11*tabelle!$W$3),IF('Rischio netto'!U116=tabelle!$V$4,('calcolo mitigazione del rischio'!AG$11*tabelle!$W$4),IF('Rischio netto'!U116=tabelle!$V$5,('calcolo mitigazione del rischio'!AG$11*tabelle!$W$5),IF('Rischio netto'!U116=tabelle!$V$6,('calcolo mitigazione del rischio'!AG$11*tabelle!$W$6),IF('Rischio netto'!U116=tabelle!$V$7,('calcolo mitigazione del rischio'!AG$11*tabelle!$W$7),IF('Rischio netto'!U116=tabelle!$V$8,('calcolo mitigazione del rischio'!AG$11*tabelle!$W$8),IF('Rischio netto'!U116=tabelle!$V$9,('calcolo mitigazione del rischio'!AG$11*tabelle!$W$9),IF('Rischio netto'!U116=tabelle!$V$10,('calcolo mitigazione del rischio'!AG$11*tabelle!$W$10),IF('Rischio netto'!U116=tabelle!$V$11,('calcolo mitigazione del rischio'!AG$11*tabelle!$W$11),IF('Rischio netto'!U116=tabelle!$V$12,('calcolo mitigazione del rischio'!AG$11*tabelle!$W$12),"-"))))))))))</f>
        <v>-</v>
      </c>
      <c r="AH109" s="26" t="str">
        <f>IF('Rischio netto'!V116=tabelle!$V$3,('calcolo mitigazione del rischio'!AH$11*tabelle!$W$3),IF('Rischio netto'!V116=tabelle!$V$4,('calcolo mitigazione del rischio'!AH$11*tabelle!$W$4),IF('Rischio netto'!V116=tabelle!$V$5,('calcolo mitigazione del rischio'!AH$11*tabelle!$W$5),IF('Rischio netto'!V116=tabelle!$V$6,('calcolo mitigazione del rischio'!AH$11*tabelle!$W$6),IF('Rischio netto'!V116=tabelle!$V$7,('calcolo mitigazione del rischio'!AH$11*tabelle!$W$7),IF('Rischio netto'!V116=tabelle!$V$8,('calcolo mitigazione del rischio'!AH$11*tabelle!$W$8),IF('Rischio netto'!V116=tabelle!$V$9,('calcolo mitigazione del rischio'!AH$11*tabelle!$W$9),IF('Rischio netto'!V116=tabelle!$V$10,('calcolo mitigazione del rischio'!AH$11*tabelle!$W$10),IF('Rischio netto'!V116=tabelle!$V$11,('calcolo mitigazione del rischio'!AH$11*tabelle!$W$11),IF('Rischio netto'!V116=tabelle!$V$12,('calcolo mitigazione del rischio'!AH$11*tabelle!$W$12),"-"))))))))))</f>
        <v>-</v>
      </c>
      <c r="AI109" s="410" t="str">
        <f>IF('Rischio netto'!W116=tabelle!$V$3,('calcolo mitigazione del rischio'!AI$11*tabelle!$W$3),IF('Rischio netto'!W116=tabelle!$V$4,('calcolo mitigazione del rischio'!AI$11*tabelle!$W$4),IF('Rischio netto'!W116=tabelle!$V$5,('calcolo mitigazione del rischio'!AI$11*tabelle!$W$5),IF('Rischio netto'!W116=tabelle!$V$6,('calcolo mitigazione del rischio'!AI$11*tabelle!$W$6),IF('Rischio netto'!W116=tabelle!$V$7,('calcolo mitigazione del rischio'!AI$11*tabelle!$W$7),IF('Rischio netto'!W116=tabelle!$V$8,('calcolo mitigazione del rischio'!AI$11*tabelle!$W$8),IF('Rischio netto'!W116=tabelle!$V$9,('calcolo mitigazione del rischio'!AI$11*tabelle!$W$9),IF('Rischio netto'!W116=tabelle!$V$10,('calcolo mitigazione del rischio'!AI$11*tabelle!$W$10),IF('Rischio netto'!W116=tabelle!$V$11,('calcolo mitigazione del rischio'!AI$11*tabelle!$W$11),IF('Rischio netto'!W116=tabelle!$V$12,('calcolo mitigazione del rischio'!AI$11*tabelle!$W$12),"-"))))))))))</f>
        <v>-</v>
      </c>
      <c r="AJ109" s="428" t="e">
        <f t="shared" si="9"/>
        <v>#REF!</v>
      </c>
      <c r="AK109" s="429" t="e">
        <f t="shared" si="12"/>
        <v>#REF!</v>
      </c>
      <c r="AL109" s="418" t="e">
        <f>IF('calcolo mitigazione del rischio'!$AJ109="-","-",'calcolo mitigazione del rischio'!$AK109)</f>
        <v>#REF!</v>
      </c>
      <c r="AM109" s="412" t="str">
        <f>IF('Rischio netto'!X116="-","-",IF('calcolo mitigazione del rischio'!S109="-","-",IF('calcolo mitigazione del rischio'!AL109="-","-",ROUND(('calcolo mitigazione del rischio'!S109*(1-'calcolo mitigazione del rischio'!AL109)),0))))</f>
        <v>-</v>
      </c>
      <c r="AN109" s="404"/>
      <c r="AO109" s="26">
        <f>IF('Rischio Lordo'!L116="X",tabelle!$I$2,0)</f>
        <v>0</v>
      </c>
      <c r="AP109" s="26">
        <f>IF('Rischio Lordo'!M116="X",tabelle!$I$3,0)</f>
        <v>0</v>
      </c>
      <c r="AQ109" s="26">
        <f>IF('Rischio Lordo'!N116="X",tabelle!$I$4,0)</f>
        <v>0</v>
      </c>
      <c r="AR109" s="26">
        <f>IF('Rischio Lordo'!O116="X",tabelle!$I$5,0)</f>
        <v>0</v>
      </c>
      <c r="AS109" s="26">
        <f>IF('Rischio Lordo'!P116="X",tabelle!$I$6,0)</f>
        <v>0</v>
      </c>
      <c r="AT109" s="26">
        <f>IF('Rischio Lordo'!Q116="X",tabelle!$I$7,0)</f>
        <v>0</v>
      </c>
      <c r="AU109" s="26">
        <f>IF('Rischio Lordo'!R116="X",tabelle!$I$8,0)</f>
        <v>0</v>
      </c>
      <c r="AV109" s="26">
        <f>IF('Rischio Lordo'!S116="X",tabelle!$I$9,0)</f>
        <v>0</v>
      </c>
      <c r="AW109" s="26">
        <f>IF('Rischio Lordo'!T116="X",tabelle!$I$10,0)</f>
        <v>0</v>
      </c>
      <c r="AX109" s="26">
        <f>IF('Rischio Lordo'!U116="X",tabelle!$I$11,0)</f>
        <v>0</v>
      </c>
      <c r="AY109" s="26">
        <f>IF('Rischio Lordo'!V116="X",tabelle!$I$12,0)</f>
        <v>0</v>
      </c>
      <c r="AZ109" s="26">
        <f>IF('Rischio Lordo'!W116="X",tabelle!$I$13,0)</f>
        <v>0</v>
      </c>
      <c r="BA109" s="26">
        <f>IF('Rischio Lordo'!X116="X",tabelle!$I$14,0)</f>
        <v>0</v>
      </c>
      <c r="BB109" s="26">
        <f>IF('Rischio Lordo'!Y116="X",tabelle!$I$15,0)</f>
        <v>0</v>
      </c>
      <c r="BC109" s="26">
        <f>IF('Rischio Lordo'!Z116="X",tabelle!$I$16,0)</f>
        <v>0</v>
      </c>
      <c r="BD109" s="26">
        <f>IF('Rischio Lordo'!AA116="X",tabelle!$I$17,0)</f>
        <v>0</v>
      </c>
      <c r="BE109" s="26">
        <f>IF('Rischio Lordo'!AB116="X",tabelle!$I$18,0)</f>
        <v>0</v>
      </c>
      <c r="BF109" s="26">
        <f>IF('Rischio Lordo'!AC116="X",tabelle!$I$18,0)</f>
        <v>0</v>
      </c>
      <c r="BG109" s="26">
        <f>IF('Rischio Lordo'!AC116="X",tabelle!$I$19,0)</f>
        <v>0</v>
      </c>
      <c r="BH109" s="212">
        <f t="shared" si="13"/>
        <v>0</v>
      </c>
    </row>
    <row r="110" spans="1:60" ht="21.75" thickBot="1" x14ac:dyDescent="0.9">
      <c r="A110" s="744">
        <f>Schema!A114</f>
        <v>0</v>
      </c>
      <c r="B110" s="334" t="str">
        <f>Schema!B114</f>
        <v>H. Accessi presso la Società di organi di controllo esterno</v>
      </c>
      <c r="C110" s="233" t="str">
        <f>Schema!C114</f>
        <v>H.1. Ispezioni e richieste informazioni da Autorità esterne</v>
      </c>
      <c r="D110" s="269" t="str">
        <f>Schema!D114</f>
        <v>H.1.1. Attività di supporto ad organi per controlli esterni</v>
      </c>
      <c r="E110" s="298" t="str">
        <f>Schema!E114</f>
        <v>BBF</v>
      </c>
      <c r="F110" s="92" t="str">
        <f>Schema!F114</f>
        <v>I</v>
      </c>
      <c r="G110" s="92" t="str">
        <f>Schema!G114</f>
        <v>01</v>
      </c>
      <c r="H110" s="299" t="str">
        <f>Schema!H114</f>
        <v>01</v>
      </c>
      <c r="I110" s="181" t="str">
        <f>IF('Rischio Lordo'!AF117=tabelle!$M$7,tabelle!$N$7,IF('Rischio Lordo'!AF117=tabelle!$M$6,tabelle!$N$6,IF('Rischio Lordo'!AF117=tabelle!$M$5,tabelle!$N$5,IF('Rischio Lordo'!AF117=tabelle!$M$4,tabelle!$N$4,IF('Rischio Lordo'!AF117=tabelle!$M$3,tabelle!$N$3,"-")))))</f>
        <v>-</v>
      </c>
      <c r="J110" s="34" t="str">
        <f>IF('Rischio Lordo'!AG117=tabelle!$M$7,tabelle!$N$7,IF('Rischio Lordo'!AG117=tabelle!$M$6,tabelle!$N$6,IF('Rischio Lordo'!AG117=tabelle!$M$5,tabelle!$N$5,IF('Rischio Lordo'!AG117=tabelle!$M$4,tabelle!$N$4,IF('Rischio Lordo'!AG117=tabelle!$M$3,tabelle!$N$3,"-")))))</f>
        <v>-</v>
      </c>
      <c r="K110" s="34" t="str">
        <f>IF('Rischio Lordo'!AH117=tabelle!$M$7,tabelle!$N$7,IF('Rischio Lordo'!AH117=tabelle!$M$6,tabelle!$N$6,IF('Rischio Lordo'!AH117=tabelle!$M$5,tabelle!$N$5,IF('Rischio Lordo'!AH117=tabelle!$M$4,tabelle!$N$4,IF('Rischio Lordo'!AH117=tabelle!$M$3,tabelle!$N$3,"-")))))</f>
        <v>-</v>
      </c>
      <c r="L110" s="394" t="str">
        <f t="shared" si="10"/>
        <v>-</v>
      </c>
      <c r="M110" s="34" t="str">
        <f>IF('Rischio Lordo'!AI117=tabelle!$M$7,tabelle!$N$7,IF('Rischio Lordo'!AI117=tabelle!$M$6,tabelle!$N$6,IF('Rischio Lordo'!AI117=tabelle!$M$5,tabelle!$N$5,IF('Rischio Lordo'!AI117=tabelle!$M$4,tabelle!$N$4,IF('Rischio Lordo'!AI117=tabelle!$M$3,tabelle!$N$3,"-")))))</f>
        <v>-</v>
      </c>
      <c r="N110" s="165" t="str">
        <f>IF(M110="-","-",IF('calcolo mitigazione del rischio'!L110="-","-",IF(AND((M110*'calcolo mitigazione del rischio'!L110)&gt;=tabelle!$P$3, (M110*'calcolo mitigazione del rischio'!L110)&lt;tabelle!$Q$3),tabelle!$R$3,IF(AND((M110*'calcolo mitigazione del rischio'!L110)&gt;=tabelle!$P$4, (M110*'calcolo mitigazione del rischio'!L110)&lt;tabelle!$Q$4),tabelle!$R$4,IF(AND((M110*'calcolo mitigazione del rischio'!L110)&gt;=tabelle!$P$5, (M110*'calcolo mitigazione del rischio'!L110)&lt;tabelle!$Q$5),tabelle!$R$5,IF(AND((M110*'calcolo mitigazione del rischio'!L110)&gt;=tabelle!$P$6, (M110*'calcolo mitigazione del rischio'!L110)&lt;tabelle!$Q$6),tabelle!$R$6,IF(AND((M110*'calcolo mitigazione del rischio'!L110)&gt;=tabelle!$P$7, (M110*'calcolo mitigazione del rischio'!L110)&lt;=tabelle!$Q$7),tabelle!$R$7,"-")))))))</f>
        <v>-</v>
      </c>
      <c r="O110" s="35" t="str">
        <f>IF('Rischio Lordo'!AK117=tabelle!$M$7,tabelle!$N$7,IF('Rischio Lordo'!AK117=tabelle!$M$6,tabelle!$N$6,IF('Rischio Lordo'!AK117=tabelle!$M$5,tabelle!$N$5,IF('Rischio Lordo'!AK117=tabelle!$M$4,tabelle!$N$4,IF('Rischio Lordo'!AK117=tabelle!$M$3,tabelle!$N$3,"-")))))</f>
        <v>-</v>
      </c>
      <c r="P110" s="35" t="str">
        <f>IF('Rischio Lordo'!AL117=tabelle!$M$7,tabelle!$N$7,IF('Rischio Lordo'!AL117=tabelle!$M$6,tabelle!$N$6,IF('Rischio Lordo'!AL117=tabelle!$M$5,tabelle!$N$5,IF('Rischio Lordo'!AL117=tabelle!$M$4,tabelle!$N$4,IF('Rischio Lordo'!AL117=tabelle!$M$3,tabelle!$N$3,"-")))))</f>
        <v>-</v>
      </c>
      <c r="Q110" s="35" t="str">
        <f>IF('Rischio Lordo'!AM117=tabelle!$M$7,tabelle!$N$7,IF('Rischio Lordo'!AM117=tabelle!$M$6,tabelle!$N$6,IF('Rischio Lordo'!AM117=tabelle!$M$5,tabelle!$N$5,IF('Rischio Lordo'!AM117=tabelle!$M$4,tabelle!$N$4,IF('Rischio Lordo'!AM117=tabelle!$M$3,tabelle!$N$3,"-")))))</f>
        <v>-</v>
      </c>
      <c r="R110" s="166" t="str">
        <f t="shared" si="11"/>
        <v>-</v>
      </c>
      <c r="S110" s="228" t="str">
        <f>IF(R110="-","-",(R110*'calcolo mitigazione del rischio'!N110))</f>
        <v>-</v>
      </c>
      <c r="T110" s="26" t="str">
        <f>IF('Rischio netto'!I117=tabelle!$V$3,('calcolo mitigazione del rischio'!T$11*tabelle!$W$3),IF('Rischio netto'!I117=tabelle!$V$4,('calcolo mitigazione del rischio'!T$11*tabelle!$W$4),IF('Rischio netto'!I117=tabelle!$V$5,('calcolo mitigazione del rischio'!T$11*tabelle!$W$5),IF('Rischio netto'!I117=tabelle!$V$6,('calcolo mitigazione del rischio'!T$11*tabelle!$W$6),IF('Rischio netto'!I117=tabelle!$V$7,('calcolo mitigazione del rischio'!T$11*tabelle!$W$7),IF('Rischio netto'!I117=tabelle!$V$8,('calcolo mitigazione del rischio'!T$11*tabelle!$W$8),IF('Rischio netto'!I117=tabelle!$V$9,('calcolo mitigazione del rischio'!T$11*tabelle!$W$9),IF('Rischio netto'!I117=tabelle!$V$10,('calcolo mitigazione del rischio'!T$11*tabelle!$W$10),IF('Rischio netto'!I117=tabelle!$V$11,('calcolo mitigazione del rischio'!T$11*tabelle!$W$11),IF('Rischio netto'!I117=tabelle!$V$12,('calcolo mitigazione del rischio'!T$11*tabelle!$W$12),"-"))))))))))</f>
        <v>-</v>
      </c>
      <c r="U110" s="26" t="str">
        <f>IF('Rischio netto'!J117=tabelle!$V$3,('calcolo mitigazione del rischio'!U$11*tabelle!$W$3),IF('Rischio netto'!J117=tabelle!$V$4,('calcolo mitigazione del rischio'!U$11*tabelle!$W$4),IF('Rischio netto'!J117=tabelle!$V$5,('calcolo mitigazione del rischio'!U$11*tabelle!$W$5),IF('Rischio netto'!J117=tabelle!$V$6,('calcolo mitigazione del rischio'!U$11*tabelle!$W$6),IF('Rischio netto'!J117=tabelle!$V$7,('calcolo mitigazione del rischio'!U$11*tabelle!$W$7),IF('Rischio netto'!J117=tabelle!$V$8,('calcolo mitigazione del rischio'!U$11*tabelle!$W$8),IF('Rischio netto'!J117=tabelle!$V$9,('calcolo mitigazione del rischio'!U$11*tabelle!$W$9),IF('Rischio netto'!J117=tabelle!$V$10,('calcolo mitigazione del rischio'!U$11*tabelle!$W$10),IF('Rischio netto'!J117=tabelle!$V$11,('calcolo mitigazione del rischio'!U$11*tabelle!$W$11),IF('Rischio netto'!J117=tabelle!$V$12,('calcolo mitigazione del rischio'!U$11*tabelle!$W$12),"-"))))))))))</f>
        <v>-</v>
      </c>
      <c r="V110" s="26" t="str">
        <f>IF('Rischio netto'!K117=tabelle!$V$3,('calcolo mitigazione del rischio'!V$11*tabelle!$W$3),IF('Rischio netto'!K117=tabelle!$V$4,('calcolo mitigazione del rischio'!V$11*tabelle!$W$4),IF('Rischio netto'!K117=tabelle!$V$5,('calcolo mitigazione del rischio'!V$11*tabelle!$W$5),IF('Rischio netto'!K117=tabelle!$V$6,('calcolo mitigazione del rischio'!V$11*tabelle!$W$6),IF('Rischio netto'!K117=tabelle!$V$7,('calcolo mitigazione del rischio'!V$11*tabelle!$W$7),IF('Rischio netto'!K117=tabelle!$V$8,('calcolo mitigazione del rischio'!V$11*tabelle!$W$8),IF('Rischio netto'!K117=tabelle!$V$9,('calcolo mitigazione del rischio'!V$11*tabelle!$W$9),IF('Rischio netto'!K117=tabelle!$V$10,('calcolo mitigazione del rischio'!V$11*tabelle!$W$10),IF('Rischio netto'!K117=tabelle!$V$11,('calcolo mitigazione del rischio'!V$11*tabelle!$W$11),IF('Rischio netto'!K117=tabelle!$V$12,('calcolo mitigazione del rischio'!V$11*tabelle!$W$12),"-"))))))))))</f>
        <v>-</v>
      </c>
      <c r="W110" s="26" t="str">
        <f>IF('Rischio netto'!L117=tabelle!$V$3,('calcolo mitigazione del rischio'!W$11*tabelle!$W$3),IF('Rischio netto'!L117=tabelle!$V$4,('calcolo mitigazione del rischio'!W$11*tabelle!$W$4),IF('Rischio netto'!L117=tabelle!$V$5,('calcolo mitigazione del rischio'!W$11*tabelle!$W$5),IF('Rischio netto'!L117=tabelle!$V$6,('calcolo mitigazione del rischio'!W$11*tabelle!$W$6),IF('Rischio netto'!L117=tabelle!$V$7,('calcolo mitigazione del rischio'!W$11*tabelle!$W$7),IF('Rischio netto'!L117=tabelle!$V$8,('calcolo mitigazione del rischio'!W$11*tabelle!$W$8),IF('Rischio netto'!L117=tabelle!$V$9,('calcolo mitigazione del rischio'!W$11*tabelle!$W$9),IF('Rischio netto'!L117=tabelle!$V$10,('calcolo mitigazione del rischio'!W$11*tabelle!$W$10),IF('Rischio netto'!L117=tabelle!$V$11,('calcolo mitigazione del rischio'!W$11*tabelle!$W$11),IF('Rischio netto'!L117=tabelle!$V$12,('calcolo mitigazione del rischio'!W$11*tabelle!$W$12),"-"))))))))))</f>
        <v>-</v>
      </c>
      <c r="X110" s="26" t="str">
        <f>IF('Rischio netto'!O117=tabelle!$V$3,('calcolo mitigazione del rischio'!X$11*tabelle!$W$3),IF('Rischio netto'!O117=tabelle!$V$4,('calcolo mitigazione del rischio'!X$11*tabelle!$W$4),IF('Rischio netto'!O117=tabelle!$V$5,('calcolo mitigazione del rischio'!X$11*tabelle!$W$5),IF('Rischio netto'!O117=tabelle!$V$6,('calcolo mitigazione del rischio'!X$11*tabelle!$W$6),IF('Rischio netto'!O117=tabelle!$V$7,('calcolo mitigazione del rischio'!X$11*tabelle!$W$7),IF('Rischio netto'!O117=tabelle!$V$8,('calcolo mitigazione del rischio'!X$11*tabelle!$W$8),IF('Rischio netto'!O117=tabelle!$V$9,('calcolo mitigazione del rischio'!X$11*tabelle!$W$9),IF('Rischio netto'!O117=tabelle!$V$10,('calcolo mitigazione del rischio'!X$11*tabelle!$W$10),IF('Rischio netto'!O117=tabelle!$V$11,('calcolo mitigazione del rischio'!X$11*tabelle!$W$11),IF('Rischio netto'!O117=tabelle!$V$12,('calcolo mitigazione del rischio'!X$11*tabelle!$W$12),"-"))))))))))</f>
        <v>-</v>
      </c>
      <c r="Y110" s="26" t="str">
        <f>IF('Rischio netto'!P117=tabelle!$V$3,('calcolo mitigazione del rischio'!Y$11*tabelle!$W$3),IF('Rischio netto'!P117=tabelle!$V$4,('calcolo mitigazione del rischio'!Y$11*tabelle!$W$4),IF('Rischio netto'!P117=tabelle!$V$5,('calcolo mitigazione del rischio'!Y$11*tabelle!$W$5),IF('Rischio netto'!P117=tabelle!$V$6,('calcolo mitigazione del rischio'!Y$11*tabelle!$W$6),IF('Rischio netto'!P117=tabelle!$V$7,('calcolo mitigazione del rischio'!Y$11*tabelle!$W$7),IF('Rischio netto'!P117=tabelle!$V$8,('calcolo mitigazione del rischio'!Y$11*tabelle!$W$8),IF('Rischio netto'!P117=tabelle!$V$9,('calcolo mitigazione del rischio'!Y$11*tabelle!$W$9),IF('Rischio netto'!P117=tabelle!$V$10,('calcolo mitigazione del rischio'!Y$11*tabelle!$W$10),IF('Rischio netto'!P117=tabelle!$V$11,('calcolo mitigazione del rischio'!Y$11*tabelle!$W$11),IF('Rischio netto'!P117=tabelle!$V$12,('calcolo mitigazione del rischio'!Y$11*tabelle!$W$12),"-"))))))))))</f>
        <v>-</v>
      </c>
      <c r="Z11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0" s="26" t="str">
        <f>IF('Rischio netto'!Q117=tabelle!$V$3,('calcolo mitigazione del rischio'!AA$11*tabelle!$W$3),IF('Rischio netto'!Q117=tabelle!$V$4,('calcolo mitigazione del rischio'!AA$11*tabelle!$W$4),IF('Rischio netto'!Q117=tabelle!$V$5,('calcolo mitigazione del rischio'!AA$11*tabelle!$W$5),IF('Rischio netto'!Q117=tabelle!$V$6,('calcolo mitigazione del rischio'!AA$11*tabelle!$W$6),IF('Rischio netto'!Q117=tabelle!$V$7,('calcolo mitigazione del rischio'!AA$11*tabelle!$W$7),IF('Rischio netto'!Q117=tabelle!$V$8,('calcolo mitigazione del rischio'!AA$11*tabelle!$W$8),IF('Rischio netto'!Q117=tabelle!$V$9,('calcolo mitigazione del rischio'!AA$11*tabelle!$W$9),IF('Rischio netto'!Q117=tabelle!$V$10,('calcolo mitigazione del rischio'!AA$11*tabelle!$W$10),IF('Rischio netto'!Q117=tabelle!$V$11,('calcolo mitigazione del rischio'!AA$11*tabelle!$W$11),IF('Rischio netto'!Q117=tabelle!$V$12,('calcolo mitigazione del rischio'!AA$11*tabelle!$W$12),"-"))))))))))</f>
        <v>-</v>
      </c>
      <c r="AB110" s="26" t="str">
        <f>IF('Rischio netto'!R117=tabelle!$V$3,('calcolo mitigazione del rischio'!AB$11*tabelle!$W$3),IF('Rischio netto'!R117=tabelle!$V$4,('calcolo mitigazione del rischio'!AB$11*tabelle!$W$4),IF('Rischio netto'!R117=tabelle!$V$5,('calcolo mitigazione del rischio'!AB$11*tabelle!$W$5),IF('Rischio netto'!R117=tabelle!$V$6,('calcolo mitigazione del rischio'!AB$11*tabelle!$W$6),IF('Rischio netto'!R117=tabelle!$V$7,('calcolo mitigazione del rischio'!AB$11*tabelle!$W$7),IF('Rischio netto'!R117=tabelle!$V$8,('calcolo mitigazione del rischio'!AB$11*tabelle!$W$8),IF('Rischio netto'!R117=tabelle!$V$9,('calcolo mitigazione del rischio'!AB$11*tabelle!$W$9),IF('Rischio netto'!R117=tabelle!$V$10,('calcolo mitigazione del rischio'!AB$11*tabelle!$W$10),IF('Rischio netto'!R117=tabelle!$V$11,('calcolo mitigazione del rischio'!AB$11*tabelle!$W$11),IF('Rischio netto'!R117=tabelle!$V$12,('calcolo mitigazione del rischio'!AB$11*tabelle!$W$12),"-"))))))))))</f>
        <v>-</v>
      </c>
      <c r="AC110" s="405" t="str">
        <f>IF('Rischio netto'!T117=tabelle!$V$3,('calcolo mitigazione del rischio'!AC$11*tabelle!$W$3),IF('Rischio netto'!T117=tabelle!$V$4,('calcolo mitigazione del rischio'!AC$11*tabelle!$W$4),IF('Rischio netto'!T117=tabelle!$V$5,('calcolo mitigazione del rischio'!AC$11*tabelle!$W$5),IF('Rischio netto'!T117=tabelle!$V$6,('calcolo mitigazione del rischio'!AC$11*tabelle!$W$6),IF('Rischio netto'!T117=tabelle!$V$7,('calcolo mitigazione del rischio'!AC$11*tabelle!$W$7),IF('Rischio netto'!T117=tabelle!$V$8,('calcolo mitigazione del rischio'!AC$11*tabelle!$W$8),IF('Rischio netto'!T117=tabelle!$V$9,('calcolo mitigazione del rischio'!AC$11*tabelle!$W$9),IF('Rischio netto'!T117=tabelle!$V$10,('calcolo mitigazione del rischio'!AC$11*tabelle!$W$10),IF('Rischio netto'!T117=tabelle!$V$11,('calcolo mitigazione del rischio'!AC$11*tabelle!$W$11),IF('Rischio netto'!T117=tabelle!$V$12,('calcolo mitigazione del rischio'!AC$11*tabelle!$W$12),"-"))))))))))</f>
        <v>-</v>
      </c>
      <c r="AD110" s="26" t="str">
        <f>IF('Rischio netto'!T117=tabelle!$V$3,('calcolo mitigazione del rischio'!AD$11*tabelle!$W$3),IF('Rischio netto'!T117=tabelle!$V$4,('calcolo mitigazione del rischio'!AD$11*tabelle!$W$4),IF('Rischio netto'!T117=tabelle!$V$5,('calcolo mitigazione del rischio'!AD$11*tabelle!$W$5),IF('Rischio netto'!T117=tabelle!$V$6,('calcolo mitigazione del rischio'!AD$11*tabelle!$W$6),IF('Rischio netto'!T117=tabelle!$V$7,('calcolo mitigazione del rischio'!AD$11*tabelle!$W$7),IF('Rischio netto'!T117=tabelle!$V$8,('calcolo mitigazione del rischio'!AD$11*tabelle!$W$8),IF('Rischio netto'!T117=tabelle!$V$9,('calcolo mitigazione del rischio'!AD$11*tabelle!$W$9),IF('Rischio netto'!T117=tabelle!$V$10,('calcolo mitigazione del rischio'!AD$11*tabelle!$W$10),IF('Rischio netto'!T117=tabelle!$V$11,('calcolo mitigazione del rischio'!AD$11*tabelle!$W$11),IF('Rischio netto'!T117=tabelle!$V$12,('calcolo mitigazione del rischio'!AD$11*tabelle!$W$12),"-"))))))))))</f>
        <v>-</v>
      </c>
      <c r="AE110" s="26"/>
      <c r="AF110" s="405" t="str">
        <f>IF('Rischio netto'!T117=tabelle!$V$3,('calcolo mitigazione del rischio'!AF$11*tabelle!$W$3),IF('Rischio netto'!T117=tabelle!$V$4,('calcolo mitigazione del rischio'!AF$11*tabelle!$W$4),IF('Rischio netto'!T117=tabelle!$V$5,('calcolo mitigazione del rischio'!AF$11*tabelle!$W$5),IF('Rischio netto'!T117=tabelle!$V$6,('calcolo mitigazione del rischio'!AF$11*tabelle!$W$6),IF('Rischio netto'!T117=tabelle!$V$7,('calcolo mitigazione del rischio'!AF$11*tabelle!$W$7),IF('Rischio netto'!T117=tabelle!$V$8,('calcolo mitigazione del rischio'!AF$11*tabelle!$W$8),IF('Rischio netto'!T117=tabelle!$V$9,('calcolo mitigazione del rischio'!AF$11*tabelle!$W$9),IF('Rischio netto'!T117=tabelle!$V$10,('calcolo mitigazione del rischio'!AF$11*tabelle!$W$10),IF('Rischio netto'!T117=tabelle!$V$11,('calcolo mitigazione del rischio'!AF$11*tabelle!$W$11),IF('Rischio netto'!T117=tabelle!$V$12,('calcolo mitigazione del rischio'!AF$11*tabelle!$W$12),"-"))))))))))</f>
        <v>-</v>
      </c>
      <c r="AG110" s="405" t="str">
        <f>IF('Rischio netto'!U117=tabelle!$V$3,('calcolo mitigazione del rischio'!AG$11*tabelle!$W$3),IF('Rischio netto'!U117=tabelle!$V$4,('calcolo mitigazione del rischio'!AG$11*tabelle!$W$4),IF('Rischio netto'!U117=tabelle!$V$5,('calcolo mitigazione del rischio'!AG$11*tabelle!$W$5),IF('Rischio netto'!U117=tabelle!$V$6,('calcolo mitigazione del rischio'!AG$11*tabelle!$W$6),IF('Rischio netto'!U117=tabelle!$V$7,('calcolo mitigazione del rischio'!AG$11*tabelle!$W$7),IF('Rischio netto'!U117=tabelle!$V$8,('calcolo mitigazione del rischio'!AG$11*tabelle!$W$8),IF('Rischio netto'!U117=tabelle!$V$9,('calcolo mitigazione del rischio'!AG$11*tabelle!$W$9),IF('Rischio netto'!U117=tabelle!$V$10,('calcolo mitigazione del rischio'!AG$11*tabelle!$W$10),IF('Rischio netto'!U117=tabelle!$V$11,('calcolo mitigazione del rischio'!AG$11*tabelle!$W$11),IF('Rischio netto'!U117=tabelle!$V$12,('calcolo mitigazione del rischio'!AG$11*tabelle!$W$12),"-"))))))))))</f>
        <v>-</v>
      </c>
      <c r="AH110" s="26" t="str">
        <f>IF('Rischio netto'!V117=tabelle!$V$3,('calcolo mitigazione del rischio'!AH$11*tabelle!$W$3),IF('Rischio netto'!V117=tabelle!$V$4,('calcolo mitigazione del rischio'!AH$11*tabelle!$W$4),IF('Rischio netto'!V117=tabelle!$V$5,('calcolo mitigazione del rischio'!AH$11*tabelle!$W$5),IF('Rischio netto'!V117=tabelle!$V$6,('calcolo mitigazione del rischio'!AH$11*tabelle!$W$6),IF('Rischio netto'!V117=tabelle!$V$7,('calcolo mitigazione del rischio'!AH$11*tabelle!$W$7),IF('Rischio netto'!V117=tabelle!$V$8,('calcolo mitigazione del rischio'!AH$11*tabelle!$W$8),IF('Rischio netto'!V117=tabelle!$V$9,('calcolo mitigazione del rischio'!AH$11*tabelle!$W$9),IF('Rischio netto'!V117=tabelle!$V$10,('calcolo mitigazione del rischio'!AH$11*tabelle!$W$10),IF('Rischio netto'!V117=tabelle!$V$11,('calcolo mitigazione del rischio'!AH$11*tabelle!$W$11),IF('Rischio netto'!V117=tabelle!$V$12,('calcolo mitigazione del rischio'!AH$11*tabelle!$W$12),"-"))))))))))</f>
        <v>-</v>
      </c>
      <c r="AI110" s="410" t="str">
        <f>IF('Rischio netto'!W117=tabelle!$V$3,('calcolo mitigazione del rischio'!AI$11*tabelle!$W$3),IF('Rischio netto'!W117=tabelle!$V$4,('calcolo mitigazione del rischio'!AI$11*tabelle!$W$4),IF('Rischio netto'!W117=tabelle!$V$5,('calcolo mitigazione del rischio'!AI$11*tabelle!$W$5),IF('Rischio netto'!W117=tabelle!$V$6,('calcolo mitigazione del rischio'!AI$11*tabelle!$W$6),IF('Rischio netto'!W117=tabelle!$V$7,('calcolo mitigazione del rischio'!AI$11*tabelle!$W$7),IF('Rischio netto'!W117=tabelle!$V$8,('calcolo mitigazione del rischio'!AI$11*tabelle!$W$8),IF('Rischio netto'!W117=tabelle!$V$9,('calcolo mitigazione del rischio'!AI$11*tabelle!$W$9),IF('Rischio netto'!W117=tabelle!$V$10,('calcolo mitigazione del rischio'!AI$11*tabelle!$W$10),IF('Rischio netto'!W117=tabelle!$V$11,('calcolo mitigazione del rischio'!AI$11*tabelle!$W$11),IF('Rischio netto'!W117=tabelle!$V$12,('calcolo mitigazione del rischio'!AI$11*tabelle!$W$12),"-"))))))))))</f>
        <v>-</v>
      </c>
      <c r="AJ110" s="428" t="e">
        <f t="shared" si="9"/>
        <v>#REF!</v>
      </c>
      <c r="AK110" s="429" t="e">
        <f t="shared" si="12"/>
        <v>#REF!</v>
      </c>
      <c r="AL110" s="418" t="e">
        <f>IF('calcolo mitigazione del rischio'!$AJ110="-","-",'calcolo mitigazione del rischio'!$AK110)</f>
        <v>#REF!</v>
      </c>
      <c r="AM110" s="412" t="str">
        <f>IF('Rischio netto'!X117="-","-",IF('calcolo mitigazione del rischio'!S110="-","-",IF('calcolo mitigazione del rischio'!AL110="-","-",ROUND(('calcolo mitigazione del rischio'!S110*(1-'calcolo mitigazione del rischio'!AL110)),0))))</f>
        <v>-</v>
      </c>
      <c r="AN110" s="404"/>
      <c r="AO110" s="26">
        <f>IF('Rischio Lordo'!L117="X",tabelle!$I$2,0)</f>
        <v>0</v>
      </c>
      <c r="AP110" s="26">
        <f>IF('Rischio Lordo'!M117="X",tabelle!$I$3,0)</f>
        <v>0</v>
      </c>
      <c r="AQ110" s="26">
        <f>IF('Rischio Lordo'!N117="X",tabelle!$I$4,0)</f>
        <v>0</v>
      </c>
      <c r="AR110" s="26">
        <f>IF('Rischio Lordo'!O117="X",tabelle!$I$5,0)</f>
        <v>0</v>
      </c>
      <c r="AS110" s="26">
        <f>IF('Rischio Lordo'!P117="X",tabelle!$I$6,0)</f>
        <v>0</v>
      </c>
      <c r="AT110" s="26">
        <f>IF('Rischio Lordo'!Q117="X",tabelle!$I$7,0)</f>
        <v>0</v>
      </c>
      <c r="AU110" s="26">
        <f>IF('Rischio Lordo'!R117="X",tabelle!$I$8,0)</f>
        <v>0</v>
      </c>
      <c r="AV110" s="26">
        <f>IF('Rischio Lordo'!S117="X",tabelle!$I$9,0)</f>
        <v>0</v>
      </c>
      <c r="AW110" s="26">
        <f>IF('Rischio Lordo'!T117="X",tabelle!$I$10,0)</f>
        <v>0</v>
      </c>
      <c r="AX110" s="26">
        <f>IF('Rischio Lordo'!U117="X",tabelle!$I$11,0)</f>
        <v>0</v>
      </c>
      <c r="AY110" s="26">
        <f>IF('Rischio Lordo'!V117="X",tabelle!$I$12,0)</f>
        <v>0</v>
      </c>
      <c r="AZ110" s="26">
        <f>IF('Rischio Lordo'!W117="X",tabelle!$I$13,0)</f>
        <v>0</v>
      </c>
      <c r="BA110" s="26">
        <f>IF('Rischio Lordo'!X117="X",tabelle!$I$14,0)</f>
        <v>0</v>
      </c>
      <c r="BB110" s="26">
        <f>IF('Rischio Lordo'!Y117="X",tabelle!$I$15,0)</f>
        <v>0</v>
      </c>
      <c r="BC110" s="26">
        <f>IF('Rischio Lordo'!Z117="X",tabelle!$I$16,0)</f>
        <v>0</v>
      </c>
      <c r="BD110" s="26">
        <f>IF('Rischio Lordo'!AA117="X",tabelle!$I$17,0)</f>
        <v>0</v>
      </c>
      <c r="BE110" s="26">
        <f>IF('Rischio Lordo'!AB117="X",tabelle!$I$18,0)</f>
        <v>0</v>
      </c>
      <c r="BF110" s="26">
        <f>IF('Rischio Lordo'!AC117="X",tabelle!$I$18,0)</f>
        <v>0</v>
      </c>
      <c r="BG110" s="26">
        <f>IF('Rischio Lordo'!AC117="X",tabelle!$I$19,0)</f>
        <v>0</v>
      </c>
      <c r="BH110" s="212">
        <f t="shared" si="13"/>
        <v>0</v>
      </c>
    </row>
    <row r="111" spans="1:60" x14ac:dyDescent="0.75">
      <c r="A111" s="945" t="str">
        <f>Schema!A120</f>
        <v>GESTIONE ADEMPIMENTI ORGANI SOCIETARI (AOS)</v>
      </c>
      <c r="B111" s="810" t="str">
        <f>Schema!B120</f>
        <v>A. Predisposizione ordine del giorno per CdA</v>
      </c>
      <c r="C111" s="1121" t="str">
        <f>Schema!C120</f>
        <v xml:space="preserve">A.1. Predisposizione della bozza dell'ordine del giorno sulla base delle proposte pervenute </v>
      </c>
      <c r="D111" s="274" t="str">
        <f>Schema!D120</f>
        <v>A.1.1. Ricezione proposte da parte degli Uffici</v>
      </c>
      <c r="E111" s="310" t="str">
        <f>Schema!E120</f>
        <v>AOS</v>
      </c>
      <c r="F111" s="68" t="str">
        <f>Schema!F120</f>
        <v>A</v>
      </c>
      <c r="G111" s="68" t="str">
        <f>Schema!G120</f>
        <v>01</v>
      </c>
      <c r="H111" s="311" t="str">
        <f>Schema!H120</f>
        <v>01</v>
      </c>
      <c r="I111" s="181" t="str">
        <f>IF('Rischio Lordo'!AF118=tabelle!$M$7,tabelle!$N$7,IF('Rischio Lordo'!AF118=tabelle!$M$6,tabelle!$N$6,IF('Rischio Lordo'!AF118=tabelle!$M$5,tabelle!$N$5,IF('Rischio Lordo'!AF118=tabelle!$M$4,tabelle!$N$4,IF('Rischio Lordo'!AF118=tabelle!$M$3,tabelle!$N$3,"-")))))</f>
        <v>-</v>
      </c>
      <c r="J111" s="34" t="str">
        <f>IF('Rischio Lordo'!AG118=tabelle!$M$7,tabelle!$N$7,IF('Rischio Lordo'!AG118=tabelle!$M$6,tabelle!$N$6,IF('Rischio Lordo'!AG118=tabelle!$M$5,tabelle!$N$5,IF('Rischio Lordo'!AG118=tabelle!$M$4,tabelle!$N$4,IF('Rischio Lordo'!AG118=tabelle!$M$3,tabelle!$N$3,"-")))))</f>
        <v>-</v>
      </c>
      <c r="K111" s="34" t="str">
        <f>IF('Rischio Lordo'!AH118=tabelle!$M$7,tabelle!$N$7,IF('Rischio Lordo'!AH118=tabelle!$M$6,tabelle!$N$6,IF('Rischio Lordo'!AH118=tabelle!$M$5,tabelle!$N$5,IF('Rischio Lordo'!AH118=tabelle!$M$4,tabelle!$N$4,IF('Rischio Lordo'!AH118=tabelle!$M$3,tabelle!$N$3,"-")))))</f>
        <v>-</v>
      </c>
      <c r="L111" s="394" t="str">
        <f t="shared" ref="L111:L142" si="14">IF(SUM(I111:K111)=0,"-",_xlfn.CEILING.MATH(AVERAGE(I111:K111)))</f>
        <v>-</v>
      </c>
      <c r="M111" s="34" t="str">
        <f>IF('Rischio Lordo'!AI118=tabelle!$M$7,tabelle!$N$7,IF('Rischio Lordo'!AI118=tabelle!$M$6,tabelle!$N$6,IF('Rischio Lordo'!AI118=tabelle!$M$5,tabelle!$N$5,IF('Rischio Lordo'!AI118=tabelle!$M$4,tabelle!$N$4,IF('Rischio Lordo'!AI118=tabelle!$M$3,tabelle!$N$3,"-")))))</f>
        <v>-</v>
      </c>
      <c r="N111" s="165" t="str">
        <f>IF(M111="-","-",IF('calcolo mitigazione del rischio'!L111="-","-",IF(AND((M111*'calcolo mitigazione del rischio'!L111)&gt;=tabelle!$P$3, (M111*'calcolo mitigazione del rischio'!L111)&lt;tabelle!$Q$3),tabelle!$R$3,IF(AND((M111*'calcolo mitigazione del rischio'!L111)&gt;=tabelle!$P$4, (M111*'calcolo mitigazione del rischio'!L111)&lt;tabelle!$Q$4),tabelle!$R$4,IF(AND((M111*'calcolo mitigazione del rischio'!L111)&gt;=tabelle!$P$5, (M111*'calcolo mitigazione del rischio'!L111)&lt;tabelle!$Q$5),tabelle!$R$5,IF(AND((M111*'calcolo mitigazione del rischio'!L111)&gt;=tabelle!$P$6, (M111*'calcolo mitigazione del rischio'!L111)&lt;tabelle!$Q$6),tabelle!$R$6,IF(AND((M111*'calcolo mitigazione del rischio'!L111)&gt;=tabelle!$P$7, (M111*'calcolo mitigazione del rischio'!L111)&lt;=tabelle!$Q$7),tabelle!$R$7,"-")))))))</f>
        <v>-</v>
      </c>
      <c r="O111" s="35" t="str">
        <f>IF('Rischio Lordo'!AK118=tabelle!$M$7,tabelle!$N$7,IF('Rischio Lordo'!AK118=tabelle!$M$6,tabelle!$N$6,IF('Rischio Lordo'!AK118=tabelle!$M$5,tabelle!$N$5,IF('Rischio Lordo'!AK118=tabelle!$M$4,tabelle!$N$4,IF('Rischio Lordo'!AK118=tabelle!$M$3,tabelle!$N$3,"-")))))</f>
        <v>-</v>
      </c>
      <c r="P111" s="35" t="str">
        <f>IF('Rischio Lordo'!AL118=tabelle!$M$7,tabelle!$N$7,IF('Rischio Lordo'!AL118=tabelle!$M$6,tabelle!$N$6,IF('Rischio Lordo'!AL118=tabelle!$M$5,tabelle!$N$5,IF('Rischio Lordo'!AL118=tabelle!$M$4,tabelle!$N$4,IF('Rischio Lordo'!AL118=tabelle!$M$3,tabelle!$N$3,"-")))))</f>
        <v>-</v>
      </c>
      <c r="Q111" s="35" t="str">
        <f>IF('Rischio Lordo'!AM118=tabelle!$M$7,tabelle!$N$7,IF('Rischio Lordo'!AM118=tabelle!$M$6,tabelle!$N$6,IF('Rischio Lordo'!AM118=tabelle!$M$5,tabelle!$N$5,IF('Rischio Lordo'!AM118=tabelle!$M$4,tabelle!$N$4,IF('Rischio Lordo'!AM118=tabelle!$M$3,tabelle!$N$3,"-")))))</f>
        <v>-</v>
      </c>
      <c r="R111" s="166" t="str">
        <f t="shared" ref="R111:R142" si="15">IF(SUM(O111:Q111)=0,"-",_xlfn.CEILING.MATH(AVERAGE(O111:Q111)))</f>
        <v>-</v>
      </c>
      <c r="S111" s="228" t="str">
        <f>IF(R111="-","-",(R111*'calcolo mitigazione del rischio'!N111))</f>
        <v>-</v>
      </c>
      <c r="T111" s="26" t="str">
        <f>IF('Rischio netto'!I122=tabelle!$V$3,('calcolo mitigazione del rischio'!T$11*tabelle!$W$3),IF('Rischio netto'!I122=tabelle!$V$4,('calcolo mitigazione del rischio'!T$11*tabelle!$W$4),IF('Rischio netto'!I122=tabelle!$V$5,('calcolo mitigazione del rischio'!T$11*tabelle!$W$5),IF('Rischio netto'!I122=tabelle!$V$6,('calcolo mitigazione del rischio'!T$11*tabelle!$W$6),IF('Rischio netto'!I122=tabelle!$V$7,('calcolo mitigazione del rischio'!T$11*tabelle!$W$7),IF('Rischio netto'!I122=tabelle!$V$8,('calcolo mitigazione del rischio'!T$11*tabelle!$W$8),IF('Rischio netto'!I122=tabelle!$V$9,('calcolo mitigazione del rischio'!T$11*tabelle!$W$9),IF('Rischio netto'!I122=tabelle!$V$10,('calcolo mitigazione del rischio'!T$11*tabelle!$W$10),IF('Rischio netto'!I122=tabelle!$V$11,('calcolo mitigazione del rischio'!T$11*tabelle!$W$11),IF('Rischio netto'!I122=tabelle!$V$12,('calcolo mitigazione del rischio'!T$11*tabelle!$W$12),"-"))))))))))</f>
        <v>-</v>
      </c>
      <c r="U111" s="26" t="str">
        <f>IF('Rischio netto'!J122=tabelle!$V$3,('calcolo mitigazione del rischio'!U$11*tabelle!$W$3),IF('Rischio netto'!J122=tabelle!$V$4,('calcolo mitigazione del rischio'!U$11*tabelle!$W$4),IF('Rischio netto'!J122=tabelle!$V$5,('calcolo mitigazione del rischio'!U$11*tabelle!$W$5),IF('Rischio netto'!J122=tabelle!$V$6,('calcolo mitigazione del rischio'!U$11*tabelle!$W$6),IF('Rischio netto'!J122=tabelle!$V$7,('calcolo mitigazione del rischio'!U$11*tabelle!$W$7),IF('Rischio netto'!J122=tabelle!$V$8,('calcolo mitigazione del rischio'!U$11*tabelle!$W$8),IF('Rischio netto'!J122=tabelle!$V$9,('calcolo mitigazione del rischio'!U$11*tabelle!$W$9),IF('Rischio netto'!J122=tabelle!$V$10,('calcolo mitigazione del rischio'!U$11*tabelle!$W$10),IF('Rischio netto'!J122=tabelle!$V$11,('calcolo mitigazione del rischio'!U$11*tabelle!$W$11),IF('Rischio netto'!J122=tabelle!$V$12,('calcolo mitigazione del rischio'!U$11*tabelle!$W$12),"-"))))))))))</f>
        <v>-</v>
      </c>
      <c r="V111" s="26" t="str">
        <f>IF('Rischio netto'!K122=tabelle!$V$3,('calcolo mitigazione del rischio'!V$11*tabelle!$W$3),IF('Rischio netto'!K122=tabelle!$V$4,('calcolo mitigazione del rischio'!V$11*tabelle!$W$4),IF('Rischio netto'!K122=tabelle!$V$5,('calcolo mitigazione del rischio'!V$11*tabelle!$W$5),IF('Rischio netto'!K122=tabelle!$V$6,('calcolo mitigazione del rischio'!V$11*tabelle!$W$6),IF('Rischio netto'!K122=tabelle!$V$7,('calcolo mitigazione del rischio'!V$11*tabelle!$W$7),IF('Rischio netto'!K122=tabelle!$V$8,('calcolo mitigazione del rischio'!V$11*tabelle!$W$8),IF('Rischio netto'!K122=tabelle!$V$9,('calcolo mitigazione del rischio'!V$11*tabelle!$W$9),IF('Rischio netto'!K122=tabelle!$V$10,('calcolo mitigazione del rischio'!V$11*tabelle!$W$10),IF('Rischio netto'!K122=tabelle!$V$11,('calcolo mitigazione del rischio'!V$11*tabelle!$W$11),IF('Rischio netto'!K122=tabelle!$V$12,('calcolo mitigazione del rischio'!V$11*tabelle!$W$12),"-"))))))))))</f>
        <v>-</v>
      </c>
      <c r="W111" s="26" t="str">
        <f>IF('Rischio netto'!L122=tabelle!$V$3,('calcolo mitigazione del rischio'!W$11*tabelle!$W$3),IF('Rischio netto'!L122=tabelle!$V$4,('calcolo mitigazione del rischio'!W$11*tabelle!$W$4),IF('Rischio netto'!L122=tabelle!$V$5,('calcolo mitigazione del rischio'!W$11*tabelle!$W$5),IF('Rischio netto'!L122=tabelle!$V$6,('calcolo mitigazione del rischio'!W$11*tabelle!$W$6),IF('Rischio netto'!L122=tabelle!$V$7,('calcolo mitigazione del rischio'!W$11*tabelle!$W$7),IF('Rischio netto'!L122=tabelle!$V$8,('calcolo mitigazione del rischio'!W$11*tabelle!$W$8),IF('Rischio netto'!L122=tabelle!$V$9,('calcolo mitigazione del rischio'!W$11*tabelle!$W$9),IF('Rischio netto'!L122=tabelle!$V$10,('calcolo mitigazione del rischio'!W$11*tabelle!$W$10),IF('Rischio netto'!L122=tabelle!$V$11,('calcolo mitigazione del rischio'!W$11*tabelle!$W$11),IF('Rischio netto'!L122=tabelle!$V$12,('calcolo mitigazione del rischio'!W$11*tabelle!$W$12),"-"))))))))))</f>
        <v>-</v>
      </c>
      <c r="X111" s="26" t="str">
        <f>IF('Rischio netto'!O122=tabelle!$V$3,('calcolo mitigazione del rischio'!X$11*tabelle!$W$3),IF('Rischio netto'!O122=tabelle!$V$4,('calcolo mitigazione del rischio'!X$11*tabelle!$W$4),IF('Rischio netto'!O122=tabelle!$V$5,('calcolo mitigazione del rischio'!X$11*tabelle!$W$5),IF('Rischio netto'!O122=tabelle!$V$6,('calcolo mitigazione del rischio'!X$11*tabelle!$W$6),IF('Rischio netto'!O122=tabelle!$V$7,('calcolo mitigazione del rischio'!X$11*tabelle!$W$7),IF('Rischio netto'!O122=tabelle!$V$8,('calcolo mitigazione del rischio'!X$11*tabelle!$W$8),IF('Rischio netto'!O122=tabelle!$V$9,('calcolo mitigazione del rischio'!X$11*tabelle!$W$9),IF('Rischio netto'!O122=tabelle!$V$10,('calcolo mitigazione del rischio'!X$11*tabelle!$W$10),IF('Rischio netto'!O122=tabelle!$V$11,('calcolo mitigazione del rischio'!X$11*tabelle!$W$11),IF('Rischio netto'!O122=tabelle!$V$12,('calcolo mitigazione del rischio'!X$11*tabelle!$W$12),"-"))))))))))</f>
        <v>-</v>
      </c>
      <c r="Y111" s="26" t="str">
        <f>IF('Rischio netto'!P122=tabelle!$V$3,('calcolo mitigazione del rischio'!Y$11*tabelle!$W$3),IF('Rischio netto'!P122=tabelle!$V$4,('calcolo mitigazione del rischio'!Y$11*tabelle!$W$4),IF('Rischio netto'!P122=tabelle!$V$5,('calcolo mitigazione del rischio'!Y$11*tabelle!$W$5),IF('Rischio netto'!P122=tabelle!$V$6,('calcolo mitigazione del rischio'!Y$11*tabelle!$W$6),IF('Rischio netto'!P122=tabelle!$V$7,('calcolo mitigazione del rischio'!Y$11*tabelle!$W$7),IF('Rischio netto'!P122=tabelle!$V$8,('calcolo mitigazione del rischio'!Y$11*tabelle!$W$8),IF('Rischio netto'!P122=tabelle!$V$9,('calcolo mitigazione del rischio'!Y$11*tabelle!$W$9),IF('Rischio netto'!P122=tabelle!$V$10,('calcolo mitigazione del rischio'!Y$11*tabelle!$W$10),IF('Rischio netto'!P122=tabelle!$V$11,('calcolo mitigazione del rischio'!Y$11*tabelle!$W$11),IF('Rischio netto'!P122=tabelle!$V$12,('calcolo mitigazione del rischio'!Y$11*tabelle!$W$12),"-"))))))))))</f>
        <v>-</v>
      </c>
      <c r="Z11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1" s="26" t="str">
        <f>IF('Rischio netto'!Q122=tabelle!$V$3,('calcolo mitigazione del rischio'!AA$11*tabelle!$W$3),IF('Rischio netto'!Q122=tabelle!$V$4,('calcolo mitigazione del rischio'!AA$11*tabelle!$W$4),IF('Rischio netto'!Q122=tabelle!$V$5,('calcolo mitigazione del rischio'!AA$11*tabelle!$W$5),IF('Rischio netto'!Q122=tabelle!$V$6,('calcolo mitigazione del rischio'!AA$11*tabelle!$W$6),IF('Rischio netto'!Q122=tabelle!$V$7,('calcolo mitigazione del rischio'!AA$11*tabelle!$W$7),IF('Rischio netto'!Q122=tabelle!$V$8,('calcolo mitigazione del rischio'!AA$11*tabelle!$W$8),IF('Rischio netto'!Q122=tabelle!$V$9,('calcolo mitigazione del rischio'!AA$11*tabelle!$W$9),IF('Rischio netto'!Q122=tabelle!$V$10,('calcolo mitigazione del rischio'!AA$11*tabelle!$W$10),IF('Rischio netto'!Q122=tabelle!$V$11,('calcolo mitigazione del rischio'!AA$11*tabelle!$W$11),IF('Rischio netto'!Q122=tabelle!$V$12,('calcolo mitigazione del rischio'!AA$11*tabelle!$W$12),"-"))))))))))</f>
        <v>-</v>
      </c>
      <c r="AB111" s="26" t="str">
        <f>IF('Rischio netto'!R122=tabelle!$V$3,('calcolo mitigazione del rischio'!AB$11*tabelle!$W$3),IF('Rischio netto'!R122=tabelle!$V$4,('calcolo mitigazione del rischio'!AB$11*tabelle!$W$4),IF('Rischio netto'!R122=tabelle!$V$5,('calcolo mitigazione del rischio'!AB$11*tabelle!$W$5),IF('Rischio netto'!R122=tabelle!$V$6,('calcolo mitigazione del rischio'!AB$11*tabelle!$W$6),IF('Rischio netto'!R122=tabelle!$V$7,('calcolo mitigazione del rischio'!AB$11*tabelle!$W$7),IF('Rischio netto'!R122=tabelle!$V$8,('calcolo mitigazione del rischio'!AB$11*tabelle!$W$8),IF('Rischio netto'!R122=tabelle!$V$9,('calcolo mitigazione del rischio'!AB$11*tabelle!$W$9),IF('Rischio netto'!R122=tabelle!$V$10,('calcolo mitigazione del rischio'!AB$11*tabelle!$W$10),IF('Rischio netto'!R122=tabelle!$V$11,('calcolo mitigazione del rischio'!AB$11*tabelle!$W$11),IF('Rischio netto'!R122=tabelle!$V$12,('calcolo mitigazione del rischio'!AB$11*tabelle!$W$12),"-"))))))))))</f>
        <v>-</v>
      </c>
      <c r="AC111" s="405" t="str">
        <f>IF('Rischio netto'!T118=tabelle!$V$3,('calcolo mitigazione del rischio'!AC$11*tabelle!$W$3),IF('Rischio netto'!T118=tabelle!$V$4,('calcolo mitigazione del rischio'!AC$11*tabelle!$W$4),IF('Rischio netto'!T118=tabelle!$V$5,('calcolo mitigazione del rischio'!AC$11*tabelle!$W$5),IF('Rischio netto'!T118=tabelle!$V$6,('calcolo mitigazione del rischio'!AC$11*tabelle!$W$6),IF('Rischio netto'!T118=tabelle!$V$7,('calcolo mitigazione del rischio'!AC$11*tabelle!$W$7),IF('Rischio netto'!T118=tabelle!$V$8,('calcolo mitigazione del rischio'!AC$11*tabelle!$W$8),IF('Rischio netto'!T118=tabelle!$V$9,('calcolo mitigazione del rischio'!AC$11*tabelle!$W$9),IF('Rischio netto'!T118=tabelle!$V$10,('calcolo mitigazione del rischio'!AC$11*tabelle!$W$10),IF('Rischio netto'!T118=tabelle!$V$11,('calcolo mitigazione del rischio'!AC$11*tabelle!$W$11),IF('Rischio netto'!T118=tabelle!$V$12,('calcolo mitigazione del rischio'!AC$11*tabelle!$W$12),"-"))))))))))</f>
        <v>-</v>
      </c>
      <c r="AD111" s="26" t="str">
        <f>IF('Rischio netto'!T122=tabelle!$V$3,('calcolo mitigazione del rischio'!AD$11*tabelle!$W$3),IF('Rischio netto'!T122=tabelle!$V$4,('calcolo mitigazione del rischio'!AD$11*tabelle!$W$4),IF('Rischio netto'!T122=tabelle!$V$5,('calcolo mitigazione del rischio'!AD$11*tabelle!$W$5),IF('Rischio netto'!T122=tabelle!$V$6,('calcolo mitigazione del rischio'!AD$11*tabelle!$W$6),IF('Rischio netto'!T122=tabelle!$V$7,('calcolo mitigazione del rischio'!AD$11*tabelle!$W$7),IF('Rischio netto'!T122=tabelle!$V$8,('calcolo mitigazione del rischio'!AD$11*tabelle!$W$8),IF('Rischio netto'!T122=tabelle!$V$9,('calcolo mitigazione del rischio'!AD$11*tabelle!$W$9),IF('Rischio netto'!T122=tabelle!$V$10,('calcolo mitigazione del rischio'!AD$11*tabelle!$W$10),IF('Rischio netto'!T122=tabelle!$V$11,('calcolo mitigazione del rischio'!AD$11*tabelle!$W$11),IF('Rischio netto'!T122=tabelle!$V$12,('calcolo mitigazione del rischio'!AD$11*tabelle!$W$12),"-"))))))))))</f>
        <v>-</v>
      </c>
      <c r="AE111" s="26"/>
      <c r="AF111" s="405" t="str">
        <f>IF('Rischio netto'!T118=tabelle!$V$3,('calcolo mitigazione del rischio'!AF$11*tabelle!$W$3),IF('Rischio netto'!T118=tabelle!$V$4,('calcolo mitigazione del rischio'!AF$11*tabelle!$W$4),IF('Rischio netto'!T118=tabelle!$V$5,('calcolo mitigazione del rischio'!AF$11*tabelle!$W$5),IF('Rischio netto'!T118=tabelle!$V$6,('calcolo mitigazione del rischio'!AF$11*tabelle!$W$6),IF('Rischio netto'!T118=tabelle!$V$7,('calcolo mitigazione del rischio'!AF$11*tabelle!$W$7),IF('Rischio netto'!T118=tabelle!$V$8,('calcolo mitigazione del rischio'!AF$11*tabelle!$W$8),IF('Rischio netto'!T118=tabelle!$V$9,('calcolo mitigazione del rischio'!AF$11*tabelle!$W$9),IF('Rischio netto'!T118=tabelle!$V$10,('calcolo mitigazione del rischio'!AF$11*tabelle!$W$10),IF('Rischio netto'!T118=tabelle!$V$11,('calcolo mitigazione del rischio'!AF$11*tabelle!$W$11),IF('Rischio netto'!T118=tabelle!$V$12,('calcolo mitigazione del rischio'!AF$11*tabelle!$W$12),"-"))))))))))</f>
        <v>-</v>
      </c>
      <c r="AG111" s="405" t="str">
        <f>IF('Rischio netto'!U118=tabelle!$V$3,('calcolo mitigazione del rischio'!AG$11*tabelle!$W$3),IF('Rischio netto'!U118=tabelle!$V$4,('calcolo mitigazione del rischio'!AG$11*tabelle!$W$4),IF('Rischio netto'!U118=tabelle!$V$5,('calcolo mitigazione del rischio'!AG$11*tabelle!$W$5),IF('Rischio netto'!U118=tabelle!$V$6,('calcolo mitigazione del rischio'!AG$11*tabelle!$W$6),IF('Rischio netto'!U118=tabelle!$V$7,('calcolo mitigazione del rischio'!AG$11*tabelle!$W$7),IF('Rischio netto'!U118=tabelle!$V$8,('calcolo mitigazione del rischio'!AG$11*tabelle!$W$8),IF('Rischio netto'!U118=tabelle!$V$9,('calcolo mitigazione del rischio'!AG$11*tabelle!$W$9),IF('Rischio netto'!U118=tabelle!$V$10,('calcolo mitigazione del rischio'!AG$11*tabelle!$W$10),IF('Rischio netto'!U118=tabelle!$V$11,('calcolo mitigazione del rischio'!AG$11*tabelle!$W$11),IF('Rischio netto'!U118=tabelle!$V$12,('calcolo mitigazione del rischio'!AG$11*tabelle!$W$12),"-"))))))))))</f>
        <v>-</v>
      </c>
      <c r="AH111" s="26" t="str">
        <f>IF('Rischio netto'!V122=tabelle!$V$3,('calcolo mitigazione del rischio'!AH$11*tabelle!$W$3),IF('Rischio netto'!V122=tabelle!$V$4,('calcolo mitigazione del rischio'!AH$11*tabelle!$W$4),IF('Rischio netto'!V122=tabelle!$V$5,('calcolo mitigazione del rischio'!AH$11*tabelle!$W$5),IF('Rischio netto'!V122=tabelle!$V$6,('calcolo mitigazione del rischio'!AH$11*tabelle!$W$6),IF('Rischio netto'!V122=tabelle!$V$7,('calcolo mitigazione del rischio'!AH$11*tabelle!$W$7),IF('Rischio netto'!V122=tabelle!$V$8,('calcolo mitigazione del rischio'!AH$11*tabelle!$W$8),IF('Rischio netto'!V122=tabelle!$V$9,('calcolo mitigazione del rischio'!AH$11*tabelle!$W$9),IF('Rischio netto'!V122=tabelle!$V$10,('calcolo mitigazione del rischio'!AH$11*tabelle!$W$10),IF('Rischio netto'!V122=tabelle!$V$11,('calcolo mitigazione del rischio'!AH$11*tabelle!$W$11),IF('Rischio netto'!V122=tabelle!$V$12,('calcolo mitigazione del rischio'!AH$11*tabelle!$W$12),"-"))))))))))</f>
        <v>-</v>
      </c>
      <c r="AI111" s="410" t="str">
        <f>IF('Rischio netto'!W122=tabelle!$V$3,('calcolo mitigazione del rischio'!AI$11*tabelle!$W$3),IF('Rischio netto'!W122=tabelle!$V$4,('calcolo mitigazione del rischio'!AI$11*tabelle!$W$4),IF('Rischio netto'!W122=tabelle!$V$5,('calcolo mitigazione del rischio'!AI$11*tabelle!$W$5),IF('Rischio netto'!W122=tabelle!$V$6,('calcolo mitigazione del rischio'!AI$11*tabelle!$W$6),IF('Rischio netto'!W122=tabelle!$V$7,('calcolo mitigazione del rischio'!AI$11*tabelle!$W$7),IF('Rischio netto'!W122=tabelle!$V$8,('calcolo mitigazione del rischio'!AI$11*tabelle!$W$8),IF('Rischio netto'!W122=tabelle!$V$9,('calcolo mitigazione del rischio'!AI$11*tabelle!$W$9),IF('Rischio netto'!W122=tabelle!$V$10,('calcolo mitigazione del rischio'!AI$11*tabelle!$W$10),IF('Rischio netto'!W122=tabelle!$V$11,('calcolo mitigazione del rischio'!AI$11*tabelle!$W$11),IF('Rischio netto'!W122=tabelle!$V$12,('calcolo mitigazione del rischio'!AI$11*tabelle!$W$12),"-"))))))))))</f>
        <v>-</v>
      </c>
      <c r="AJ111" s="428" t="e">
        <f t="shared" si="9"/>
        <v>#REF!</v>
      </c>
      <c r="AK111" s="429" t="e">
        <f t="shared" ref="AK111:AK142" si="16">AJ111/100</f>
        <v>#REF!</v>
      </c>
      <c r="AL111" s="418" t="e">
        <f>IF('calcolo mitigazione del rischio'!$AJ111="-","-",'calcolo mitigazione del rischio'!$AK111)</f>
        <v>#REF!</v>
      </c>
      <c r="AM111" s="412" t="str">
        <f>IF('Rischio netto'!X122="-","-",IF('calcolo mitigazione del rischio'!S111="-","-",IF('calcolo mitigazione del rischio'!AL111="-","-",ROUND(('calcolo mitigazione del rischio'!S111*(1-'calcolo mitigazione del rischio'!AL111)),0))))</f>
        <v>-</v>
      </c>
      <c r="AN111" s="404"/>
      <c r="AO111" s="26">
        <f>IF('Rischio Lordo'!L118="X",tabelle!$I$2,0)</f>
        <v>0</v>
      </c>
      <c r="AP111" s="26">
        <f>IF('Rischio Lordo'!M118="X",tabelle!$I$3,0)</f>
        <v>0</v>
      </c>
      <c r="AQ111" s="26">
        <f>IF('Rischio Lordo'!N118="X",tabelle!$I$4,0)</f>
        <v>0</v>
      </c>
      <c r="AR111" s="26">
        <f>IF('Rischio Lordo'!O118="X",tabelle!$I$5,0)</f>
        <v>0</v>
      </c>
      <c r="AS111" s="26">
        <f>IF('Rischio Lordo'!P118="X",tabelle!$I$6,0)</f>
        <v>0</v>
      </c>
      <c r="AT111" s="26">
        <f>IF('Rischio Lordo'!Q118="X",tabelle!$I$7,0)</f>
        <v>0</v>
      </c>
      <c r="AU111" s="26">
        <f>IF('Rischio Lordo'!R118="X",tabelle!$I$8,0)</f>
        <v>0</v>
      </c>
      <c r="AV111" s="26">
        <f>IF('Rischio Lordo'!S118="X",tabelle!$I$9,0)</f>
        <v>0</v>
      </c>
      <c r="AW111" s="26">
        <f>IF('Rischio Lordo'!T118="X",tabelle!$I$10,0)</f>
        <v>0</v>
      </c>
      <c r="AX111" s="26">
        <f>IF('Rischio Lordo'!U118="X",tabelle!$I$11,0)</f>
        <v>0</v>
      </c>
      <c r="AY111" s="26">
        <f>IF('Rischio Lordo'!V118="X",tabelle!$I$12,0)</f>
        <v>0</v>
      </c>
      <c r="AZ111" s="26">
        <f>IF('Rischio Lordo'!W118="X",tabelle!$I$13,0)</f>
        <v>0</v>
      </c>
      <c r="BA111" s="26">
        <f>IF('Rischio Lordo'!X118="X",tabelle!$I$14,0)</f>
        <v>0</v>
      </c>
      <c r="BB111" s="26">
        <f>IF('Rischio Lordo'!Y118="X",tabelle!$I$15,0)</f>
        <v>0</v>
      </c>
      <c r="BC111" s="26">
        <f>IF('Rischio Lordo'!Z118="X",tabelle!$I$16,0)</f>
        <v>0</v>
      </c>
      <c r="BD111" s="26">
        <f>IF('Rischio Lordo'!AA118="X",tabelle!$I$17,0)</f>
        <v>0</v>
      </c>
      <c r="BE111" s="26">
        <f>IF('Rischio Lordo'!AB118="X",tabelle!$I$18,0)</f>
        <v>0</v>
      </c>
      <c r="BF111" s="26">
        <f>IF('Rischio Lordo'!AC118="X",tabelle!$I$18,0)</f>
        <v>0</v>
      </c>
      <c r="BG111" s="26">
        <f>IF('Rischio Lordo'!AC118="X",tabelle!$I$19,0)</f>
        <v>0</v>
      </c>
      <c r="BH111" s="212">
        <f t="shared" ref="BH111:BH142" si="17">SUM(AO111:BG111)</f>
        <v>0</v>
      </c>
    </row>
    <row r="112" spans="1:60" x14ac:dyDescent="0.75">
      <c r="A112" s="946">
        <f>Schema!A121</f>
        <v>0</v>
      </c>
      <c r="B112" s="722">
        <f>Schema!B121</f>
        <v>0</v>
      </c>
      <c r="C112" s="1122">
        <f>Schema!C121</f>
        <v>0</v>
      </c>
      <c r="D112" s="275" t="str">
        <f>Schema!D121</f>
        <v>A.1.2. Predisposizione della bozza dell'ordine del giorno sulla base delle proposte pervenute</v>
      </c>
      <c r="E112" s="312" t="str">
        <f>Schema!E121</f>
        <v>AOS</v>
      </c>
      <c r="F112" s="70" t="str">
        <f>Schema!F121</f>
        <v>A</v>
      </c>
      <c r="G112" s="70" t="str">
        <f>Schema!G121</f>
        <v>01</v>
      </c>
      <c r="H112" s="313" t="str">
        <f>Schema!H121</f>
        <v>02</v>
      </c>
      <c r="I112" s="181" t="str">
        <f>IF('Rischio Lordo'!AF119=tabelle!$M$7,tabelle!$N$7,IF('Rischio Lordo'!AF119=tabelle!$M$6,tabelle!$N$6,IF('Rischio Lordo'!AF119=tabelle!$M$5,tabelle!$N$5,IF('Rischio Lordo'!AF119=tabelle!$M$4,tabelle!$N$4,IF('Rischio Lordo'!AF119=tabelle!$M$3,tabelle!$N$3,"-")))))</f>
        <v>-</v>
      </c>
      <c r="J112" s="34" t="str">
        <f>IF('Rischio Lordo'!AG119=tabelle!$M$7,tabelle!$N$7,IF('Rischio Lordo'!AG119=tabelle!$M$6,tabelle!$N$6,IF('Rischio Lordo'!AG119=tabelle!$M$5,tabelle!$N$5,IF('Rischio Lordo'!AG119=tabelle!$M$4,tabelle!$N$4,IF('Rischio Lordo'!AG119=tabelle!$M$3,tabelle!$N$3,"-")))))</f>
        <v>-</v>
      </c>
      <c r="K112" s="34" t="str">
        <f>IF('Rischio Lordo'!AH119=tabelle!$M$7,tabelle!$N$7,IF('Rischio Lordo'!AH119=tabelle!$M$6,tabelle!$N$6,IF('Rischio Lordo'!AH119=tabelle!$M$5,tabelle!$N$5,IF('Rischio Lordo'!AH119=tabelle!$M$4,tabelle!$N$4,IF('Rischio Lordo'!AH119=tabelle!$M$3,tabelle!$N$3,"-")))))</f>
        <v>-</v>
      </c>
      <c r="L112" s="394" t="str">
        <f t="shared" si="14"/>
        <v>-</v>
      </c>
      <c r="M112" s="34" t="str">
        <f>IF('Rischio Lordo'!AI119=tabelle!$M$7,tabelle!$N$7,IF('Rischio Lordo'!AI119=tabelle!$M$6,tabelle!$N$6,IF('Rischio Lordo'!AI119=tabelle!$M$5,tabelle!$N$5,IF('Rischio Lordo'!AI119=tabelle!$M$4,tabelle!$N$4,IF('Rischio Lordo'!AI119=tabelle!$M$3,tabelle!$N$3,"-")))))</f>
        <v>-</v>
      </c>
      <c r="N112" s="165" t="str">
        <f>IF(M112="-","-",IF('calcolo mitigazione del rischio'!L112="-","-",IF(AND((M112*'calcolo mitigazione del rischio'!L112)&gt;=tabelle!$P$3, (M112*'calcolo mitigazione del rischio'!L112)&lt;tabelle!$Q$3),tabelle!$R$3,IF(AND((M112*'calcolo mitigazione del rischio'!L112)&gt;=tabelle!$P$4, (M112*'calcolo mitigazione del rischio'!L112)&lt;tabelle!$Q$4),tabelle!$R$4,IF(AND((M112*'calcolo mitigazione del rischio'!L112)&gt;=tabelle!$P$5, (M112*'calcolo mitigazione del rischio'!L112)&lt;tabelle!$Q$5),tabelle!$R$5,IF(AND((M112*'calcolo mitigazione del rischio'!L112)&gt;=tabelle!$P$6, (M112*'calcolo mitigazione del rischio'!L112)&lt;tabelle!$Q$6),tabelle!$R$6,IF(AND((M112*'calcolo mitigazione del rischio'!L112)&gt;=tabelle!$P$7, (M112*'calcolo mitigazione del rischio'!L112)&lt;=tabelle!$Q$7),tabelle!$R$7,"-")))))))</f>
        <v>-</v>
      </c>
      <c r="O112" s="35" t="str">
        <f>IF('Rischio Lordo'!AK119=tabelle!$M$7,tabelle!$N$7,IF('Rischio Lordo'!AK119=tabelle!$M$6,tabelle!$N$6,IF('Rischio Lordo'!AK119=tabelle!$M$5,tabelle!$N$5,IF('Rischio Lordo'!AK119=tabelle!$M$4,tabelle!$N$4,IF('Rischio Lordo'!AK119=tabelle!$M$3,tabelle!$N$3,"-")))))</f>
        <v>-</v>
      </c>
      <c r="P112" s="35" t="str">
        <f>IF('Rischio Lordo'!AL119=tabelle!$M$7,tabelle!$N$7,IF('Rischio Lordo'!AL119=tabelle!$M$6,tabelle!$N$6,IF('Rischio Lordo'!AL119=tabelle!$M$5,tabelle!$N$5,IF('Rischio Lordo'!AL119=tabelle!$M$4,tabelle!$N$4,IF('Rischio Lordo'!AL119=tabelle!$M$3,tabelle!$N$3,"-")))))</f>
        <v>-</v>
      </c>
      <c r="Q112" s="35" t="str">
        <f>IF('Rischio Lordo'!AM119=tabelle!$M$7,tabelle!$N$7,IF('Rischio Lordo'!AM119=tabelle!$M$6,tabelle!$N$6,IF('Rischio Lordo'!AM119=tabelle!$M$5,tabelle!$N$5,IF('Rischio Lordo'!AM119=tabelle!$M$4,tabelle!$N$4,IF('Rischio Lordo'!AM119=tabelle!$M$3,tabelle!$N$3,"-")))))</f>
        <v>-</v>
      </c>
      <c r="R112" s="166" t="str">
        <f t="shared" si="15"/>
        <v>-</v>
      </c>
      <c r="S112" s="228" t="str">
        <f>IF(R112="-","-",(R112*'calcolo mitigazione del rischio'!N112))</f>
        <v>-</v>
      </c>
      <c r="T112" s="26" t="str">
        <f>IF('Rischio netto'!I123=tabelle!$V$3,('calcolo mitigazione del rischio'!T$11*tabelle!$W$3),IF('Rischio netto'!I123=tabelle!$V$4,('calcolo mitigazione del rischio'!T$11*tabelle!$W$4),IF('Rischio netto'!I123=tabelle!$V$5,('calcolo mitigazione del rischio'!T$11*tabelle!$W$5),IF('Rischio netto'!I123=tabelle!$V$6,('calcolo mitigazione del rischio'!T$11*tabelle!$W$6),IF('Rischio netto'!I123=tabelle!$V$7,('calcolo mitigazione del rischio'!T$11*tabelle!$W$7),IF('Rischio netto'!I123=tabelle!$V$8,('calcolo mitigazione del rischio'!T$11*tabelle!$W$8),IF('Rischio netto'!I123=tabelle!$V$9,('calcolo mitigazione del rischio'!T$11*tabelle!$W$9),IF('Rischio netto'!I123=tabelle!$V$10,('calcolo mitigazione del rischio'!T$11*tabelle!$W$10),IF('Rischio netto'!I123=tabelle!$V$11,('calcolo mitigazione del rischio'!T$11*tabelle!$W$11),IF('Rischio netto'!I123=tabelle!$V$12,('calcolo mitigazione del rischio'!T$11*tabelle!$W$12),"-"))))))))))</f>
        <v>-</v>
      </c>
      <c r="U112" s="26" t="str">
        <f>IF('Rischio netto'!J123=tabelle!$V$3,('calcolo mitigazione del rischio'!U$11*tabelle!$W$3),IF('Rischio netto'!J123=tabelle!$V$4,('calcolo mitigazione del rischio'!U$11*tabelle!$W$4),IF('Rischio netto'!J123=tabelle!$V$5,('calcolo mitigazione del rischio'!U$11*tabelle!$W$5),IF('Rischio netto'!J123=tabelle!$V$6,('calcolo mitigazione del rischio'!U$11*tabelle!$W$6),IF('Rischio netto'!J123=tabelle!$V$7,('calcolo mitigazione del rischio'!U$11*tabelle!$W$7),IF('Rischio netto'!J123=tabelle!$V$8,('calcolo mitigazione del rischio'!U$11*tabelle!$W$8),IF('Rischio netto'!J123=tabelle!$V$9,('calcolo mitigazione del rischio'!U$11*tabelle!$W$9),IF('Rischio netto'!J123=tabelle!$V$10,('calcolo mitigazione del rischio'!U$11*tabelle!$W$10),IF('Rischio netto'!J123=tabelle!$V$11,('calcolo mitigazione del rischio'!U$11*tabelle!$W$11),IF('Rischio netto'!J123=tabelle!$V$12,('calcolo mitigazione del rischio'!U$11*tabelle!$W$12),"-"))))))))))</f>
        <v>-</v>
      </c>
      <c r="V112" s="26" t="str">
        <f>IF('Rischio netto'!K123=tabelle!$V$3,('calcolo mitigazione del rischio'!V$11*tabelle!$W$3),IF('Rischio netto'!K123=tabelle!$V$4,('calcolo mitigazione del rischio'!V$11*tabelle!$W$4),IF('Rischio netto'!K123=tabelle!$V$5,('calcolo mitigazione del rischio'!V$11*tabelle!$W$5),IF('Rischio netto'!K123=tabelle!$V$6,('calcolo mitigazione del rischio'!V$11*tabelle!$W$6),IF('Rischio netto'!K123=tabelle!$V$7,('calcolo mitigazione del rischio'!V$11*tabelle!$W$7),IF('Rischio netto'!K123=tabelle!$V$8,('calcolo mitigazione del rischio'!V$11*tabelle!$W$8),IF('Rischio netto'!K123=tabelle!$V$9,('calcolo mitigazione del rischio'!V$11*tabelle!$W$9),IF('Rischio netto'!K123=tabelle!$V$10,('calcolo mitigazione del rischio'!V$11*tabelle!$W$10),IF('Rischio netto'!K123=tabelle!$V$11,('calcolo mitigazione del rischio'!V$11*tabelle!$W$11),IF('Rischio netto'!K123=tabelle!$V$12,('calcolo mitigazione del rischio'!V$11*tabelle!$W$12),"-"))))))))))</f>
        <v>-</v>
      </c>
      <c r="W112" s="26" t="str">
        <f>IF('Rischio netto'!L123=tabelle!$V$3,('calcolo mitigazione del rischio'!W$11*tabelle!$W$3),IF('Rischio netto'!L123=tabelle!$V$4,('calcolo mitigazione del rischio'!W$11*tabelle!$W$4),IF('Rischio netto'!L123=tabelle!$V$5,('calcolo mitigazione del rischio'!W$11*tabelle!$W$5),IF('Rischio netto'!L123=tabelle!$V$6,('calcolo mitigazione del rischio'!W$11*tabelle!$W$6),IF('Rischio netto'!L123=tabelle!$V$7,('calcolo mitigazione del rischio'!W$11*tabelle!$W$7),IF('Rischio netto'!L123=tabelle!$V$8,('calcolo mitigazione del rischio'!W$11*tabelle!$W$8),IF('Rischio netto'!L123=tabelle!$V$9,('calcolo mitigazione del rischio'!W$11*tabelle!$W$9),IF('Rischio netto'!L123=tabelle!$V$10,('calcolo mitigazione del rischio'!W$11*tabelle!$W$10),IF('Rischio netto'!L123=tabelle!$V$11,('calcolo mitigazione del rischio'!W$11*tabelle!$W$11),IF('Rischio netto'!L123=tabelle!$V$12,('calcolo mitigazione del rischio'!W$11*tabelle!$W$12),"-"))))))))))</f>
        <v>-</v>
      </c>
      <c r="X112" s="26" t="str">
        <f>IF('Rischio netto'!O123=tabelle!$V$3,('calcolo mitigazione del rischio'!X$11*tabelle!$W$3),IF('Rischio netto'!O123=tabelle!$V$4,('calcolo mitigazione del rischio'!X$11*tabelle!$W$4),IF('Rischio netto'!O123=tabelle!$V$5,('calcolo mitigazione del rischio'!X$11*tabelle!$W$5),IF('Rischio netto'!O123=tabelle!$V$6,('calcolo mitigazione del rischio'!X$11*tabelle!$W$6),IF('Rischio netto'!O123=tabelle!$V$7,('calcolo mitigazione del rischio'!X$11*tabelle!$W$7),IF('Rischio netto'!O123=tabelle!$V$8,('calcolo mitigazione del rischio'!X$11*tabelle!$W$8),IF('Rischio netto'!O123=tabelle!$V$9,('calcolo mitigazione del rischio'!X$11*tabelle!$W$9),IF('Rischio netto'!O123=tabelle!$V$10,('calcolo mitigazione del rischio'!X$11*tabelle!$W$10),IF('Rischio netto'!O123=tabelle!$V$11,('calcolo mitigazione del rischio'!X$11*tabelle!$W$11),IF('Rischio netto'!O123=tabelle!$V$12,('calcolo mitigazione del rischio'!X$11*tabelle!$W$12),"-"))))))))))</f>
        <v>-</v>
      </c>
      <c r="Y112" s="26" t="str">
        <f>IF('Rischio netto'!P123=tabelle!$V$3,('calcolo mitigazione del rischio'!Y$11*tabelle!$W$3),IF('Rischio netto'!P123=tabelle!$V$4,('calcolo mitigazione del rischio'!Y$11*tabelle!$W$4),IF('Rischio netto'!P123=tabelle!$V$5,('calcolo mitigazione del rischio'!Y$11*tabelle!$W$5),IF('Rischio netto'!P123=tabelle!$V$6,('calcolo mitigazione del rischio'!Y$11*tabelle!$W$6),IF('Rischio netto'!P123=tabelle!$V$7,('calcolo mitigazione del rischio'!Y$11*tabelle!$W$7),IF('Rischio netto'!P123=tabelle!$V$8,('calcolo mitigazione del rischio'!Y$11*tabelle!$W$8),IF('Rischio netto'!P123=tabelle!$V$9,('calcolo mitigazione del rischio'!Y$11*tabelle!$W$9),IF('Rischio netto'!P123=tabelle!$V$10,('calcolo mitigazione del rischio'!Y$11*tabelle!$W$10),IF('Rischio netto'!P123=tabelle!$V$11,('calcolo mitigazione del rischio'!Y$11*tabelle!$W$11),IF('Rischio netto'!P123=tabelle!$V$12,('calcolo mitigazione del rischio'!Y$11*tabelle!$W$12),"-"))))))))))</f>
        <v>-</v>
      </c>
      <c r="Z11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2" s="26" t="str">
        <f>IF('Rischio netto'!Q123=tabelle!$V$3,('calcolo mitigazione del rischio'!AA$11*tabelle!$W$3),IF('Rischio netto'!Q123=tabelle!$V$4,('calcolo mitigazione del rischio'!AA$11*tabelle!$W$4),IF('Rischio netto'!Q123=tabelle!$V$5,('calcolo mitigazione del rischio'!AA$11*tabelle!$W$5),IF('Rischio netto'!Q123=tabelle!$V$6,('calcolo mitigazione del rischio'!AA$11*tabelle!$W$6),IF('Rischio netto'!Q123=tabelle!$V$7,('calcolo mitigazione del rischio'!AA$11*tabelle!$W$7),IF('Rischio netto'!Q123=tabelle!$V$8,('calcolo mitigazione del rischio'!AA$11*tabelle!$W$8),IF('Rischio netto'!Q123=tabelle!$V$9,('calcolo mitigazione del rischio'!AA$11*tabelle!$W$9),IF('Rischio netto'!Q123=tabelle!$V$10,('calcolo mitigazione del rischio'!AA$11*tabelle!$W$10),IF('Rischio netto'!Q123=tabelle!$V$11,('calcolo mitigazione del rischio'!AA$11*tabelle!$W$11),IF('Rischio netto'!Q123=tabelle!$V$12,('calcolo mitigazione del rischio'!AA$11*tabelle!$W$12),"-"))))))))))</f>
        <v>-</v>
      </c>
      <c r="AB112" s="26" t="str">
        <f>IF('Rischio netto'!R123=tabelle!$V$3,('calcolo mitigazione del rischio'!AB$11*tabelle!$W$3),IF('Rischio netto'!R123=tabelle!$V$4,('calcolo mitigazione del rischio'!AB$11*tabelle!$W$4),IF('Rischio netto'!R123=tabelle!$V$5,('calcolo mitigazione del rischio'!AB$11*tabelle!$W$5),IF('Rischio netto'!R123=tabelle!$V$6,('calcolo mitigazione del rischio'!AB$11*tabelle!$W$6),IF('Rischio netto'!R123=tabelle!$V$7,('calcolo mitigazione del rischio'!AB$11*tabelle!$W$7),IF('Rischio netto'!R123=tabelle!$V$8,('calcolo mitigazione del rischio'!AB$11*tabelle!$W$8),IF('Rischio netto'!R123=tabelle!$V$9,('calcolo mitigazione del rischio'!AB$11*tabelle!$W$9),IF('Rischio netto'!R123=tabelle!$V$10,('calcolo mitigazione del rischio'!AB$11*tabelle!$W$10),IF('Rischio netto'!R123=tabelle!$V$11,('calcolo mitigazione del rischio'!AB$11*tabelle!$W$11),IF('Rischio netto'!R123=tabelle!$V$12,('calcolo mitigazione del rischio'!AB$11*tabelle!$W$12),"-"))))))))))</f>
        <v>-</v>
      </c>
      <c r="AC112" s="405" t="str">
        <f>IF('Rischio netto'!T119=tabelle!$V$3,('calcolo mitigazione del rischio'!AC$11*tabelle!$W$3),IF('Rischio netto'!T119=tabelle!$V$4,('calcolo mitigazione del rischio'!AC$11*tabelle!$W$4),IF('Rischio netto'!T119=tabelle!$V$5,('calcolo mitigazione del rischio'!AC$11*tabelle!$W$5),IF('Rischio netto'!T119=tabelle!$V$6,('calcolo mitigazione del rischio'!AC$11*tabelle!$W$6),IF('Rischio netto'!T119=tabelle!$V$7,('calcolo mitigazione del rischio'!AC$11*tabelle!$W$7),IF('Rischio netto'!T119=tabelle!$V$8,('calcolo mitigazione del rischio'!AC$11*tabelle!$W$8),IF('Rischio netto'!T119=tabelle!$V$9,('calcolo mitigazione del rischio'!AC$11*tabelle!$W$9),IF('Rischio netto'!T119=tabelle!$V$10,('calcolo mitigazione del rischio'!AC$11*tabelle!$W$10),IF('Rischio netto'!T119=tabelle!$V$11,('calcolo mitigazione del rischio'!AC$11*tabelle!$W$11),IF('Rischio netto'!T119=tabelle!$V$12,('calcolo mitigazione del rischio'!AC$11*tabelle!$W$12),"-"))))))))))</f>
        <v>-</v>
      </c>
      <c r="AD112" s="26" t="str">
        <f>IF('Rischio netto'!T123=tabelle!$V$3,('calcolo mitigazione del rischio'!AD$11*tabelle!$W$3),IF('Rischio netto'!T123=tabelle!$V$4,('calcolo mitigazione del rischio'!AD$11*tabelle!$W$4),IF('Rischio netto'!T123=tabelle!$V$5,('calcolo mitigazione del rischio'!AD$11*tabelle!$W$5),IF('Rischio netto'!T123=tabelle!$V$6,('calcolo mitigazione del rischio'!AD$11*tabelle!$W$6),IF('Rischio netto'!T123=tabelle!$V$7,('calcolo mitigazione del rischio'!AD$11*tabelle!$W$7),IF('Rischio netto'!T123=tabelle!$V$8,('calcolo mitigazione del rischio'!AD$11*tabelle!$W$8),IF('Rischio netto'!T123=tabelle!$V$9,('calcolo mitigazione del rischio'!AD$11*tabelle!$W$9),IF('Rischio netto'!T123=tabelle!$V$10,('calcolo mitigazione del rischio'!AD$11*tabelle!$W$10),IF('Rischio netto'!T123=tabelle!$V$11,('calcolo mitigazione del rischio'!AD$11*tabelle!$W$11),IF('Rischio netto'!T123=tabelle!$V$12,('calcolo mitigazione del rischio'!AD$11*tabelle!$W$12),"-"))))))))))</f>
        <v>-</v>
      </c>
      <c r="AE112" s="26"/>
      <c r="AF112" s="405" t="str">
        <f>IF('Rischio netto'!T119=tabelle!$V$3,('calcolo mitigazione del rischio'!AF$11*tabelle!$W$3),IF('Rischio netto'!T119=tabelle!$V$4,('calcolo mitigazione del rischio'!AF$11*tabelle!$W$4),IF('Rischio netto'!T119=tabelle!$V$5,('calcolo mitigazione del rischio'!AF$11*tabelle!$W$5),IF('Rischio netto'!T119=tabelle!$V$6,('calcolo mitigazione del rischio'!AF$11*tabelle!$W$6),IF('Rischio netto'!T119=tabelle!$V$7,('calcolo mitigazione del rischio'!AF$11*tabelle!$W$7),IF('Rischio netto'!T119=tabelle!$V$8,('calcolo mitigazione del rischio'!AF$11*tabelle!$W$8),IF('Rischio netto'!T119=tabelle!$V$9,('calcolo mitigazione del rischio'!AF$11*tabelle!$W$9),IF('Rischio netto'!T119=tabelle!$V$10,('calcolo mitigazione del rischio'!AF$11*tabelle!$W$10),IF('Rischio netto'!T119=tabelle!$V$11,('calcolo mitigazione del rischio'!AF$11*tabelle!$W$11),IF('Rischio netto'!T119=tabelle!$V$12,('calcolo mitigazione del rischio'!AF$11*tabelle!$W$12),"-"))))))))))</f>
        <v>-</v>
      </c>
      <c r="AG112" s="405" t="str">
        <f>IF('Rischio netto'!U119=tabelle!$V$3,('calcolo mitigazione del rischio'!AG$11*tabelle!$W$3),IF('Rischio netto'!U119=tabelle!$V$4,('calcolo mitigazione del rischio'!AG$11*tabelle!$W$4),IF('Rischio netto'!U119=tabelle!$V$5,('calcolo mitigazione del rischio'!AG$11*tabelle!$W$5),IF('Rischio netto'!U119=tabelle!$V$6,('calcolo mitigazione del rischio'!AG$11*tabelle!$W$6),IF('Rischio netto'!U119=tabelle!$V$7,('calcolo mitigazione del rischio'!AG$11*tabelle!$W$7),IF('Rischio netto'!U119=tabelle!$V$8,('calcolo mitigazione del rischio'!AG$11*tabelle!$W$8),IF('Rischio netto'!U119=tabelle!$V$9,('calcolo mitigazione del rischio'!AG$11*tabelle!$W$9),IF('Rischio netto'!U119=tabelle!$V$10,('calcolo mitigazione del rischio'!AG$11*tabelle!$W$10),IF('Rischio netto'!U119=tabelle!$V$11,('calcolo mitigazione del rischio'!AG$11*tabelle!$W$11),IF('Rischio netto'!U119=tabelle!$V$12,('calcolo mitigazione del rischio'!AG$11*tabelle!$W$12),"-"))))))))))</f>
        <v>-</v>
      </c>
      <c r="AH112" s="26" t="str">
        <f>IF('Rischio netto'!V123=tabelle!$V$3,('calcolo mitigazione del rischio'!AH$11*tabelle!$W$3),IF('Rischio netto'!V123=tabelle!$V$4,('calcolo mitigazione del rischio'!AH$11*tabelle!$W$4),IF('Rischio netto'!V123=tabelle!$V$5,('calcolo mitigazione del rischio'!AH$11*tabelle!$W$5),IF('Rischio netto'!V123=tabelle!$V$6,('calcolo mitigazione del rischio'!AH$11*tabelle!$W$6),IF('Rischio netto'!V123=tabelle!$V$7,('calcolo mitigazione del rischio'!AH$11*tabelle!$W$7),IF('Rischio netto'!V123=tabelle!$V$8,('calcolo mitigazione del rischio'!AH$11*tabelle!$W$8),IF('Rischio netto'!V123=tabelle!$V$9,('calcolo mitigazione del rischio'!AH$11*tabelle!$W$9),IF('Rischio netto'!V123=tabelle!$V$10,('calcolo mitigazione del rischio'!AH$11*tabelle!$W$10),IF('Rischio netto'!V123=tabelle!$V$11,('calcolo mitigazione del rischio'!AH$11*tabelle!$W$11),IF('Rischio netto'!V123=tabelle!$V$12,('calcolo mitigazione del rischio'!AH$11*tabelle!$W$12),"-"))))))))))</f>
        <v>-</v>
      </c>
      <c r="AI112" s="410" t="str">
        <f>IF('Rischio netto'!W123=tabelle!$V$3,('calcolo mitigazione del rischio'!AI$11*tabelle!$W$3),IF('Rischio netto'!W123=tabelle!$V$4,('calcolo mitigazione del rischio'!AI$11*tabelle!$W$4),IF('Rischio netto'!W123=tabelle!$V$5,('calcolo mitigazione del rischio'!AI$11*tabelle!$W$5),IF('Rischio netto'!W123=tabelle!$V$6,('calcolo mitigazione del rischio'!AI$11*tabelle!$W$6),IF('Rischio netto'!W123=tabelle!$V$7,('calcolo mitigazione del rischio'!AI$11*tabelle!$W$7),IF('Rischio netto'!W123=tabelle!$V$8,('calcolo mitigazione del rischio'!AI$11*tabelle!$W$8),IF('Rischio netto'!W123=tabelle!$V$9,('calcolo mitigazione del rischio'!AI$11*tabelle!$W$9),IF('Rischio netto'!W123=tabelle!$V$10,('calcolo mitigazione del rischio'!AI$11*tabelle!$W$10),IF('Rischio netto'!W123=tabelle!$V$11,('calcolo mitigazione del rischio'!AI$11*tabelle!$W$11),IF('Rischio netto'!W123=tabelle!$V$12,('calcolo mitigazione del rischio'!AI$11*tabelle!$W$12),"-"))))))))))</f>
        <v>-</v>
      </c>
      <c r="AJ112" s="428" t="e">
        <f t="shared" si="9"/>
        <v>#REF!</v>
      </c>
      <c r="AK112" s="429" t="e">
        <f t="shared" si="16"/>
        <v>#REF!</v>
      </c>
      <c r="AL112" s="418" t="e">
        <f>IF('calcolo mitigazione del rischio'!$AJ112="-","-",'calcolo mitigazione del rischio'!$AK112)</f>
        <v>#REF!</v>
      </c>
      <c r="AM112" s="412" t="str">
        <f>IF('Rischio netto'!X123="-","-",IF('calcolo mitigazione del rischio'!S112="-","-",IF('calcolo mitigazione del rischio'!AL112="-","-",ROUND(('calcolo mitigazione del rischio'!S112*(1-'calcolo mitigazione del rischio'!AL112)),0))))</f>
        <v>-</v>
      </c>
      <c r="AN112" s="404"/>
      <c r="AO112" s="26">
        <f>IF('Rischio Lordo'!L119="X",tabelle!$I$2,0)</f>
        <v>0</v>
      </c>
      <c r="AP112" s="26">
        <f>IF('Rischio Lordo'!M119="X",tabelle!$I$3,0)</f>
        <v>0</v>
      </c>
      <c r="AQ112" s="26">
        <f>IF('Rischio Lordo'!N119="X",tabelle!$I$4,0)</f>
        <v>0</v>
      </c>
      <c r="AR112" s="26">
        <f>IF('Rischio Lordo'!O119="X",tabelle!$I$5,0)</f>
        <v>0</v>
      </c>
      <c r="AS112" s="26">
        <f>IF('Rischio Lordo'!P119="X",tabelle!$I$6,0)</f>
        <v>0</v>
      </c>
      <c r="AT112" s="26">
        <f>IF('Rischio Lordo'!Q119="X",tabelle!$I$7,0)</f>
        <v>0</v>
      </c>
      <c r="AU112" s="26">
        <f>IF('Rischio Lordo'!R119="X",tabelle!$I$8,0)</f>
        <v>0</v>
      </c>
      <c r="AV112" s="26">
        <f>IF('Rischio Lordo'!S119="X",tabelle!$I$9,0)</f>
        <v>0</v>
      </c>
      <c r="AW112" s="26">
        <f>IF('Rischio Lordo'!T119="X",tabelle!$I$10,0)</f>
        <v>0</v>
      </c>
      <c r="AX112" s="26">
        <f>IF('Rischio Lordo'!U119="X",tabelle!$I$11,0)</f>
        <v>0</v>
      </c>
      <c r="AY112" s="26">
        <f>IF('Rischio Lordo'!V119="X",tabelle!$I$12,0)</f>
        <v>0</v>
      </c>
      <c r="AZ112" s="26">
        <f>IF('Rischio Lordo'!W119="X",tabelle!$I$13,0)</f>
        <v>0</v>
      </c>
      <c r="BA112" s="26">
        <f>IF('Rischio Lordo'!X119="X",tabelle!$I$14,0)</f>
        <v>0</v>
      </c>
      <c r="BB112" s="26">
        <f>IF('Rischio Lordo'!Y119="X",tabelle!$I$15,0)</f>
        <v>0</v>
      </c>
      <c r="BC112" s="26">
        <f>IF('Rischio Lordo'!Z119="X",tabelle!$I$16,0)</f>
        <v>0</v>
      </c>
      <c r="BD112" s="26">
        <f>IF('Rischio Lordo'!AA119="X",tabelle!$I$17,0)</f>
        <v>0</v>
      </c>
      <c r="BE112" s="26">
        <f>IF('Rischio Lordo'!AB119="X",tabelle!$I$18,0)</f>
        <v>0</v>
      </c>
      <c r="BF112" s="26">
        <f>IF('Rischio Lordo'!AC119="X",tabelle!$I$18,0)</f>
        <v>0</v>
      </c>
      <c r="BG112" s="26">
        <f>IF('Rischio Lordo'!AC119="X",tabelle!$I$19,0)</f>
        <v>0</v>
      </c>
      <c r="BH112" s="212">
        <f t="shared" si="17"/>
        <v>0</v>
      </c>
    </row>
    <row r="113" spans="1:60" x14ac:dyDescent="0.75">
      <c r="A113" s="946">
        <f>Schema!A122</f>
        <v>0</v>
      </c>
      <c r="B113" s="722">
        <f>Schema!B122</f>
        <v>0</v>
      </c>
      <c r="C113" s="1122">
        <f>Schema!C122</f>
        <v>0</v>
      </c>
      <c r="D113" s="275" t="str">
        <f>Schema!D122</f>
        <v>A.1.3. Ricezione dell'ordine del giorno approvato dal Presidente</v>
      </c>
      <c r="E113" s="312" t="str">
        <f>Schema!E122</f>
        <v>AOS</v>
      </c>
      <c r="F113" s="70" t="str">
        <f>Schema!F122</f>
        <v>A</v>
      </c>
      <c r="G113" s="70" t="str">
        <f>Schema!G122</f>
        <v>01</v>
      </c>
      <c r="H113" s="313" t="str">
        <f>Schema!H122</f>
        <v>03</v>
      </c>
      <c r="I113" s="181" t="str">
        <f>IF('Rischio Lordo'!AF120=tabelle!$M$7,tabelle!$N$7,IF('Rischio Lordo'!AF120=tabelle!$M$6,tabelle!$N$6,IF('Rischio Lordo'!AF120=tabelle!$M$5,tabelle!$N$5,IF('Rischio Lordo'!AF120=tabelle!$M$4,tabelle!$N$4,IF('Rischio Lordo'!AF120=tabelle!$M$3,tabelle!$N$3,"-")))))</f>
        <v>-</v>
      </c>
      <c r="J113" s="34" t="str">
        <f>IF('Rischio Lordo'!AG120=tabelle!$M$7,tabelle!$N$7,IF('Rischio Lordo'!AG120=tabelle!$M$6,tabelle!$N$6,IF('Rischio Lordo'!AG120=tabelle!$M$5,tabelle!$N$5,IF('Rischio Lordo'!AG120=tabelle!$M$4,tabelle!$N$4,IF('Rischio Lordo'!AG120=tabelle!$M$3,tabelle!$N$3,"-")))))</f>
        <v>-</v>
      </c>
      <c r="K113" s="34" t="str">
        <f>IF('Rischio Lordo'!AH120=tabelle!$M$7,tabelle!$N$7,IF('Rischio Lordo'!AH120=tabelle!$M$6,tabelle!$N$6,IF('Rischio Lordo'!AH120=tabelle!$M$5,tabelle!$N$5,IF('Rischio Lordo'!AH120=tabelle!$M$4,tabelle!$N$4,IF('Rischio Lordo'!AH120=tabelle!$M$3,tabelle!$N$3,"-")))))</f>
        <v>-</v>
      </c>
      <c r="L113" s="394" t="str">
        <f t="shared" si="14"/>
        <v>-</v>
      </c>
      <c r="M113" s="34" t="str">
        <f>IF('Rischio Lordo'!AI120=tabelle!$M$7,tabelle!$N$7,IF('Rischio Lordo'!AI120=tabelle!$M$6,tabelle!$N$6,IF('Rischio Lordo'!AI120=tabelle!$M$5,tabelle!$N$5,IF('Rischio Lordo'!AI120=tabelle!$M$4,tabelle!$N$4,IF('Rischio Lordo'!AI120=tabelle!$M$3,tabelle!$N$3,"-")))))</f>
        <v>-</v>
      </c>
      <c r="N113" s="165" t="str">
        <f>IF(M113="-","-",IF('calcolo mitigazione del rischio'!L113="-","-",IF(AND((M113*'calcolo mitigazione del rischio'!L113)&gt;=tabelle!$P$3, (M113*'calcolo mitigazione del rischio'!L113)&lt;tabelle!$Q$3),tabelle!$R$3,IF(AND((M113*'calcolo mitigazione del rischio'!L113)&gt;=tabelle!$P$4, (M113*'calcolo mitigazione del rischio'!L113)&lt;tabelle!$Q$4),tabelle!$R$4,IF(AND((M113*'calcolo mitigazione del rischio'!L113)&gt;=tabelle!$P$5, (M113*'calcolo mitigazione del rischio'!L113)&lt;tabelle!$Q$5),tabelle!$R$5,IF(AND((M113*'calcolo mitigazione del rischio'!L113)&gt;=tabelle!$P$6, (M113*'calcolo mitigazione del rischio'!L113)&lt;tabelle!$Q$6),tabelle!$R$6,IF(AND((M113*'calcolo mitigazione del rischio'!L113)&gt;=tabelle!$P$7, (M113*'calcolo mitigazione del rischio'!L113)&lt;=tabelle!$Q$7),tabelle!$R$7,"-")))))))</f>
        <v>-</v>
      </c>
      <c r="O113" s="35" t="str">
        <f>IF('Rischio Lordo'!AK120=tabelle!$M$7,tabelle!$N$7,IF('Rischio Lordo'!AK120=tabelle!$M$6,tabelle!$N$6,IF('Rischio Lordo'!AK120=tabelle!$M$5,tabelle!$N$5,IF('Rischio Lordo'!AK120=tabelle!$M$4,tabelle!$N$4,IF('Rischio Lordo'!AK120=tabelle!$M$3,tabelle!$N$3,"-")))))</f>
        <v>-</v>
      </c>
      <c r="P113" s="35" t="str">
        <f>IF('Rischio Lordo'!AL120=tabelle!$M$7,tabelle!$N$7,IF('Rischio Lordo'!AL120=tabelle!$M$6,tabelle!$N$6,IF('Rischio Lordo'!AL120=tabelle!$M$5,tabelle!$N$5,IF('Rischio Lordo'!AL120=tabelle!$M$4,tabelle!$N$4,IF('Rischio Lordo'!AL120=tabelle!$M$3,tabelle!$N$3,"-")))))</f>
        <v>-</v>
      </c>
      <c r="Q113" s="35" t="str">
        <f>IF('Rischio Lordo'!AM120=tabelle!$M$7,tabelle!$N$7,IF('Rischio Lordo'!AM120=tabelle!$M$6,tabelle!$N$6,IF('Rischio Lordo'!AM120=tabelle!$M$5,tabelle!$N$5,IF('Rischio Lordo'!AM120=tabelle!$M$4,tabelle!$N$4,IF('Rischio Lordo'!AM120=tabelle!$M$3,tabelle!$N$3,"-")))))</f>
        <v>-</v>
      </c>
      <c r="R113" s="166" t="str">
        <f t="shared" si="15"/>
        <v>-</v>
      </c>
      <c r="S113" s="228" t="str">
        <f>IF(R113="-","-",(R113*'calcolo mitigazione del rischio'!N113))</f>
        <v>-</v>
      </c>
      <c r="T113" s="26" t="str">
        <f>IF('Rischio netto'!I124=tabelle!$V$3,('calcolo mitigazione del rischio'!T$11*tabelle!$W$3),IF('Rischio netto'!I124=tabelle!$V$4,('calcolo mitigazione del rischio'!T$11*tabelle!$W$4),IF('Rischio netto'!I124=tabelle!$V$5,('calcolo mitigazione del rischio'!T$11*tabelle!$W$5),IF('Rischio netto'!I124=tabelle!$V$6,('calcolo mitigazione del rischio'!T$11*tabelle!$W$6),IF('Rischio netto'!I124=tabelle!$V$7,('calcolo mitigazione del rischio'!T$11*tabelle!$W$7),IF('Rischio netto'!I124=tabelle!$V$8,('calcolo mitigazione del rischio'!T$11*tabelle!$W$8),IF('Rischio netto'!I124=tabelle!$V$9,('calcolo mitigazione del rischio'!T$11*tabelle!$W$9),IF('Rischio netto'!I124=tabelle!$V$10,('calcolo mitigazione del rischio'!T$11*tabelle!$W$10),IF('Rischio netto'!I124=tabelle!$V$11,('calcolo mitigazione del rischio'!T$11*tabelle!$W$11),IF('Rischio netto'!I124=tabelle!$V$12,('calcolo mitigazione del rischio'!T$11*tabelle!$W$12),"-"))))))))))</f>
        <v>-</v>
      </c>
      <c r="U113" s="26" t="str">
        <f>IF('Rischio netto'!J124=tabelle!$V$3,('calcolo mitigazione del rischio'!U$11*tabelle!$W$3),IF('Rischio netto'!J124=tabelle!$V$4,('calcolo mitigazione del rischio'!U$11*tabelle!$W$4),IF('Rischio netto'!J124=tabelle!$V$5,('calcolo mitigazione del rischio'!U$11*tabelle!$W$5),IF('Rischio netto'!J124=tabelle!$V$6,('calcolo mitigazione del rischio'!U$11*tabelle!$W$6),IF('Rischio netto'!J124=tabelle!$V$7,('calcolo mitigazione del rischio'!U$11*tabelle!$W$7),IF('Rischio netto'!J124=tabelle!$V$8,('calcolo mitigazione del rischio'!U$11*tabelle!$W$8),IF('Rischio netto'!J124=tabelle!$V$9,('calcolo mitigazione del rischio'!U$11*tabelle!$W$9),IF('Rischio netto'!J124=tabelle!$V$10,('calcolo mitigazione del rischio'!U$11*tabelle!$W$10),IF('Rischio netto'!J124=tabelle!$V$11,('calcolo mitigazione del rischio'!U$11*tabelle!$W$11),IF('Rischio netto'!J124=tabelle!$V$12,('calcolo mitigazione del rischio'!U$11*tabelle!$W$12),"-"))))))))))</f>
        <v>-</v>
      </c>
      <c r="V113" s="26" t="str">
        <f>IF('Rischio netto'!K124=tabelle!$V$3,('calcolo mitigazione del rischio'!V$11*tabelle!$W$3),IF('Rischio netto'!K124=tabelle!$V$4,('calcolo mitigazione del rischio'!V$11*tabelle!$W$4),IF('Rischio netto'!K124=tabelle!$V$5,('calcolo mitigazione del rischio'!V$11*tabelle!$W$5),IF('Rischio netto'!K124=tabelle!$V$6,('calcolo mitigazione del rischio'!V$11*tabelle!$W$6),IF('Rischio netto'!K124=tabelle!$V$7,('calcolo mitigazione del rischio'!V$11*tabelle!$W$7),IF('Rischio netto'!K124=tabelle!$V$8,('calcolo mitigazione del rischio'!V$11*tabelle!$W$8),IF('Rischio netto'!K124=tabelle!$V$9,('calcolo mitigazione del rischio'!V$11*tabelle!$W$9),IF('Rischio netto'!K124=tabelle!$V$10,('calcolo mitigazione del rischio'!V$11*tabelle!$W$10),IF('Rischio netto'!K124=tabelle!$V$11,('calcolo mitigazione del rischio'!V$11*tabelle!$W$11),IF('Rischio netto'!K124=tabelle!$V$12,('calcolo mitigazione del rischio'!V$11*tabelle!$W$12),"-"))))))))))</f>
        <v>-</v>
      </c>
      <c r="W113" s="26" t="str">
        <f>IF('Rischio netto'!L124=tabelle!$V$3,('calcolo mitigazione del rischio'!W$11*tabelle!$W$3),IF('Rischio netto'!L124=tabelle!$V$4,('calcolo mitigazione del rischio'!W$11*tabelle!$W$4),IF('Rischio netto'!L124=tabelle!$V$5,('calcolo mitigazione del rischio'!W$11*tabelle!$W$5),IF('Rischio netto'!L124=tabelle!$V$6,('calcolo mitigazione del rischio'!W$11*tabelle!$W$6),IF('Rischio netto'!L124=tabelle!$V$7,('calcolo mitigazione del rischio'!W$11*tabelle!$W$7),IF('Rischio netto'!L124=tabelle!$V$8,('calcolo mitigazione del rischio'!W$11*tabelle!$W$8),IF('Rischio netto'!L124=tabelle!$V$9,('calcolo mitigazione del rischio'!W$11*tabelle!$W$9),IF('Rischio netto'!L124=tabelle!$V$10,('calcolo mitigazione del rischio'!W$11*tabelle!$W$10),IF('Rischio netto'!L124=tabelle!$V$11,('calcolo mitigazione del rischio'!W$11*tabelle!$W$11),IF('Rischio netto'!L124=tabelle!$V$12,('calcolo mitigazione del rischio'!W$11*tabelle!$W$12),"-"))))))))))</f>
        <v>-</v>
      </c>
      <c r="X113" s="26" t="str">
        <f>IF('Rischio netto'!O124=tabelle!$V$3,('calcolo mitigazione del rischio'!X$11*tabelle!$W$3),IF('Rischio netto'!O124=tabelle!$V$4,('calcolo mitigazione del rischio'!X$11*tabelle!$W$4),IF('Rischio netto'!O124=tabelle!$V$5,('calcolo mitigazione del rischio'!X$11*tabelle!$W$5),IF('Rischio netto'!O124=tabelle!$V$6,('calcolo mitigazione del rischio'!X$11*tabelle!$W$6),IF('Rischio netto'!O124=tabelle!$V$7,('calcolo mitigazione del rischio'!X$11*tabelle!$W$7),IF('Rischio netto'!O124=tabelle!$V$8,('calcolo mitigazione del rischio'!X$11*tabelle!$W$8),IF('Rischio netto'!O124=tabelle!$V$9,('calcolo mitigazione del rischio'!X$11*tabelle!$W$9),IF('Rischio netto'!O124=tabelle!$V$10,('calcolo mitigazione del rischio'!X$11*tabelle!$W$10),IF('Rischio netto'!O124=tabelle!$V$11,('calcolo mitigazione del rischio'!X$11*tabelle!$W$11),IF('Rischio netto'!O124=tabelle!$V$12,('calcolo mitigazione del rischio'!X$11*tabelle!$W$12),"-"))))))))))</f>
        <v>-</v>
      </c>
      <c r="Y113" s="26" t="str">
        <f>IF('Rischio netto'!P124=tabelle!$V$3,('calcolo mitigazione del rischio'!Y$11*tabelle!$W$3),IF('Rischio netto'!P124=tabelle!$V$4,('calcolo mitigazione del rischio'!Y$11*tabelle!$W$4),IF('Rischio netto'!P124=tabelle!$V$5,('calcolo mitigazione del rischio'!Y$11*tabelle!$W$5),IF('Rischio netto'!P124=tabelle!$V$6,('calcolo mitigazione del rischio'!Y$11*tabelle!$W$6),IF('Rischio netto'!P124=tabelle!$V$7,('calcolo mitigazione del rischio'!Y$11*tabelle!$W$7),IF('Rischio netto'!P124=tabelle!$V$8,('calcolo mitigazione del rischio'!Y$11*tabelle!$W$8),IF('Rischio netto'!P124=tabelle!$V$9,('calcolo mitigazione del rischio'!Y$11*tabelle!$W$9),IF('Rischio netto'!P124=tabelle!$V$10,('calcolo mitigazione del rischio'!Y$11*tabelle!$W$10),IF('Rischio netto'!P124=tabelle!$V$11,('calcolo mitigazione del rischio'!Y$11*tabelle!$W$11),IF('Rischio netto'!P124=tabelle!$V$12,('calcolo mitigazione del rischio'!Y$11*tabelle!$W$12),"-"))))))))))</f>
        <v>-</v>
      </c>
      <c r="Z11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3" s="26" t="str">
        <f>IF('Rischio netto'!Q124=tabelle!$V$3,('calcolo mitigazione del rischio'!AA$11*tabelle!$W$3),IF('Rischio netto'!Q124=tabelle!$V$4,('calcolo mitigazione del rischio'!AA$11*tabelle!$W$4),IF('Rischio netto'!Q124=tabelle!$V$5,('calcolo mitigazione del rischio'!AA$11*tabelle!$W$5),IF('Rischio netto'!Q124=tabelle!$V$6,('calcolo mitigazione del rischio'!AA$11*tabelle!$W$6),IF('Rischio netto'!Q124=tabelle!$V$7,('calcolo mitigazione del rischio'!AA$11*tabelle!$W$7),IF('Rischio netto'!Q124=tabelle!$V$8,('calcolo mitigazione del rischio'!AA$11*tabelle!$W$8),IF('Rischio netto'!Q124=tabelle!$V$9,('calcolo mitigazione del rischio'!AA$11*tabelle!$W$9),IF('Rischio netto'!Q124=tabelle!$V$10,('calcolo mitigazione del rischio'!AA$11*tabelle!$W$10),IF('Rischio netto'!Q124=tabelle!$V$11,('calcolo mitigazione del rischio'!AA$11*tabelle!$W$11),IF('Rischio netto'!Q124=tabelle!$V$12,('calcolo mitigazione del rischio'!AA$11*tabelle!$W$12),"-"))))))))))</f>
        <v>-</v>
      </c>
      <c r="AB113" s="26" t="str">
        <f>IF('Rischio netto'!R124=tabelle!$V$3,('calcolo mitigazione del rischio'!AB$11*tabelle!$W$3),IF('Rischio netto'!R124=tabelle!$V$4,('calcolo mitigazione del rischio'!AB$11*tabelle!$W$4),IF('Rischio netto'!R124=tabelle!$V$5,('calcolo mitigazione del rischio'!AB$11*tabelle!$W$5),IF('Rischio netto'!R124=tabelle!$V$6,('calcolo mitigazione del rischio'!AB$11*tabelle!$W$6),IF('Rischio netto'!R124=tabelle!$V$7,('calcolo mitigazione del rischio'!AB$11*tabelle!$W$7),IF('Rischio netto'!R124=tabelle!$V$8,('calcolo mitigazione del rischio'!AB$11*tabelle!$W$8),IF('Rischio netto'!R124=tabelle!$V$9,('calcolo mitigazione del rischio'!AB$11*tabelle!$W$9),IF('Rischio netto'!R124=tabelle!$V$10,('calcolo mitigazione del rischio'!AB$11*tabelle!$W$10),IF('Rischio netto'!R124=tabelle!$V$11,('calcolo mitigazione del rischio'!AB$11*tabelle!$W$11),IF('Rischio netto'!R124=tabelle!$V$12,('calcolo mitigazione del rischio'!AB$11*tabelle!$W$12),"-"))))))))))</f>
        <v>-</v>
      </c>
      <c r="AC113" s="405" t="str">
        <f>IF('Rischio netto'!T120=tabelle!$V$3,('calcolo mitigazione del rischio'!AC$11*tabelle!$W$3),IF('Rischio netto'!T120=tabelle!$V$4,('calcolo mitigazione del rischio'!AC$11*tabelle!$W$4),IF('Rischio netto'!T120=tabelle!$V$5,('calcolo mitigazione del rischio'!AC$11*tabelle!$W$5),IF('Rischio netto'!T120=tabelle!$V$6,('calcolo mitigazione del rischio'!AC$11*tabelle!$W$6),IF('Rischio netto'!T120=tabelle!$V$7,('calcolo mitigazione del rischio'!AC$11*tabelle!$W$7),IF('Rischio netto'!T120=tabelle!$V$8,('calcolo mitigazione del rischio'!AC$11*tabelle!$W$8),IF('Rischio netto'!T120=tabelle!$V$9,('calcolo mitigazione del rischio'!AC$11*tabelle!$W$9),IF('Rischio netto'!T120=tabelle!$V$10,('calcolo mitigazione del rischio'!AC$11*tabelle!$W$10),IF('Rischio netto'!T120=tabelle!$V$11,('calcolo mitigazione del rischio'!AC$11*tabelle!$W$11),IF('Rischio netto'!T120=tabelle!$V$12,('calcolo mitigazione del rischio'!AC$11*tabelle!$W$12),"-"))))))))))</f>
        <v>-</v>
      </c>
      <c r="AD113" s="26" t="str">
        <f>IF('Rischio netto'!T124=tabelle!$V$3,('calcolo mitigazione del rischio'!AD$11*tabelle!$W$3),IF('Rischio netto'!T124=tabelle!$V$4,('calcolo mitigazione del rischio'!AD$11*tabelle!$W$4),IF('Rischio netto'!T124=tabelle!$V$5,('calcolo mitigazione del rischio'!AD$11*tabelle!$W$5),IF('Rischio netto'!T124=tabelle!$V$6,('calcolo mitigazione del rischio'!AD$11*tabelle!$W$6),IF('Rischio netto'!T124=tabelle!$V$7,('calcolo mitigazione del rischio'!AD$11*tabelle!$W$7),IF('Rischio netto'!T124=tabelle!$V$8,('calcolo mitigazione del rischio'!AD$11*tabelle!$W$8),IF('Rischio netto'!T124=tabelle!$V$9,('calcolo mitigazione del rischio'!AD$11*tabelle!$W$9),IF('Rischio netto'!T124=tabelle!$V$10,('calcolo mitigazione del rischio'!AD$11*tabelle!$W$10),IF('Rischio netto'!T124=tabelle!$V$11,('calcolo mitigazione del rischio'!AD$11*tabelle!$W$11),IF('Rischio netto'!T124=tabelle!$V$12,('calcolo mitigazione del rischio'!AD$11*tabelle!$W$12),"-"))))))))))</f>
        <v>-</v>
      </c>
      <c r="AE113" s="26"/>
      <c r="AF113" s="405" t="str">
        <f>IF('Rischio netto'!T120=tabelle!$V$3,('calcolo mitigazione del rischio'!AF$11*tabelle!$W$3),IF('Rischio netto'!T120=tabelle!$V$4,('calcolo mitigazione del rischio'!AF$11*tabelle!$W$4),IF('Rischio netto'!T120=tabelle!$V$5,('calcolo mitigazione del rischio'!AF$11*tabelle!$W$5),IF('Rischio netto'!T120=tabelle!$V$6,('calcolo mitigazione del rischio'!AF$11*tabelle!$W$6),IF('Rischio netto'!T120=tabelle!$V$7,('calcolo mitigazione del rischio'!AF$11*tabelle!$W$7),IF('Rischio netto'!T120=tabelle!$V$8,('calcolo mitigazione del rischio'!AF$11*tabelle!$W$8),IF('Rischio netto'!T120=tabelle!$V$9,('calcolo mitigazione del rischio'!AF$11*tabelle!$W$9),IF('Rischio netto'!T120=tabelle!$V$10,('calcolo mitigazione del rischio'!AF$11*tabelle!$W$10),IF('Rischio netto'!T120=tabelle!$V$11,('calcolo mitigazione del rischio'!AF$11*tabelle!$W$11),IF('Rischio netto'!T120=tabelle!$V$12,('calcolo mitigazione del rischio'!AF$11*tabelle!$W$12),"-"))))))))))</f>
        <v>-</v>
      </c>
      <c r="AG113" s="405" t="str">
        <f>IF('Rischio netto'!U120=tabelle!$V$3,('calcolo mitigazione del rischio'!AG$11*tabelle!$W$3),IF('Rischio netto'!U120=tabelle!$V$4,('calcolo mitigazione del rischio'!AG$11*tabelle!$W$4),IF('Rischio netto'!U120=tabelle!$V$5,('calcolo mitigazione del rischio'!AG$11*tabelle!$W$5),IF('Rischio netto'!U120=tabelle!$V$6,('calcolo mitigazione del rischio'!AG$11*tabelle!$W$6),IF('Rischio netto'!U120=tabelle!$V$7,('calcolo mitigazione del rischio'!AG$11*tabelle!$W$7),IF('Rischio netto'!U120=tabelle!$V$8,('calcolo mitigazione del rischio'!AG$11*tabelle!$W$8),IF('Rischio netto'!U120=tabelle!$V$9,('calcolo mitigazione del rischio'!AG$11*tabelle!$W$9),IF('Rischio netto'!U120=tabelle!$V$10,('calcolo mitigazione del rischio'!AG$11*tabelle!$W$10),IF('Rischio netto'!U120=tabelle!$V$11,('calcolo mitigazione del rischio'!AG$11*tabelle!$W$11),IF('Rischio netto'!U120=tabelle!$V$12,('calcolo mitigazione del rischio'!AG$11*tabelle!$W$12),"-"))))))))))</f>
        <v>-</v>
      </c>
      <c r="AH113" s="26" t="str">
        <f>IF('Rischio netto'!V124=tabelle!$V$3,('calcolo mitigazione del rischio'!AH$11*tabelle!$W$3),IF('Rischio netto'!V124=tabelle!$V$4,('calcolo mitigazione del rischio'!AH$11*tabelle!$W$4),IF('Rischio netto'!V124=tabelle!$V$5,('calcolo mitigazione del rischio'!AH$11*tabelle!$W$5),IF('Rischio netto'!V124=tabelle!$V$6,('calcolo mitigazione del rischio'!AH$11*tabelle!$W$6),IF('Rischio netto'!V124=tabelle!$V$7,('calcolo mitigazione del rischio'!AH$11*tabelle!$W$7),IF('Rischio netto'!V124=tabelle!$V$8,('calcolo mitigazione del rischio'!AH$11*tabelle!$W$8),IF('Rischio netto'!V124=tabelle!$V$9,('calcolo mitigazione del rischio'!AH$11*tabelle!$W$9),IF('Rischio netto'!V124=tabelle!$V$10,('calcolo mitigazione del rischio'!AH$11*tabelle!$W$10),IF('Rischio netto'!V124=tabelle!$V$11,('calcolo mitigazione del rischio'!AH$11*tabelle!$W$11),IF('Rischio netto'!V124=tabelle!$V$12,('calcolo mitigazione del rischio'!AH$11*tabelle!$W$12),"-"))))))))))</f>
        <v>-</v>
      </c>
      <c r="AI113" s="410" t="str">
        <f>IF('Rischio netto'!W124=tabelle!$V$3,('calcolo mitigazione del rischio'!AI$11*tabelle!$W$3),IF('Rischio netto'!W124=tabelle!$V$4,('calcolo mitigazione del rischio'!AI$11*tabelle!$W$4),IF('Rischio netto'!W124=tabelle!$V$5,('calcolo mitigazione del rischio'!AI$11*tabelle!$W$5),IF('Rischio netto'!W124=tabelle!$V$6,('calcolo mitigazione del rischio'!AI$11*tabelle!$W$6),IF('Rischio netto'!W124=tabelle!$V$7,('calcolo mitigazione del rischio'!AI$11*tabelle!$W$7),IF('Rischio netto'!W124=tabelle!$V$8,('calcolo mitigazione del rischio'!AI$11*tabelle!$W$8),IF('Rischio netto'!W124=tabelle!$V$9,('calcolo mitigazione del rischio'!AI$11*tabelle!$W$9),IF('Rischio netto'!W124=tabelle!$V$10,('calcolo mitigazione del rischio'!AI$11*tabelle!$W$10),IF('Rischio netto'!W124=tabelle!$V$11,('calcolo mitigazione del rischio'!AI$11*tabelle!$W$11),IF('Rischio netto'!W124=tabelle!$V$12,('calcolo mitigazione del rischio'!AI$11*tabelle!$W$12),"-"))))))))))</f>
        <v>-</v>
      </c>
      <c r="AJ113" s="428" t="e">
        <f t="shared" si="9"/>
        <v>#REF!</v>
      </c>
      <c r="AK113" s="429" t="e">
        <f t="shared" si="16"/>
        <v>#REF!</v>
      </c>
      <c r="AL113" s="418" t="e">
        <f>IF('calcolo mitigazione del rischio'!$AJ113="-","-",'calcolo mitigazione del rischio'!$AK113)</f>
        <v>#REF!</v>
      </c>
      <c r="AM113" s="412" t="str">
        <f>IF('Rischio netto'!X124="-","-",IF('calcolo mitigazione del rischio'!S113="-","-",IF('calcolo mitigazione del rischio'!AL113="-","-",ROUND(('calcolo mitigazione del rischio'!S113*(1-'calcolo mitigazione del rischio'!AL113)),0))))</f>
        <v>-</v>
      </c>
      <c r="AN113" s="404"/>
      <c r="AO113" s="26">
        <f>IF('Rischio Lordo'!L120="X",tabelle!$I$2,0)</f>
        <v>0</v>
      </c>
      <c r="AP113" s="26">
        <f>IF('Rischio Lordo'!M120="X",tabelle!$I$3,0)</f>
        <v>0</v>
      </c>
      <c r="AQ113" s="26">
        <f>IF('Rischio Lordo'!N120="X",tabelle!$I$4,0)</f>
        <v>0</v>
      </c>
      <c r="AR113" s="26">
        <f>IF('Rischio Lordo'!O120="X",tabelle!$I$5,0)</f>
        <v>0</v>
      </c>
      <c r="AS113" s="26">
        <f>IF('Rischio Lordo'!P120="X",tabelle!$I$6,0)</f>
        <v>0</v>
      </c>
      <c r="AT113" s="26">
        <f>IF('Rischio Lordo'!Q120="X",tabelle!$I$7,0)</f>
        <v>0</v>
      </c>
      <c r="AU113" s="26">
        <f>IF('Rischio Lordo'!R120="X",tabelle!$I$8,0)</f>
        <v>0</v>
      </c>
      <c r="AV113" s="26">
        <f>IF('Rischio Lordo'!S120="X",tabelle!$I$9,0)</f>
        <v>0</v>
      </c>
      <c r="AW113" s="26">
        <f>IF('Rischio Lordo'!T120="X",tabelle!$I$10,0)</f>
        <v>0</v>
      </c>
      <c r="AX113" s="26">
        <f>IF('Rischio Lordo'!U120="X",tabelle!$I$11,0)</f>
        <v>0</v>
      </c>
      <c r="AY113" s="26">
        <f>IF('Rischio Lordo'!V120="X",tabelle!$I$12,0)</f>
        <v>0</v>
      </c>
      <c r="AZ113" s="26">
        <f>IF('Rischio Lordo'!W120="X",tabelle!$I$13,0)</f>
        <v>0</v>
      </c>
      <c r="BA113" s="26">
        <f>IF('Rischio Lordo'!X120="X",tabelle!$I$14,0)</f>
        <v>0</v>
      </c>
      <c r="BB113" s="26">
        <f>IF('Rischio Lordo'!Y120="X",tabelle!$I$15,0)</f>
        <v>0</v>
      </c>
      <c r="BC113" s="26">
        <f>IF('Rischio Lordo'!Z120="X",tabelle!$I$16,0)</f>
        <v>0</v>
      </c>
      <c r="BD113" s="26">
        <f>IF('Rischio Lordo'!AA120="X",tabelle!$I$17,0)</f>
        <v>0</v>
      </c>
      <c r="BE113" s="26">
        <f>IF('Rischio Lordo'!AB120="X",tabelle!$I$18,0)</f>
        <v>0</v>
      </c>
      <c r="BF113" s="26">
        <f>IF('Rischio Lordo'!AC120="X",tabelle!$I$18,0)</f>
        <v>0</v>
      </c>
      <c r="BG113" s="26">
        <f>IF('Rischio Lordo'!AC120="X",tabelle!$I$19,0)</f>
        <v>0</v>
      </c>
      <c r="BH113" s="212">
        <f t="shared" si="17"/>
        <v>0</v>
      </c>
    </row>
    <row r="114" spans="1:60" ht="21.5" x14ac:dyDescent="0.75">
      <c r="A114" s="946">
        <f>Schema!A123</f>
        <v>0</v>
      </c>
      <c r="B114" s="722">
        <f>Schema!B123</f>
        <v>0</v>
      </c>
      <c r="C114" s="1122" t="str">
        <f>Schema!C123</f>
        <v>A.2. Convocazione del CdA e comunicazione dell'ordine del giorno</v>
      </c>
      <c r="D114" s="275" t="str">
        <f>Schema!D123</f>
        <v>A.2.1. Convocazione del CdA e comunicazione dell'ordine del giorno  che viene inviata a mezzo e-mail ai componenti del Consiglio e del CdS</v>
      </c>
      <c r="E114" s="312" t="str">
        <f>Schema!E123</f>
        <v>AOS</v>
      </c>
      <c r="F114" s="70" t="str">
        <f>Schema!F123</f>
        <v>A</v>
      </c>
      <c r="G114" s="70" t="str">
        <f>Schema!G123</f>
        <v>02</v>
      </c>
      <c r="H114" s="313" t="str">
        <f>Schema!H123</f>
        <v>01</v>
      </c>
      <c r="I114" s="181" t="str">
        <f>IF('Rischio Lordo'!AF121=tabelle!$M$7,tabelle!$N$7,IF('Rischio Lordo'!AF121=tabelle!$M$6,tabelle!$N$6,IF('Rischio Lordo'!AF121=tabelle!$M$5,tabelle!$N$5,IF('Rischio Lordo'!AF121=tabelle!$M$4,tabelle!$N$4,IF('Rischio Lordo'!AF121=tabelle!$M$3,tabelle!$N$3,"-")))))</f>
        <v>-</v>
      </c>
      <c r="J114" s="34" t="str">
        <f>IF('Rischio Lordo'!AG121=tabelle!$M$7,tabelle!$N$7,IF('Rischio Lordo'!AG121=tabelle!$M$6,tabelle!$N$6,IF('Rischio Lordo'!AG121=tabelle!$M$5,tabelle!$N$5,IF('Rischio Lordo'!AG121=tabelle!$M$4,tabelle!$N$4,IF('Rischio Lordo'!AG121=tabelle!$M$3,tabelle!$N$3,"-")))))</f>
        <v>-</v>
      </c>
      <c r="K114" s="34" t="str">
        <f>IF('Rischio Lordo'!AH121=tabelle!$M$7,tabelle!$N$7,IF('Rischio Lordo'!AH121=tabelle!$M$6,tabelle!$N$6,IF('Rischio Lordo'!AH121=tabelle!$M$5,tabelle!$N$5,IF('Rischio Lordo'!AH121=tabelle!$M$4,tabelle!$N$4,IF('Rischio Lordo'!AH121=tabelle!$M$3,tabelle!$N$3,"-")))))</f>
        <v>-</v>
      </c>
      <c r="L114" s="394" t="str">
        <f t="shared" si="14"/>
        <v>-</v>
      </c>
      <c r="M114" s="34" t="str">
        <f>IF('Rischio Lordo'!AI121=tabelle!$M$7,tabelle!$N$7,IF('Rischio Lordo'!AI121=tabelle!$M$6,tabelle!$N$6,IF('Rischio Lordo'!AI121=tabelle!$M$5,tabelle!$N$5,IF('Rischio Lordo'!AI121=tabelle!$M$4,tabelle!$N$4,IF('Rischio Lordo'!AI121=tabelle!$M$3,tabelle!$N$3,"-")))))</f>
        <v>-</v>
      </c>
      <c r="N114" s="165" t="str">
        <f>IF(M114="-","-",IF('calcolo mitigazione del rischio'!L114="-","-",IF(AND((M114*'calcolo mitigazione del rischio'!L114)&gt;=tabelle!$P$3, (M114*'calcolo mitigazione del rischio'!L114)&lt;tabelle!$Q$3),tabelle!$R$3,IF(AND((M114*'calcolo mitigazione del rischio'!L114)&gt;=tabelle!$P$4, (M114*'calcolo mitigazione del rischio'!L114)&lt;tabelle!$Q$4),tabelle!$R$4,IF(AND((M114*'calcolo mitigazione del rischio'!L114)&gt;=tabelle!$P$5, (M114*'calcolo mitigazione del rischio'!L114)&lt;tabelle!$Q$5),tabelle!$R$5,IF(AND((M114*'calcolo mitigazione del rischio'!L114)&gt;=tabelle!$P$6, (M114*'calcolo mitigazione del rischio'!L114)&lt;tabelle!$Q$6),tabelle!$R$6,IF(AND((M114*'calcolo mitigazione del rischio'!L114)&gt;=tabelle!$P$7, (M114*'calcolo mitigazione del rischio'!L114)&lt;=tabelle!$Q$7),tabelle!$R$7,"-")))))))</f>
        <v>-</v>
      </c>
      <c r="O114" s="35" t="str">
        <f>IF('Rischio Lordo'!AK121=tabelle!$M$7,tabelle!$N$7,IF('Rischio Lordo'!AK121=tabelle!$M$6,tabelle!$N$6,IF('Rischio Lordo'!AK121=tabelle!$M$5,tabelle!$N$5,IF('Rischio Lordo'!AK121=tabelle!$M$4,tabelle!$N$4,IF('Rischio Lordo'!AK121=tabelle!$M$3,tabelle!$N$3,"-")))))</f>
        <v>-</v>
      </c>
      <c r="P114" s="35" t="str">
        <f>IF('Rischio Lordo'!AL121=tabelle!$M$7,tabelle!$N$7,IF('Rischio Lordo'!AL121=tabelle!$M$6,tabelle!$N$6,IF('Rischio Lordo'!AL121=tabelle!$M$5,tabelle!$N$5,IF('Rischio Lordo'!AL121=tabelle!$M$4,tabelle!$N$4,IF('Rischio Lordo'!AL121=tabelle!$M$3,tabelle!$N$3,"-")))))</f>
        <v>-</v>
      </c>
      <c r="Q114" s="35" t="str">
        <f>IF('Rischio Lordo'!AM121=tabelle!$M$7,tabelle!$N$7,IF('Rischio Lordo'!AM121=tabelle!$M$6,tabelle!$N$6,IF('Rischio Lordo'!AM121=tabelle!$M$5,tabelle!$N$5,IF('Rischio Lordo'!AM121=tabelle!$M$4,tabelle!$N$4,IF('Rischio Lordo'!AM121=tabelle!$M$3,tabelle!$N$3,"-")))))</f>
        <v>-</v>
      </c>
      <c r="R114" s="166" t="str">
        <f t="shared" si="15"/>
        <v>-</v>
      </c>
      <c r="S114" s="228" t="str">
        <f>IF(R114="-","-",(R114*'calcolo mitigazione del rischio'!N114))</f>
        <v>-</v>
      </c>
      <c r="T114" s="26" t="str">
        <f>IF('Rischio netto'!I125=tabelle!$V$3,('calcolo mitigazione del rischio'!T$11*tabelle!$W$3),IF('Rischio netto'!I125=tabelle!$V$4,('calcolo mitigazione del rischio'!T$11*tabelle!$W$4),IF('Rischio netto'!I125=tabelle!$V$5,('calcolo mitigazione del rischio'!T$11*tabelle!$W$5),IF('Rischio netto'!I125=tabelle!$V$6,('calcolo mitigazione del rischio'!T$11*tabelle!$W$6),IF('Rischio netto'!I125=tabelle!$V$7,('calcolo mitigazione del rischio'!T$11*tabelle!$W$7),IF('Rischio netto'!I125=tabelle!$V$8,('calcolo mitigazione del rischio'!T$11*tabelle!$W$8),IF('Rischio netto'!I125=tabelle!$V$9,('calcolo mitigazione del rischio'!T$11*tabelle!$W$9),IF('Rischio netto'!I125=tabelle!$V$10,('calcolo mitigazione del rischio'!T$11*tabelle!$W$10),IF('Rischio netto'!I125=tabelle!$V$11,('calcolo mitigazione del rischio'!T$11*tabelle!$W$11),IF('Rischio netto'!I125=tabelle!$V$12,('calcolo mitigazione del rischio'!T$11*tabelle!$W$12),"-"))))))))))</f>
        <v>-</v>
      </c>
      <c r="U114" s="26" t="str">
        <f>IF('Rischio netto'!J125=tabelle!$V$3,('calcolo mitigazione del rischio'!U$11*tabelle!$W$3),IF('Rischio netto'!J125=tabelle!$V$4,('calcolo mitigazione del rischio'!U$11*tabelle!$W$4),IF('Rischio netto'!J125=tabelle!$V$5,('calcolo mitigazione del rischio'!U$11*tabelle!$W$5),IF('Rischio netto'!J125=tabelle!$V$6,('calcolo mitigazione del rischio'!U$11*tabelle!$W$6),IF('Rischio netto'!J125=tabelle!$V$7,('calcolo mitigazione del rischio'!U$11*tabelle!$W$7),IF('Rischio netto'!J125=tabelle!$V$8,('calcolo mitigazione del rischio'!U$11*tabelle!$W$8),IF('Rischio netto'!J125=tabelle!$V$9,('calcolo mitigazione del rischio'!U$11*tabelle!$W$9),IF('Rischio netto'!J125=tabelle!$V$10,('calcolo mitigazione del rischio'!U$11*tabelle!$W$10),IF('Rischio netto'!J125=tabelle!$V$11,('calcolo mitigazione del rischio'!U$11*tabelle!$W$11),IF('Rischio netto'!J125=tabelle!$V$12,('calcolo mitigazione del rischio'!U$11*tabelle!$W$12),"-"))))))))))</f>
        <v>-</v>
      </c>
      <c r="V114" s="26" t="str">
        <f>IF('Rischio netto'!K125=tabelle!$V$3,('calcolo mitigazione del rischio'!V$11*tabelle!$W$3),IF('Rischio netto'!K125=tabelle!$V$4,('calcolo mitigazione del rischio'!V$11*tabelle!$W$4),IF('Rischio netto'!K125=tabelle!$V$5,('calcolo mitigazione del rischio'!V$11*tabelle!$W$5),IF('Rischio netto'!K125=tabelle!$V$6,('calcolo mitigazione del rischio'!V$11*tabelle!$W$6),IF('Rischio netto'!K125=tabelle!$V$7,('calcolo mitigazione del rischio'!V$11*tabelle!$W$7),IF('Rischio netto'!K125=tabelle!$V$8,('calcolo mitigazione del rischio'!V$11*tabelle!$W$8),IF('Rischio netto'!K125=tabelle!$V$9,('calcolo mitigazione del rischio'!V$11*tabelle!$W$9),IF('Rischio netto'!K125=tabelle!$V$10,('calcolo mitigazione del rischio'!V$11*tabelle!$W$10),IF('Rischio netto'!K125=tabelle!$V$11,('calcolo mitigazione del rischio'!V$11*tabelle!$W$11),IF('Rischio netto'!K125=tabelle!$V$12,('calcolo mitigazione del rischio'!V$11*tabelle!$W$12),"-"))))))))))</f>
        <v>-</v>
      </c>
      <c r="W114" s="26" t="str">
        <f>IF('Rischio netto'!L125=tabelle!$V$3,('calcolo mitigazione del rischio'!W$11*tabelle!$W$3),IF('Rischio netto'!L125=tabelle!$V$4,('calcolo mitigazione del rischio'!W$11*tabelle!$W$4),IF('Rischio netto'!L125=tabelle!$V$5,('calcolo mitigazione del rischio'!W$11*tabelle!$W$5),IF('Rischio netto'!L125=tabelle!$V$6,('calcolo mitigazione del rischio'!W$11*tabelle!$W$6),IF('Rischio netto'!L125=tabelle!$V$7,('calcolo mitigazione del rischio'!W$11*tabelle!$W$7),IF('Rischio netto'!L125=tabelle!$V$8,('calcolo mitigazione del rischio'!W$11*tabelle!$W$8),IF('Rischio netto'!L125=tabelle!$V$9,('calcolo mitigazione del rischio'!W$11*tabelle!$W$9),IF('Rischio netto'!L125=tabelle!$V$10,('calcolo mitigazione del rischio'!W$11*tabelle!$W$10),IF('Rischio netto'!L125=tabelle!$V$11,('calcolo mitigazione del rischio'!W$11*tabelle!$W$11),IF('Rischio netto'!L125=tabelle!$V$12,('calcolo mitigazione del rischio'!W$11*tabelle!$W$12),"-"))))))))))</f>
        <v>-</v>
      </c>
      <c r="X114" s="26" t="str">
        <f>IF('Rischio netto'!O125=tabelle!$V$3,('calcolo mitigazione del rischio'!X$11*tabelle!$W$3),IF('Rischio netto'!O125=tabelle!$V$4,('calcolo mitigazione del rischio'!X$11*tabelle!$W$4),IF('Rischio netto'!O125=tabelle!$V$5,('calcolo mitigazione del rischio'!X$11*tabelle!$W$5),IF('Rischio netto'!O125=tabelle!$V$6,('calcolo mitigazione del rischio'!X$11*tabelle!$W$6),IF('Rischio netto'!O125=tabelle!$V$7,('calcolo mitigazione del rischio'!X$11*tabelle!$W$7),IF('Rischio netto'!O125=tabelle!$V$8,('calcolo mitigazione del rischio'!X$11*tabelle!$W$8),IF('Rischio netto'!O125=tabelle!$V$9,('calcolo mitigazione del rischio'!X$11*tabelle!$W$9),IF('Rischio netto'!O125=tabelle!$V$10,('calcolo mitigazione del rischio'!X$11*tabelle!$W$10),IF('Rischio netto'!O125=tabelle!$V$11,('calcolo mitigazione del rischio'!X$11*tabelle!$W$11),IF('Rischio netto'!O125=tabelle!$V$12,('calcolo mitigazione del rischio'!X$11*tabelle!$W$12),"-"))))))))))</f>
        <v>-</v>
      </c>
      <c r="Y114" s="26" t="str">
        <f>IF('Rischio netto'!P125=tabelle!$V$3,('calcolo mitigazione del rischio'!Y$11*tabelle!$W$3),IF('Rischio netto'!P125=tabelle!$V$4,('calcolo mitigazione del rischio'!Y$11*tabelle!$W$4),IF('Rischio netto'!P125=tabelle!$V$5,('calcolo mitigazione del rischio'!Y$11*tabelle!$W$5),IF('Rischio netto'!P125=tabelle!$V$6,('calcolo mitigazione del rischio'!Y$11*tabelle!$W$6),IF('Rischio netto'!P125=tabelle!$V$7,('calcolo mitigazione del rischio'!Y$11*tabelle!$W$7),IF('Rischio netto'!P125=tabelle!$V$8,('calcolo mitigazione del rischio'!Y$11*tabelle!$W$8),IF('Rischio netto'!P125=tabelle!$V$9,('calcolo mitigazione del rischio'!Y$11*tabelle!$W$9),IF('Rischio netto'!P125=tabelle!$V$10,('calcolo mitigazione del rischio'!Y$11*tabelle!$W$10),IF('Rischio netto'!P125=tabelle!$V$11,('calcolo mitigazione del rischio'!Y$11*tabelle!$W$11),IF('Rischio netto'!P125=tabelle!$V$12,('calcolo mitigazione del rischio'!Y$11*tabelle!$W$12),"-"))))))))))</f>
        <v>-</v>
      </c>
      <c r="Z11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4" s="26" t="str">
        <f>IF('Rischio netto'!Q125=tabelle!$V$3,('calcolo mitigazione del rischio'!AA$11*tabelle!$W$3),IF('Rischio netto'!Q125=tabelle!$V$4,('calcolo mitigazione del rischio'!AA$11*tabelle!$W$4),IF('Rischio netto'!Q125=tabelle!$V$5,('calcolo mitigazione del rischio'!AA$11*tabelle!$W$5),IF('Rischio netto'!Q125=tabelle!$V$6,('calcolo mitigazione del rischio'!AA$11*tabelle!$W$6),IF('Rischio netto'!Q125=tabelle!$V$7,('calcolo mitigazione del rischio'!AA$11*tabelle!$W$7),IF('Rischio netto'!Q125=tabelle!$V$8,('calcolo mitigazione del rischio'!AA$11*tabelle!$W$8),IF('Rischio netto'!Q125=tabelle!$V$9,('calcolo mitigazione del rischio'!AA$11*tabelle!$W$9),IF('Rischio netto'!Q125=tabelle!$V$10,('calcolo mitigazione del rischio'!AA$11*tabelle!$W$10),IF('Rischio netto'!Q125=tabelle!$V$11,('calcolo mitigazione del rischio'!AA$11*tabelle!$W$11),IF('Rischio netto'!Q125=tabelle!$V$12,('calcolo mitigazione del rischio'!AA$11*tabelle!$W$12),"-"))))))))))</f>
        <v>-</v>
      </c>
      <c r="AB114" s="26" t="str">
        <f>IF('Rischio netto'!R125=tabelle!$V$3,('calcolo mitigazione del rischio'!AB$11*tabelle!$W$3),IF('Rischio netto'!R125=tabelle!$V$4,('calcolo mitigazione del rischio'!AB$11*tabelle!$W$4),IF('Rischio netto'!R125=tabelle!$V$5,('calcolo mitigazione del rischio'!AB$11*tabelle!$W$5),IF('Rischio netto'!R125=tabelle!$V$6,('calcolo mitigazione del rischio'!AB$11*tabelle!$W$6),IF('Rischio netto'!R125=tabelle!$V$7,('calcolo mitigazione del rischio'!AB$11*tabelle!$W$7),IF('Rischio netto'!R125=tabelle!$V$8,('calcolo mitigazione del rischio'!AB$11*tabelle!$W$8),IF('Rischio netto'!R125=tabelle!$V$9,('calcolo mitigazione del rischio'!AB$11*tabelle!$W$9),IF('Rischio netto'!R125=tabelle!$V$10,('calcolo mitigazione del rischio'!AB$11*tabelle!$W$10),IF('Rischio netto'!R125=tabelle!$V$11,('calcolo mitigazione del rischio'!AB$11*tabelle!$W$11),IF('Rischio netto'!R125=tabelle!$V$12,('calcolo mitigazione del rischio'!AB$11*tabelle!$W$12),"-"))))))))))</f>
        <v>-</v>
      </c>
      <c r="AC114" s="405" t="str">
        <f>IF('Rischio netto'!T121=tabelle!$V$3,('calcolo mitigazione del rischio'!AC$11*tabelle!$W$3),IF('Rischio netto'!T121=tabelle!$V$4,('calcolo mitigazione del rischio'!AC$11*tabelle!$W$4),IF('Rischio netto'!T121=tabelle!$V$5,('calcolo mitigazione del rischio'!AC$11*tabelle!$W$5),IF('Rischio netto'!T121=tabelle!$V$6,('calcolo mitigazione del rischio'!AC$11*tabelle!$W$6),IF('Rischio netto'!T121=tabelle!$V$7,('calcolo mitigazione del rischio'!AC$11*tabelle!$W$7),IF('Rischio netto'!T121=tabelle!$V$8,('calcolo mitigazione del rischio'!AC$11*tabelle!$W$8),IF('Rischio netto'!T121=tabelle!$V$9,('calcolo mitigazione del rischio'!AC$11*tabelle!$W$9),IF('Rischio netto'!T121=tabelle!$V$10,('calcolo mitigazione del rischio'!AC$11*tabelle!$W$10),IF('Rischio netto'!T121=tabelle!$V$11,('calcolo mitigazione del rischio'!AC$11*tabelle!$W$11),IF('Rischio netto'!T121=tabelle!$V$12,('calcolo mitigazione del rischio'!AC$11*tabelle!$W$12),"-"))))))))))</f>
        <v>-</v>
      </c>
      <c r="AD114" s="26" t="str">
        <f>IF('Rischio netto'!T125=tabelle!$V$3,('calcolo mitigazione del rischio'!AD$11*tabelle!$W$3),IF('Rischio netto'!T125=tabelle!$V$4,('calcolo mitigazione del rischio'!AD$11*tabelle!$W$4),IF('Rischio netto'!T125=tabelle!$V$5,('calcolo mitigazione del rischio'!AD$11*tabelle!$W$5),IF('Rischio netto'!T125=tabelle!$V$6,('calcolo mitigazione del rischio'!AD$11*tabelle!$W$6),IF('Rischio netto'!T125=tabelle!$V$7,('calcolo mitigazione del rischio'!AD$11*tabelle!$W$7),IF('Rischio netto'!T125=tabelle!$V$8,('calcolo mitigazione del rischio'!AD$11*tabelle!$W$8),IF('Rischio netto'!T125=tabelle!$V$9,('calcolo mitigazione del rischio'!AD$11*tabelle!$W$9),IF('Rischio netto'!T125=tabelle!$V$10,('calcolo mitigazione del rischio'!AD$11*tabelle!$W$10),IF('Rischio netto'!T125=tabelle!$V$11,('calcolo mitigazione del rischio'!AD$11*tabelle!$W$11),IF('Rischio netto'!T125=tabelle!$V$12,('calcolo mitigazione del rischio'!AD$11*tabelle!$W$12),"-"))))))))))</f>
        <v>-</v>
      </c>
      <c r="AE114" s="26"/>
      <c r="AF114" s="405" t="str">
        <f>IF('Rischio netto'!T121=tabelle!$V$3,('calcolo mitigazione del rischio'!AF$11*tabelle!$W$3),IF('Rischio netto'!T121=tabelle!$V$4,('calcolo mitigazione del rischio'!AF$11*tabelle!$W$4),IF('Rischio netto'!T121=tabelle!$V$5,('calcolo mitigazione del rischio'!AF$11*tabelle!$W$5),IF('Rischio netto'!T121=tabelle!$V$6,('calcolo mitigazione del rischio'!AF$11*tabelle!$W$6),IF('Rischio netto'!T121=tabelle!$V$7,('calcolo mitigazione del rischio'!AF$11*tabelle!$W$7),IF('Rischio netto'!T121=tabelle!$V$8,('calcolo mitigazione del rischio'!AF$11*tabelle!$W$8),IF('Rischio netto'!T121=tabelle!$V$9,('calcolo mitigazione del rischio'!AF$11*tabelle!$W$9),IF('Rischio netto'!T121=tabelle!$V$10,('calcolo mitigazione del rischio'!AF$11*tabelle!$W$10),IF('Rischio netto'!T121=tabelle!$V$11,('calcolo mitigazione del rischio'!AF$11*tabelle!$W$11),IF('Rischio netto'!T121=tabelle!$V$12,('calcolo mitigazione del rischio'!AF$11*tabelle!$W$12),"-"))))))))))</f>
        <v>-</v>
      </c>
      <c r="AG114" s="405" t="str">
        <f>IF('Rischio netto'!U121=tabelle!$V$3,('calcolo mitigazione del rischio'!AG$11*tabelle!$W$3),IF('Rischio netto'!U121=tabelle!$V$4,('calcolo mitigazione del rischio'!AG$11*tabelle!$W$4),IF('Rischio netto'!U121=tabelle!$V$5,('calcolo mitigazione del rischio'!AG$11*tabelle!$W$5),IF('Rischio netto'!U121=tabelle!$V$6,('calcolo mitigazione del rischio'!AG$11*tabelle!$W$6),IF('Rischio netto'!U121=tabelle!$V$7,('calcolo mitigazione del rischio'!AG$11*tabelle!$W$7),IF('Rischio netto'!U121=tabelle!$V$8,('calcolo mitigazione del rischio'!AG$11*tabelle!$W$8),IF('Rischio netto'!U121=tabelle!$V$9,('calcolo mitigazione del rischio'!AG$11*tabelle!$W$9),IF('Rischio netto'!U121=tabelle!$V$10,('calcolo mitigazione del rischio'!AG$11*tabelle!$W$10),IF('Rischio netto'!U121=tabelle!$V$11,('calcolo mitigazione del rischio'!AG$11*tabelle!$W$11),IF('Rischio netto'!U121=tabelle!$V$12,('calcolo mitigazione del rischio'!AG$11*tabelle!$W$12),"-"))))))))))</f>
        <v>-</v>
      </c>
      <c r="AH114" s="26" t="str">
        <f>IF('Rischio netto'!V125=tabelle!$V$3,('calcolo mitigazione del rischio'!AH$11*tabelle!$W$3),IF('Rischio netto'!V125=tabelle!$V$4,('calcolo mitigazione del rischio'!AH$11*tabelle!$W$4),IF('Rischio netto'!V125=tabelle!$V$5,('calcolo mitigazione del rischio'!AH$11*tabelle!$W$5),IF('Rischio netto'!V125=tabelle!$V$6,('calcolo mitigazione del rischio'!AH$11*tabelle!$W$6),IF('Rischio netto'!V125=tabelle!$V$7,('calcolo mitigazione del rischio'!AH$11*tabelle!$W$7),IF('Rischio netto'!V125=tabelle!$V$8,('calcolo mitigazione del rischio'!AH$11*tabelle!$W$8),IF('Rischio netto'!V125=tabelle!$V$9,('calcolo mitigazione del rischio'!AH$11*tabelle!$W$9),IF('Rischio netto'!V125=tabelle!$V$10,('calcolo mitigazione del rischio'!AH$11*tabelle!$W$10),IF('Rischio netto'!V125=tabelle!$V$11,('calcolo mitigazione del rischio'!AH$11*tabelle!$W$11),IF('Rischio netto'!V125=tabelle!$V$12,('calcolo mitigazione del rischio'!AH$11*tabelle!$W$12),"-"))))))))))</f>
        <v>-</v>
      </c>
      <c r="AI114" s="410" t="str">
        <f>IF('Rischio netto'!W125=tabelle!$V$3,('calcolo mitigazione del rischio'!AI$11*tabelle!$W$3),IF('Rischio netto'!W125=tabelle!$V$4,('calcolo mitigazione del rischio'!AI$11*tabelle!$W$4),IF('Rischio netto'!W125=tabelle!$V$5,('calcolo mitigazione del rischio'!AI$11*tabelle!$W$5),IF('Rischio netto'!W125=tabelle!$V$6,('calcolo mitigazione del rischio'!AI$11*tabelle!$W$6),IF('Rischio netto'!W125=tabelle!$V$7,('calcolo mitigazione del rischio'!AI$11*tabelle!$W$7),IF('Rischio netto'!W125=tabelle!$V$8,('calcolo mitigazione del rischio'!AI$11*tabelle!$W$8),IF('Rischio netto'!W125=tabelle!$V$9,('calcolo mitigazione del rischio'!AI$11*tabelle!$W$9),IF('Rischio netto'!W125=tabelle!$V$10,('calcolo mitigazione del rischio'!AI$11*tabelle!$W$10),IF('Rischio netto'!W125=tabelle!$V$11,('calcolo mitigazione del rischio'!AI$11*tabelle!$W$11),IF('Rischio netto'!W125=tabelle!$V$12,('calcolo mitigazione del rischio'!AI$11*tabelle!$W$12),"-"))))))))))</f>
        <v>-</v>
      </c>
      <c r="AJ114" s="428" t="e">
        <f t="shared" si="9"/>
        <v>#REF!</v>
      </c>
      <c r="AK114" s="429" t="e">
        <f t="shared" si="16"/>
        <v>#REF!</v>
      </c>
      <c r="AL114" s="418" t="e">
        <f>IF('calcolo mitigazione del rischio'!$AJ114="-","-",'calcolo mitigazione del rischio'!$AK114)</f>
        <v>#REF!</v>
      </c>
      <c r="AM114" s="412" t="str">
        <f>IF('Rischio netto'!X125="-","-",IF('calcolo mitigazione del rischio'!S114="-","-",IF('calcolo mitigazione del rischio'!AL114="-","-",ROUND(('calcolo mitigazione del rischio'!S114*(1-'calcolo mitigazione del rischio'!AL114)),0))))</f>
        <v>-</v>
      </c>
      <c r="AN114" s="404"/>
      <c r="AO114" s="26">
        <f>IF('Rischio Lordo'!L121="X",tabelle!$I$2,0)</f>
        <v>0</v>
      </c>
      <c r="AP114" s="26">
        <f>IF('Rischio Lordo'!M121="X",tabelle!$I$3,0)</f>
        <v>0</v>
      </c>
      <c r="AQ114" s="26">
        <f>IF('Rischio Lordo'!N121="X",tabelle!$I$4,0)</f>
        <v>0</v>
      </c>
      <c r="AR114" s="26">
        <f>IF('Rischio Lordo'!O121="X",tabelle!$I$5,0)</f>
        <v>0</v>
      </c>
      <c r="AS114" s="26">
        <f>IF('Rischio Lordo'!P121="X",tabelle!$I$6,0)</f>
        <v>0</v>
      </c>
      <c r="AT114" s="26">
        <f>IF('Rischio Lordo'!Q121="X",tabelle!$I$7,0)</f>
        <v>0</v>
      </c>
      <c r="AU114" s="26">
        <f>IF('Rischio Lordo'!R121="X",tabelle!$I$8,0)</f>
        <v>0</v>
      </c>
      <c r="AV114" s="26">
        <f>IF('Rischio Lordo'!S121="X",tabelle!$I$9,0)</f>
        <v>0</v>
      </c>
      <c r="AW114" s="26">
        <f>IF('Rischio Lordo'!T121="X",tabelle!$I$10,0)</f>
        <v>0</v>
      </c>
      <c r="AX114" s="26">
        <f>IF('Rischio Lordo'!U121="X",tabelle!$I$11,0)</f>
        <v>0</v>
      </c>
      <c r="AY114" s="26">
        <f>IF('Rischio Lordo'!V121="X",tabelle!$I$12,0)</f>
        <v>0</v>
      </c>
      <c r="AZ114" s="26">
        <f>IF('Rischio Lordo'!W121="X",tabelle!$I$13,0)</f>
        <v>0</v>
      </c>
      <c r="BA114" s="26">
        <f>IF('Rischio Lordo'!X121="X",tabelle!$I$14,0)</f>
        <v>0</v>
      </c>
      <c r="BB114" s="26">
        <f>IF('Rischio Lordo'!Y121="X",tabelle!$I$15,0)</f>
        <v>0</v>
      </c>
      <c r="BC114" s="26">
        <f>IF('Rischio Lordo'!Z121="X",tabelle!$I$16,0)</f>
        <v>0</v>
      </c>
      <c r="BD114" s="26">
        <f>IF('Rischio Lordo'!AA121="X",tabelle!$I$17,0)</f>
        <v>0</v>
      </c>
      <c r="BE114" s="26">
        <f>IF('Rischio Lordo'!AB121="X",tabelle!$I$18,0)</f>
        <v>0</v>
      </c>
      <c r="BF114" s="26">
        <f>IF('Rischio Lordo'!AC121="X",tabelle!$I$18,0)</f>
        <v>0</v>
      </c>
      <c r="BG114" s="26">
        <f>IF('Rischio Lordo'!AC121="X",tabelle!$I$19,0)</f>
        <v>0</v>
      </c>
      <c r="BH114" s="212">
        <f t="shared" si="17"/>
        <v>0</v>
      </c>
    </row>
    <row r="115" spans="1:60" x14ac:dyDescent="0.75">
      <c r="A115" s="946">
        <f>Schema!A124</f>
        <v>0</v>
      </c>
      <c r="B115" s="722">
        <f>Schema!B124</f>
        <v>0</v>
      </c>
      <c r="C115" s="1122">
        <f>Schema!C124</f>
        <v>0</v>
      </c>
      <c r="D115" s="275" t="str">
        <f>Schema!D124</f>
        <v>A.2.2.  Inserimento nella cartella di rete condivisa della documentazione relativa alle proposte iscritte all'ordine del giorno</v>
      </c>
      <c r="E115" s="312" t="str">
        <f>Schema!E124</f>
        <v>AOS</v>
      </c>
      <c r="F115" s="70" t="str">
        <f>Schema!F124</f>
        <v>A</v>
      </c>
      <c r="G115" s="70" t="str">
        <f>Schema!G124</f>
        <v>02</v>
      </c>
      <c r="H115" s="313" t="str">
        <f>Schema!H124</f>
        <v>02</v>
      </c>
      <c r="I115" s="181" t="str">
        <f>IF('Rischio Lordo'!AF122=tabelle!$M$7,tabelle!$N$7,IF('Rischio Lordo'!AF122=tabelle!$M$6,tabelle!$N$6,IF('Rischio Lordo'!AF122=tabelle!$M$5,tabelle!$N$5,IF('Rischio Lordo'!AF122=tabelle!$M$4,tabelle!$N$4,IF('Rischio Lordo'!AF122=tabelle!$M$3,tabelle!$N$3,"-")))))</f>
        <v>-</v>
      </c>
      <c r="J115" s="34" t="str">
        <f>IF('Rischio Lordo'!AG122=tabelle!$M$7,tabelle!$N$7,IF('Rischio Lordo'!AG122=tabelle!$M$6,tabelle!$N$6,IF('Rischio Lordo'!AG122=tabelle!$M$5,tabelle!$N$5,IF('Rischio Lordo'!AG122=tabelle!$M$4,tabelle!$N$4,IF('Rischio Lordo'!AG122=tabelle!$M$3,tabelle!$N$3,"-")))))</f>
        <v>-</v>
      </c>
      <c r="K115" s="34" t="str">
        <f>IF('Rischio Lordo'!AH122=tabelle!$M$7,tabelle!$N$7,IF('Rischio Lordo'!AH122=tabelle!$M$6,tabelle!$N$6,IF('Rischio Lordo'!AH122=tabelle!$M$5,tabelle!$N$5,IF('Rischio Lordo'!AH122=tabelle!$M$4,tabelle!$N$4,IF('Rischio Lordo'!AH122=tabelle!$M$3,tabelle!$N$3,"-")))))</f>
        <v>-</v>
      </c>
      <c r="L115" s="394" t="str">
        <f t="shared" si="14"/>
        <v>-</v>
      </c>
      <c r="M115" s="34" t="str">
        <f>IF('Rischio Lordo'!AI122=tabelle!$M$7,tabelle!$N$7,IF('Rischio Lordo'!AI122=tabelle!$M$6,tabelle!$N$6,IF('Rischio Lordo'!AI122=tabelle!$M$5,tabelle!$N$5,IF('Rischio Lordo'!AI122=tabelle!$M$4,tabelle!$N$4,IF('Rischio Lordo'!AI122=tabelle!$M$3,tabelle!$N$3,"-")))))</f>
        <v>-</v>
      </c>
      <c r="N115" s="165" t="str">
        <f>IF(M115="-","-",IF('calcolo mitigazione del rischio'!L115="-","-",IF(AND((M115*'calcolo mitigazione del rischio'!L115)&gt;=tabelle!$P$3, (M115*'calcolo mitigazione del rischio'!L115)&lt;tabelle!$Q$3),tabelle!$R$3,IF(AND((M115*'calcolo mitigazione del rischio'!L115)&gt;=tabelle!$P$4, (M115*'calcolo mitigazione del rischio'!L115)&lt;tabelle!$Q$4),tabelle!$R$4,IF(AND((M115*'calcolo mitigazione del rischio'!L115)&gt;=tabelle!$P$5, (M115*'calcolo mitigazione del rischio'!L115)&lt;tabelle!$Q$5),tabelle!$R$5,IF(AND((M115*'calcolo mitigazione del rischio'!L115)&gt;=tabelle!$P$6, (M115*'calcolo mitigazione del rischio'!L115)&lt;tabelle!$Q$6),tabelle!$R$6,IF(AND((M115*'calcolo mitigazione del rischio'!L115)&gt;=tabelle!$P$7, (M115*'calcolo mitigazione del rischio'!L115)&lt;=tabelle!$Q$7),tabelle!$R$7,"-")))))))</f>
        <v>-</v>
      </c>
      <c r="O115" s="35" t="str">
        <f>IF('Rischio Lordo'!AK122=tabelle!$M$7,tabelle!$N$7,IF('Rischio Lordo'!AK122=tabelle!$M$6,tabelle!$N$6,IF('Rischio Lordo'!AK122=tabelle!$M$5,tabelle!$N$5,IF('Rischio Lordo'!AK122=tabelle!$M$4,tabelle!$N$4,IF('Rischio Lordo'!AK122=tabelle!$M$3,tabelle!$N$3,"-")))))</f>
        <v>-</v>
      </c>
      <c r="P115" s="35" t="str">
        <f>IF('Rischio Lordo'!AL122=tabelle!$M$7,tabelle!$N$7,IF('Rischio Lordo'!AL122=tabelle!$M$6,tabelle!$N$6,IF('Rischio Lordo'!AL122=tabelle!$M$5,tabelle!$N$5,IF('Rischio Lordo'!AL122=tabelle!$M$4,tabelle!$N$4,IF('Rischio Lordo'!AL122=tabelle!$M$3,tabelle!$N$3,"-")))))</f>
        <v>-</v>
      </c>
      <c r="Q115" s="35" t="str">
        <f>IF('Rischio Lordo'!AM122=tabelle!$M$7,tabelle!$N$7,IF('Rischio Lordo'!AM122=tabelle!$M$6,tabelle!$N$6,IF('Rischio Lordo'!AM122=tabelle!$M$5,tabelle!$N$5,IF('Rischio Lordo'!AM122=tabelle!$M$4,tabelle!$N$4,IF('Rischio Lordo'!AM122=tabelle!$M$3,tabelle!$N$3,"-")))))</f>
        <v>-</v>
      </c>
      <c r="R115" s="166" t="str">
        <f t="shared" si="15"/>
        <v>-</v>
      </c>
      <c r="S115" s="228" t="str">
        <f>IF(R115="-","-",(R115*'calcolo mitigazione del rischio'!N115))</f>
        <v>-</v>
      </c>
      <c r="T115" s="26" t="str">
        <f>IF('Rischio netto'!I126=tabelle!$V$3,('calcolo mitigazione del rischio'!T$11*tabelle!$W$3),IF('Rischio netto'!I126=tabelle!$V$4,('calcolo mitigazione del rischio'!T$11*tabelle!$W$4),IF('Rischio netto'!I126=tabelle!$V$5,('calcolo mitigazione del rischio'!T$11*tabelle!$W$5),IF('Rischio netto'!I126=tabelle!$V$6,('calcolo mitigazione del rischio'!T$11*tabelle!$W$6),IF('Rischio netto'!I126=tabelle!$V$7,('calcolo mitigazione del rischio'!T$11*tabelle!$W$7),IF('Rischio netto'!I126=tabelle!$V$8,('calcolo mitigazione del rischio'!T$11*tabelle!$W$8),IF('Rischio netto'!I126=tabelle!$V$9,('calcolo mitigazione del rischio'!T$11*tabelle!$W$9),IF('Rischio netto'!I126=tabelle!$V$10,('calcolo mitigazione del rischio'!T$11*tabelle!$W$10),IF('Rischio netto'!I126=tabelle!$V$11,('calcolo mitigazione del rischio'!T$11*tabelle!$W$11),IF('Rischio netto'!I126=tabelle!$V$12,('calcolo mitigazione del rischio'!T$11*tabelle!$W$12),"-"))))))))))</f>
        <v>-</v>
      </c>
      <c r="U115" s="26" t="str">
        <f>IF('Rischio netto'!J126=tabelle!$V$3,('calcolo mitigazione del rischio'!U$11*tabelle!$W$3),IF('Rischio netto'!J126=tabelle!$V$4,('calcolo mitigazione del rischio'!U$11*tabelle!$W$4),IF('Rischio netto'!J126=tabelle!$V$5,('calcolo mitigazione del rischio'!U$11*tabelle!$W$5),IF('Rischio netto'!J126=tabelle!$V$6,('calcolo mitigazione del rischio'!U$11*tabelle!$W$6),IF('Rischio netto'!J126=tabelle!$V$7,('calcolo mitigazione del rischio'!U$11*tabelle!$W$7),IF('Rischio netto'!J126=tabelle!$V$8,('calcolo mitigazione del rischio'!U$11*tabelle!$W$8),IF('Rischio netto'!J126=tabelle!$V$9,('calcolo mitigazione del rischio'!U$11*tabelle!$W$9),IF('Rischio netto'!J126=tabelle!$V$10,('calcolo mitigazione del rischio'!U$11*tabelle!$W$10),IF('Rischio netto'!J126=tabelle!$V$11,('calcolo mitigazione del rischio'!U$11*tabelle!$W$11),IF('Rischio netto'!J126=tabelle!$V$12,('calcolo mitigazione del rischio'!U$11*tabelle!$W$12),"-"))))))))))</f>
        <v>-</v>
      </c>
      <c r="V115" s="26" t="str">
        <f>IF('Rischio netto'!K126=tabelle!$V$3,('calcolo mitigazione del rischio'!V$11*tabelle!$W$3),IF('Rischio netto'!K126=tabelle!$V$4,('calcolo mitigazione del rischio'!V$11*tabelle!$W$4),IF('Rischio netto'!K126=tabelle!$V$5,('calcolo mitigazione del rischio'!V$11*tabelle!$W$5),IF('Rischio netto'!K126=tabelle!$V$6,('calcolo mitigazione del rischio'!V$11*tabelle!$W$6),IF('Rischio netto'!K126=tabelle!$V$7,('calcolo mitigazione del rischio'!V$11*tabelle!$W$7),IF('Rischio netto'!K126=tabelle!$V$8,('calcolo mitigazione del rischio'!V$11*tabelle!$W$8),IF('Rischio netto'!K126=tabelle!$V$9,('calcolo mitigazione del rischio'!V$11*tabelle!$W$9),IF('Rischio netto'!K126=tabelle!$V$10,('calcolo mitigazione del rischio'!V$11*tabelle!$W$10),IF('Rischio netto'!K126=tabelle!$V$11,('calcolo mitigazione del rischio'!V$11*tabelle!$W$11),IF('Rischio netto'!K126=tabelle!$V$12,('calcolo mitigazione del rischio'!V$11*tabelle!$W$12),"-"))))))))))</f>
        <v>-</v>
      </c>
      <c r="W115" s="26" t="str">
        <f>IF('Rischio netto'!L126=tabelle!$V$3,('calcolo mitigazione del rischio'!W$11*tabelle!$W$3),IF('Rischio netto'!L126=tabelle!$V$4,('calcolo mitigazione del rischio'!W$11*tabelle!$W$4),IF('Rischio netto'!L126=tabelle!$V$5,('calcolo mitigazione del rischio'!W$11*tabelle!$W$5),IF('Rischio netto'!L126=tabelle!$V$6,('calcolo mitigazione del rischio'!W$11*tabelle!$W$6),IF('Rischio netto'!L126=tabelle!$V$7,('calcolo mitigazione del rischio'!W$11*tabelle!$W$7),IF('Rischio netto'!L126=tabelle!$V$8,('calcolo mitigazione del rischio'!W$11*tabelle!$W$8),IF('Rischio netto'!L126=tabelle!$V$9,('calcolo mitigazione del rischio'!W$11*tabelle!$W$9),IF('Rischio netto'!L126=tabelle!$V$10,('calcolo mitigazione del rischio'!W$11*tabelle!$W$10),IF('Rischio netto'!L126=tabelle!$V$11,('calcolo mitigazione del rischio'!W$11*tabelle!$W$11),IF('Rischio netto'!L126=tabelle!$V$12,('calcolo mitigazione del rischio'!W$11*tabelle!$W$12),"-"))))))))))</f>
        <v>-</v>
      </c>
      <c r="X115" s="26" t="str">
        <f>IF('Rischio netto'!O126=tabelle!$V$3,('calcolo mitigazione del rischio'!X$11*tabelle!$W$3),IF('Rischio netto'!O126=tabelle!$V$4,('calcolo mitigazione del rischio'!X$11*tabelle!$W$4),IF('Rischio netto'!O126=tabelle!$V$5,('calcolo mitigazione del rischio'!X$11*tabelle!$W$5),IF('Rischio netto'!O126=tabelle!$V$6,('calcolo mitigazione del rischio'!X$11*tabelle!$W$6),IF('Rischio netto'!O126=tabelle!$V$7,('calcolo mitigazione del rischio'!X$11*tabelle!$W$7),IF('Rischio netto'!O126=tabelle!$V$8,('calcolo mitigazione del rischio'!X$11*tabelle!$W$8),IF('Rischio netto'!O126=tabelle!$V$9,('calcolo mitigazione del rischio'!X$11*tabelle!$W$9),IF('Rischio netto'!O126=tabelle!$V$10,('calcolo mitigazione del rischio'!X$11*tabelle!$W$10),IF('Rischio netto'!O126=tabelle!$V$11,('calcolo mitigazione del rischio'!X$11*tabelle!$W$11),IF('Rischio netto'!O126=tabelle!$V$12,('calcolo mitigazione del rischio'!X$11*tabelle!$W$12),"-"))))))))))</f>
        <v>-</v>
      </c>
      <c r="Y115" s="26" t="str">
        <f>IF('Rischio netto'!P126=tabelle!$V$3,('calcolo mitigazione del rischio'!Y$11*tabelle!$W$3),IF('Rischio netto'!P126=tabelle!$V$4,('calcolo mitigazione del rischio'!Y$11*tabelle!$W$4),IF('Rischio netto'!P126=tabelle!$V$5,('calcolo mitigazione del rischio'!Y$11*tabelle!$W$5),IF('Rischio netto'!P126=tabelle!$V$6,('calcolo mitigazione del rischio'!Y$11*tabelle!$W$6),IF('Rischio netto'!P126=tabelle!$V$7,('calcolo mitigazione del rischio'!Y$11*tabelle!$W$7),IF('Rischio netto'!P126=tabelle!$V$8,('calcolo mitigazione del rischio'!Y$11*tabelle!$W$8),IF('Rischio netto'!P126=tabelle!$V$9,('calcolo mitigazione del rischio'!Y$11*tabelle!$W$9),IF('Rischio netto'!P126=tabelle!$V$10,('calcolo mitigazione del rischio'!Y$11*tabelle!$W$10),IF('Rischio netto'!P126=tabelle!$V$11,('calcolo mitigazione del rischio'!Y$11*tabelle!$W$11),IF('Rischio netto'!P126=tabelle!$V$12,('calcolo mitigazione del rischio'!Y$11*tabelle!$W$12),"-"))))))))))</f>
        <v>-</v>
      </c>
      <c r="Z11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5" s="26" t="str">
        <f>IF('Rischio netto'!Q126=tabelle!$V$3,('calcolo mitigazione del rischio'!AA$11*tabelle!$W$3),IF('Rischio netto'!Q126=tabelle!$V$4,('calcolo mitigazione del rischio'!AA$11*tabelle!$W$4),IF('Rischio netto'!Q126=tabelle!$V$5,('calcolo mitigazione del rischio'!AA$11*tabelle!$W$5),IF('Rischio netto'!Q126=tabelle!$V$6,('calcolo mitigazione del rischio'!AA$11*tabelle!$W$6),IF('Rischio netto'!Q126=tabelle!$V$7,('calcolo mitigazione del rischio'!AA$11*tabelle!$W$7),IF('Rischio netto'!Q126=tabelle!$V$8,('calcolo mitigazione del rischio'!AA$11*tabelle!$W$8),IF('Rischio netto'!Q126=tabelle!$V$9,('calcolo mitigazione del rischio'!AA$11*tabelle!$W$9),IF('Rischio netto'!Q126=tabelle!$V$10,('calcolo mitigazione del rischio'!AA$11*tabelle!$W$10),IF('Rischio netto'!Q126=tabelle!$V$11,('calcolo mitigazione del rischio'!AA$11*tabelle!$W$11),IF('Rischio netto'!Q126=tabelle!$V$12,('calcolo mitigazione del rischio'!AA$11*tabelle!$W$12),"-"))))))))))</f>
        <v>-</v>
      </c>
      <c r="AB115" s="26" t="str">
        <f>IF('Rischio netto'!R126=tabelle!$V$3,('calcolo mitigazione del rischio'!AB$11*tabelle!$W$3),IF('Rischio netto'!R126=tabelle!$V$4,('calcolo mitigazione del rischio'!AB$11*tabelle!$W$4),IF('Rischio netto'!R126=tabelle!$V$5,('calcolo mitigazione del rischio'!AB$11*tabelle!$W$5),IF('Rischio netto'!R126=tabelle!$V$6,('calcolo mitigazione del rischio'!AB$11*tabelle!$W$6),IF('Rischio netto'!R126=tabelle!$V$7,('calcolo mitigazione del rischio'!AB$11*tabelle!$W$7),IF('Rischio netto'!R126=tabelle!$V$8,('calcolo mitigazione del rischio'!AB$11*tabelle!$W$8),IF('Rischio netto'!R126=tabelle!$V$9,('calcolo mitigazione del rischio'!AB$11*tabelle!$W$9),IF('Rischio netto'!R126=tabelle!$V$10,('calcolo mitigazione del rischio'!AB$11*tabelle!$W$10),IF('Rischio netto'!R126=tabelle!$V$11,('calcolo mitigazione del rischio'!AB$11*tabelle!$W$11),IF('Rischio netto'!R126=tabelle!$V$12,('calcolo mitigazione del rischio'!AB$11*tabelle!$W$12),"-"))))))))))</f>
        <v>-</v>
      </c>
      <c r="AC115" s="405" t="str">
        <f>IF('Rischio netto'!T122=tabelle!$V$3,('calcolo mitigazione del rischio'!AC$11*tabelle!$W$3),IF('Rischio netto'!T122=tabelle!$V$4,('calcolo mitigazione del rischio'!AC$11*tabelle!$W$4),IF('Rischio netto'!T122=tabelle!$V$5,('calcolo mitigazione del rischio'!AC$11*tabelle!$W$5),IF('Rischio netto'!T122=tabelle!$V$6,('calcolo mitigazione del rischio'!AC$11*tabelle!$W$6),IF('Rischio netto'!T122=tabelle!$V$7,('calcolo mitigazione del rischio'!AC$11*tabelle!$W$7),IF('Rischio netto'!T122=tabelle!$V$8,('calcolo mitigazione del rischio'!AC$11*tabelle!$W$8),IF('Rischio netto'!T122=tabelle!$V$9,('calcolo mitigazione del rischio'!AC$11*tabelle!$W$9),IF('Rischio netto'!T122=tabelle!$V$10,('calcolo mitigazione del rischio'!AC$11*tabelle!$W$10),IF('Rischio netto'!T122=tabelle!$V$11,('calcolo mitigazione del rischio'!AC$11*tabelle!$W$11),IF('Rischio netto'!T122=tabelle!$V$12,('calcolo mitigazione del rischio'!AC$11*tabelle!$W$12),"-"))))))))))</f>
        <v>-</v>
      </c>
      <c r="AD115" s="26" t="str">
        <f>IF('Rischio netto'!T126=tabelle!$V$3,('calcolo mitigazione del rischio'!AD$11*tabelle!$W$3),IF('Rischio netto'!T126=tabelle!$V$4,('calcolo mitigazione del rischio'!AD$11*tabelle!$W$4),IF('Rischio netto'!T126=tabelle!$V$5,('calcolo mitigazione del rischio'!AD$11*tabelle!$W$5),IF('Rischio netto'!T126=tabelle!$V$6,('calcolo mitigazione del rischio'!AD$11*tabelle!$W$6),IF('Rischio netto'!T126=tabelle!$V$7,('calcolo mitigazione del rischio'!AD$11*tabelle!$W$7),IF('Rischio netto'!T126=tabelle!$V$8,('calcolo mitigazione del rischio'!AD$11*tabelle!$W$8),IF('Rischio netto'!T126=tabelle!$V$9,('calcolo mitigazione del rischio'!AD$11*tabelle!$W$9),IF('Rischio netto'!T126=tabelle!$V$10,('calcolo mitigazione del rischio'!AD$11*tabelle!$W$10),IF('Rischio netto'!T126=tabelle!$V$11,('calcolo mitigazione del rischio'!AD$11*tabelle!$W$11),IF('Rischio netto'!T126=tabelle!$V$12,('calcolo mitigazione del rischio'!AD$11*tabelle!$W$12),"-"))))))))))</f>
        <v>-</v>
      </c>
      <c r="AE115" s="26"/>
      <c r="AF115" s="405" t="str">
        <f>IF('Rischio netto'!T122=tabelle!$V$3,('calcolo mitigazione del rischio'!AF$11*tabelle!$W$3),IF('Rischio netto'!T122=tabelle!$V$4,('calcolo mitigazione del rischio'!AF$11*tabelle!$W$4),IF('Rischio netto'!T122=tabelle!$V$5,('calcolo mitigazione del rischio'!AF$11*tabelle!$W$5),IF('Rischio netto'!T122=tabelle!$V$6,('calcolo mitigazione del rischio'!AF$11*tabelle!$W$6),IF('Rischio netto'!T122=tabelle!$V$7,('calcolo mitigazione del rischio'!AF$11*tabelle!$W$7),IF('Rischio netto'!T122=tabelle!$V$8,('calcolo mitigazione del rischio'!AF$11*tabelle!$W$8),IF('Rischio netto'!T122=tabelle!$V$9,('calcolo mitigazione del rischio'!AF$11*tabelle!$W$9),IF('Rischio netto'!T122=tabelle!$V$10,('calcolo mitigazione del rischio'!AF$11*tabelle!$W$10),IF('Rischio netto'!T122=tabelle!$V$11,('calcolo mitigazione del rischio'!AF$11*tabelle!$W$11),IF('Rischio netto'!T122=tabelle!$V$12,('calcolo mitigazione del rischio'!AF$11*tabelle!$W$12),"-"))))))))))</f>
        <v>-</v>
      </c>
      <c r="AG115" s="405" t="str">
        <f>IF('Rischio netto'!U122=tabelle!$V$3,('calcolo mitigazione del rischio'!AG$11*tabelle!$W$3),IF('Rischio netto'!U122=tabelle!$V$4,('calcolo mitigazione del rischio'!AG$11*tabelle!$W$4),IF('Rischio netto'!U122=tabelle!$V$5,('calcolo mitigazione del rischio'!AG$11*tabelle!$W$5),IF('Rischio netto'!U122=tabelle!$V$6,('calcolo mitigazione del rischio'!AG$11*tabelle!$W$6),IF('Rischio netto'!U122=tabelle!$V$7,('calcolo mitigazione del rischio'!AG$11*tabelle!$W$7),IF('Rischio netto'!U122=tabelle!$V$8,('calcolo mitigazione del rischio'!AG$11*tabelle!$W$8),IF('Rischio netto'!U122=tabelle!$V$9,('calcolo mitigazione del rischio'!AG$11*tabelle!$W$9),IF('Rischio netto'!U122=tabelle!$V$10,('calcolo mitigazione del rischio'!AG$11*tabelle!$W$10),IF('Rischio netto'!U122=tabelle!$V$11,('calcolo mitigazione del rischio'!AG$11*tabelle!$W$11),IF('Rischio netto'!U122=tabelle!$V$12,('calcolo mitigazione del rischio'!AG$11*tabelle!$W$12),"-"))))))))))</f>
        <v>-</v>
      </c>
      <c r="AH115" s="26" t="str">
        <f>IF('Rischio netto'!V126=tabelle!$V$3,('calcolo mitigazione del rischio'!AH$11*tabelle!$W$3),IF('Rischio netto'!V126=tabelle!$V$4,('calcolo mitigazione del rischio'!AH$11*tabelle!$W$4),IF('Rischio netto'!V126=tabelle!$V$5,('calcolo mitigazione del rischio'!AH$11*tabelle!$W$5),IF('Rischio netto'!V126=tabelle!$V$6,('calcolo mitigazione del rischio'!AH$11*tabelle!$W$6),IF('Rischio netto'!V126=tabelle!$V$7,('calcolo mitigazione del rischio'!AH$11*tabelle!$W$7),IF('Rischio netto'!V126=tabelle!$V$8,('calcolo mitigazione del rischio'!AH$11*tabelle!$W$8),IF('Rischio netto'!V126=tabelle!$V$9,('calcolo mitigazione del rischio'!AH$11*tabelle!$W$9),IF('Rischio netto'!V126=tabelle!$V$10,('calcolo mitigazione del rischio'!AH$11*tabelle!$W$10),IF('Rischio netto'!V126=tabelle!$V$11,('calcolo mitigazione del rischio'!AH$11*tabelle!$W$11),IF('Rischio netto'!V126=tabelle!$V$12,('calcolo mitigazione del rischio'!AH$11*tabelle!$W$12),"-"))))))))))</f>
        <v>-</v>
      </c>
      <c r="AI115" s="410" t="str">
        <f>IF('Rischio netto'!W126=tabelle!$V$3,('calcolo mitigazione del rischio'!AI$11*tabelle!$W$3),IF('Rischio netto'!W126=tabelle!$V$4,('calcolo mitigazione del rischio'!AI$11*tabelle!$W$4),IF('Rischio netto'!W126=tabelle!$V$5,('calcolo mitigazione del rischio'!AI$11*tabelle!$W$5),IF('Rischio netto'!W126=tabelle!$V$6,('calcolo mitigazione del rischio'!AI$11*tabelle!$W$6),IF('Rischio netto'!W126=tabelle!$V$7,('calcolo mitigazione del rischio'!AI$11*tabelle!$W$7),IF('Rischio netto'!W126=tabelle!$V$8,('calcolo mitigazione del rischio'!AI$11*tabelle!$W$8),IF('Rischio netto'!W126=tabelle!$V$9,('calcolo mitigazione del rischio'!AI$11*tabelle!$W$9),IF('Rischio netto'!W126=tabelle!$V$10,('calcolo mitigazione del rischio'!AI$11*tabelle!$W$10),IF('Rischio netto'!W126=tabelle!$V$11,('calcolo mitigazione del rischio'!AI$11*tabelle!$W$11),IF('Rischio netto'!W126=tabelle!$V$12,('calcolo mitigazione del rischio'!AI$11*tabelle!$W$12),"-"))))))))))</f>
        <v>-</v>
      </c>
      <c r="AJ115" s="428" t="e">
        <f t="shared" si="9"/>
        <v>#REF!</v>
      </c>
      <c r="AK115" s="429" t="e">
        <f t="shared" si="16"/>
        <v>#REF!</v>
      </c>
      <c r="AL115" s="418" t="e">
        <f>IF('calcolo mitigazione del rischio'!$AJ115="-","-",'calcolo mitigazione del rischio'!$AK115)</f>
        <v>#REF!</v>
      </c>
      <c r="AM115" s="412" t="str">
        <f>IF('Rischio netto'!X126="-","-",IF('calcolo mitigazione del rischio'!S115="-","-",IF('calcolo mitigazione del rischio'!AL115="-","-",ROUND(('calcolo mitigazione del rischio'!S115*(1-'calcolo mitigazione del rischio'!AL115)),0))))</f>
        <v>-</v>
      </c>
      <c r="AN115" s="404"/>
      <c r="AO115" s="26">
        <f>IF('Rischio Lordo'!L122="X",tabelle!$I$2,0)</f>
        <v>0</v>
      </c>
      <c r="AP115" s="26">
        <f>IF('Rischio Lordo'!M122="X",tabelle!$I$3,0)</f>
        <v>0</v>
      </c>
      <c r="AQ115" s="26">
        <f>IF('Rischio Lordo'!N122="X",tabelle!$I$4,0)</f>
        <v>0</v>
      </c>
      <c r="AR115" s="26">
        <f>IF('Rischio Lordo'!O122="X",tabelle!$I$5,0)</f>
        <v>0</v>
      </c>
      <c r="AS115" s="26">
        <f>IF('Rischio Lordo'!P122="X",tabelle!$I$6,0)</f>
        <v>0</v>
      </c>
      <c r="AT115" s="26">
        <f>IF('Rischio Lordo'!Q122="X",tabelle!$I$7,0)</f>
        <v>0</v>
      </c>
      <c r="AU115" s="26">
        <f>IF('Rischio Lordo'!R122="X",tabelle!$I$8,0)</f>
        <v>0</v>
      </c>
      <c r="AV115" s="26">
        <f>IF('Rischio Lordo'!S122="X",tabelle!$I$9,0)</f>
        <v>0</v>
      </c>
      <c r="AW115" s="26">
        <f>IF('Rischio Lordo'!T122="X",tabelle!$I$10,0)</f>
        <v>0</v>
      </c>
      <c r="AX115" s="26">
        <f>IF('Rischio Lordo'!U122="X",tabelle!$I$11,0)</f>
        <v>0</v>
      </c>
      <c r="AY115" s="26">
        <f>IF('Rischio Lordo'!V122="X",tabelle!$I$12,0)</f>
        <v>0</v>
      </c>
      <c r="AZ115" s="26">
        <f>IF('Rischio Lordo'!W122="X",tabelle!$I$13,0)</f>
        <v>0</v>
      </c>
      <c r="BA115" s="26">
        <f>IF('Rischio Lordo'!X122="X",tabelle!$I$14,0)</f>
        <v>0</v>
      </c>
      <c r="BB115" s="26">
        <f>IF('Rischio Lordo'!Y122="X",tabelle!$I$15,0)</f>
        <v>0</v>
      </c>
      <c r="BC115" s="26">
        <f>IF('Rischio Lordo'!Z122="X",tabelle!$I$16,0)</f>
        <v>0</v>
      </c>
      <c r="BD115" s="26">
        <f>IF('Rischio Lordo'!AA122="X",tabelle!$I$17,0)</f>
        <v>0</v>
      </c>
      <c r="BE115" s="26">
        <f>IF('Rischio Lordo'!AB122="X",tabelle!$I$18,0)</f>
        <v>0</v>
      </c>
      <c r="BF115" s="26">
        <f>IF('Rischio Lordo'!AC122="X",tabelle!$I$18,0)</f>
        <v>0</v>
      </c>
      <c r="BG115" s="26">
        <f>IF('Rischio Lordo'!AC122="X",tabelle!$I$19,0)</f>
        <v>0</v>
      </c>
      <c r="BH115" s="212">
        <f t="shared" si="17"/>
        <v>0</v>
      </c>
    </row>
    <row r="116" spans="1:60" x14ac:dyDescent="0.75">
      <c r="A116" s="946">
        <f>Schema!A125</f>
        <v>0</v>
      </c>
      <c r="B116" s="722" t="str">
        <f>Schema!B125</f>
        <v>B. Stesura verbale CdA</v>
      </c>
      <c r="C116" s="1122" t="str">
        <f>Schema!C125</f>
        <v>B.1. Predisposizione verbale CdA</v>
      </c>
      <c r="D116" s="275" t="str">
        <f>Schema!D125</f>
        <v>B.1.1. Stesura della bozza del verbale da parte del Segretario verbalizzante</v>
      </c>
      <c r="E116" s="312" t="str">
        <f>Schema!E125</f>
        <v>AOS</v>
      </c>
      <c r="F116" s="70" t="str">
        <f>Schema!F125</f>
        <v>B</v>
      </c>
      <c r="G116" s="70" t="str">
        <f>Schema!G125</f>
        <v>01</v>
      </c>
      <c r="H116" s="313" t="str">
        <f>Schema!H125</f>
        <v>01</v>
      </c>
      <c r="I116" s="181" t="str">
        <f>IF('Rischio Lordo'!AF123=tabelle!$M$7,tabelle!$N$7,IF('Rischio Lordo'!AF123=tabelle!$M$6,tabelle!$N$6,IF('Rischio Lordo'!AF123=tabelle!$M$5,tabelle!$N$5,IF('Rischio Lordo'!AF123=tabelle!$M$4,tabelle!$N$4,IF('Rischio Lordo'!AF123=tabelle!$M$3,tabelle!$N$3,"-")))))</f>
        <v>-</v>
      </c>
      <c r="J116" s="34" t="str">
        <f>IF('Rischio Lordo'!AG123=tabelle!$M$7,tabelle!$N$7,IF('Rischio Lordo'!AG123=tabelle!$M$6,tabelle!$N$6,IF('Rischio Lordo'!AG123=tabelle!$M$5,tabelle!$N$5,IF('Rischio Lordo'!AG123=tabelle!$M$4,tabelle!$N$4,IF('Rischio Lordo'!AG123=tabelle!$M$3,tabelle!$N$3,"-")))))</f>
        <v>-</v>
      </c>
      <c r="K116" s="34" t="str">
        <f>IF('Rischio Lordo'!AH123=tabelle!$M$7,tabelle!$N$7,IF('Rischio Lordo'!AH123=tabelle!$M$6,tabelle!$N$6,IF('Rischio Lordo'!AH123=tabelle!$M$5,tabelle!$N$5,IF('Rischio Lordo'!AH123=tabelle!$M$4,tabelle!$N$4,IF('Rischio Lordo'!AH123=tabelle!$M$3,tabelle!$N$3,"-")))))</f>
        <v>-</v>
      </c>
      <c r="L116" s="394" t="str">
        <f t="shared" si="14"/>
        <v>-</v>
      </c>
      <c r="M116" s="34" t="str">
        <f>IF('Rischio Lordo'!AI123=tabelle!$M$7,tabelle!$N$7,IF('Rischio Lordo'!AI123=tabelle!$M$6,tabelle!$N$6,IF('Rischio Lordo'!AI123=tabelle!$M$5,tabelle!$N$5,IF('Rischio Lordo'!AI123=tabelle!$M$4,tabelle!$N$4,IF('Rischio Lordo'!AI123=tabelle!$M$3,tabelle!$N$3,"-")))))</f>
        <v>-</v>
      </c>
      <c r="N116" s="165" t="str">
        <f>IF(M116="-","-",IF('calcolo mitigazione del rischio'!L116="-","-",IF(AND((M116*'calcolo mitigazione del rischio'!L116)&gt;=tabelle!$P$3, (M116*'calcolo mitigazione del rischio'!L116)&lt;tabelle!$Q$3),tabelle!$R$3,IF(AND((M116*'calcolo mitigazione del rischio'!L116)&gt;=tabelle!$P$4, (M116*'calcolo mitigazione del rischio'!L116)&lt;tabelle!$Q$4),tabelle!$R$4,IF(AND((M116*'calcolo mitigazione del rischio'!L116)&gt;=tabelle!$P$5, (M116*'calcolo mitigazione del rischio'!L116)&lt;tabelle!$Q$5),tabelle!$R$5,IF(AND((M116*'calcolo mitigazione del rischio'!L116)&gt;=tabelle!$P$6, (M116*'calcolo mitigazione del rischio'!L116)&lt;tabelle!$Q$6),tabelle!$R$6,IF(AND((M116*'calcolo mitigazione del rischio'!L116)&gt;=tabelle!$P$7, (M116*'calcolo mitigazione del rischio'!L116)&lt;=tabelle!$Q$7),tabelle!$R$7,"-")))))))</f>
        <v>-</v>
      </c>
      <c r="O116" s="35" t="str">
        <f>IF('Rischio Lordo'!AK123=tabelle!$M$7,tabelle!$N$7,IF('Rischio Lordo'!AK123=tabelle!$M$6,tabelle!$N$6,IF('Rischio Lordo'!AK123=tabelle!$M$5,tabelle!$N$5,IF('Rischio Lordo'!AK123=tabelle!$M$4,tabelle!$N$4,IF('Rischio Lordo'!AK123=tabelle!$M$3,tabelle!$N$3,"-")))))</f>
        <v>-</v>
      </c>
      <c r="P116" s="35" t="str">
        <f>IF('Rischio Lordo'!AL123=tabelle!$M$7,tabelle!$N$7,IF('Rischio Lordo'!AL123=tabelle!$M$6,tabelle!$N$6,IF('Rischio Lordo'!AL123=tabelle!$M$5,tabelle!$N$5,IF('Rischio Lordo'!AL123=tabelle!$M$4,tabelle!$N$4,IF('Rischio Lordo'!AL123=tabelle!$M$3,tabelle!$N$3,"-")))))</f>
        <v>-</v>
      </c>
      <c r="Q116" s="35" t="str">
        <f>IF('Rischio Lordo'!AM123=tabelle!$M$7,tabelle!$N$7,IF('Rischio Lordo'!AM123=tabelle!$M$6,tabelle!$N$6,IF('Rischio Lordo'!AM123=tabelle!$M$5,tabelle!$N$5,IF('Rischio Lordo'!AM123=tabelle!$M$4,tabelle!$N$4,IF('Rischio Lordo'!AM123=tabelle!$M$3,tabelle!$N$3,"-")))))</f>
        <v>-</v>
      </c>
      <c r="R116" s="166" t="str">
        <f t="shared" si="15"/>
        <v>-</v>
      </c>
      <c r="S116" s="228" t="str">
        <f>IF(R116="-","-",(R116*'calcolo mitigazione del rischio'!N116))</f>
        <v>-</v>
      </c>
      <c r="T116" s="26" t="str">
        <f>IF('Rischio netto'!I127=tabelle!$V$3,('calcolo mitigazione del rischio'!T$11*tabelle!$W$3),IF('Rischio netto'!I127=tabelle!$V$4,('calcolo mitigazione del rischio'!T$11*tabelle!$W$4),IF('Rischio netto'!I127=tabelle!$V$5,('calcolo mitigazione del rischio'!T$11*tabelle!$W$5),IF('Rischio netto'!I127=tabelle!$V$6,('calcolo mitigazione del rischio'!T$11*tabelle!$W$6),IF('Rischio netto'!I127=tabelle!$V$7,('calcolo mitigazione del rischio'!T$11*tabelle!$W$7),IF('Rischio netto'!I127=tabelle!$V$8,('calcolo mitigazione del rischio'!T$11*tabelle!$W$8),IF('Rischio netto'!I127=tabelle!$V$9,('calcolo mitigazione del rischio'!T$11*tabelle!$W$9),IF('Rischio netto'!I127=tabelle!$V$10,('calcolo mitigazione del rischio'!T$11*tabelle!$W$10),IF('Rischio netto'!I127=tabelle!$V$11,('calcolo mitigazione del rischio'!T$11*tabelle!$W$11),IF('Rischio netto'!I127=tabelle!$V$12,('calcolo mitigazione del rischio'!T$11*tabelle!$W$12),"-"))))))))))</f>
        <v>-</v>
      </c>
      <c r="U116" s="26" t="str">
        <f>IF('Rischio netto'!J127=tabelle!$V$3,('calcolo mitigazione del rischio'!U$11*tabelle!$W$3),IF('Rischio netto'!J127=tabelle!$V$4,('calcolo mitigazione del rischio'!U$11*tabelle!$W$4),IF('Rischio netto'!J127=tabelle!$V$5,('calcolo mitigazione del rischio'!U$11*tabelle!$W$5),IF('Rischio netto'!J127=tabelle!$V$6,('calcolo mitigazione del rischio'!U$11*tabelle!$W$6),IF('Rischio netto'!J127=tabelle!$V$7,('calcolo mitigazione del rischio'!U$11*tabelle!$W$7),IF('Rischio netto'!J127=tabelle!$V$8,('calcolo mitigazione del rischio'!U$11*tabelle!$W$8),IF('Rischio netto'!J127=tabelle!$V$9,('calcolo mitigazione del rischio'!U$11*tabelle!$W$9),IF('Rischio netto'!J127=tabelle!$V$10,('calcolo mitigazione del rischio'!U$11*tabelle!$W$10),IF('Rischio netto'!J127=tabelle!$V$11,('calcolo mitigazione del rischio'!U$11*tabelle!$W$11),IF('Rischio netto'!J127=tabelle!$V$12,('calcolo mitigazione del rischio'!U$11*tabelle!$W$12),"-"))))))))))</f>
        <v>-</v>
      </c>
      <c r="V116" s="26" t="str">
        <f>IF('Rischio netto'!K127=tabelle!$V$3,('calcolo mitigazione del rischio'!V$11*tabelle!$W$3),IF('Rischio netto'!K127=tabelle!$V$4,('calcolo mitigazione del rischio'!V$11*tabelle!$W$4),IF('Rischio netto'!K127=tabelle!$V$5,('calcolo mitigazione del rischio'!V$11*tabelle!$W$5),IF('Rischio netto'!K127=tabelle!$V$6,('calcolo mitigazione del rischio'!V$11*tabelle!$W$6),IF('Rischio netto'!K127=tabelle!$V$7,('calcolo mitigazione del rischio'!V$11*tabelle!$W$7),IF('Rischio netto'!K127=tabelle!$V$8,('calcolo mitigazione del rischio'!V$11*tabelle!$W$8),IF('Rischio netto'!K127=tabelle!$V$9,('calcolo mitigazione del rischio'!V$11*tabelle!$W$9),IF('Rischio netto'!K127=tabelle!$V$10,('calcolo mitigazione del rischio'!V$11*tabelle!$W$10),IF('Rischio netto'!K127=tabelle!$V$11,('calcolo mitigazione del rischio'!V$11*tabelle!$W$11),IF('Rischio netto'!K127=tabelle!$V$12,('calcolo mitigazione del rischio'!V$11*tabelle!$W$12),"-"))))))))))</f>
        <v>-</v>
      </c>
      <c r="W116" s="26" t="str">
        <f>IF('Rischio netto'!L127=tabelle!$V$3,('calcolo mitigazione del rischio'!W$11*tabelle!$W$3),IF('Rischio netto'!L127=tabelle!$V$4,('calcolo mitigazione del rischio'!W$11*tabelle!$W$4),IF('Rischio netto'!L127=tabelle!$V$5,('calcolo mitigazione del rischio'!W$11*tabelle!$W$5),IF('Rischio netto'!L127=tabelle!$V$6,('calcolo mitigazione del rischio'!W$11*tabelle!$W$6),IF('Rischio netto'!L127=tabelle!$V$7,('calcolo mitigazione del rischio'!W$11*tabelle!$W$7),IF('Rischio netto'!L127=tabelle!$V$8,('calcolo mitigazione del rischio'!W$11*tabelle!$W$8),IF('Rischio netto'!L127=tabelle!$V$9,('calcolo mitigazione del rischio'!W$11*tabelle!$W$9),IF('Rischio netto'!L127=tabelle!$V$10,('calcolo mitigazione del rischio'!W$11*tabelle!$W$10),IF('Rischio netto'!L127=tabelle!$V$11,('calcolo mitigazione del rischio'!W$11*tabelle!$W$11),IF('Rischio netto'!L127=tabelle!$V$12,('calcolo mitigazione del rischio'!W$11*tabelle!$W$12),"-"))))))))))</f>
        <v>-</v>
      </c>
      <c r="X116" s="26" t="str">
        <f>IF('Rischio netto'!O127=tabelle!$V$3,('calcolo mitigazione del rischio'!X$11*tabelle!$W$3),IF('Rischio netto'!O127=tabelle!$V$4,('calcolo mitigazione del rischio'!X$11*tabelle!$W$4),IF('Rischio netto'!O127=tabelle!$V$5,('calcolo mitigazione del rischio'!X$11*tabelle!$W$5),IF('Rischio netto'!O127=tabelle!$V$6,('calcolo mitigazione del rischio'!X$11*tabelle!$W$6),IF('Rischio netto'!O127=tabelle!$V$7,('calcolo mitigazione del rischio'!X$11*tabelle!$W$7),IF('Rischio netto'!O127=tabelle!$V$8,('calcolo mitigazione del rischio'!X$11*tabelle!$W$8),IF('Rischio netto'!O127=tabelle!$V$9,('calcolo mitigazione del rischio'!X$11*tabelle!$W$9),IF('Rischio netto'!O127=tabelle!$V$10,('calcolo mitigazione del rischio'!X$11*tabelle!$W$10),IF('Rischio netto'!O127=tabelle!$V$11,('calcolo mitigazione del rischio'!X$11*tabelle!$W$11),IF('Rischio netto'!O127=tabelle!$V$12,('calcolo mitigazione del rischio'!X$11*tabelle!$W$12),"-"))))))))))</f>
        <v>-</v>
      </c>
      <c r="Y116" s="26" t="str">
        <f>IF('Rischio netto'!P127=tabelle!$V$3,('calcolo mitigazione del rischio'!Y$11*tabelle!$W$3),IF('Rischio netto'!P127=tabelle!$V$4,('calcolo mitigazione del rischio'!Y$11*tabelle!$W$4),IF('Rischio netto'!P127=tabelle!$V$5,('calcolo mitigazione del rischio'!Y$11*tabelle!$W$5),IF('Rischio netto'!P127=tabelle!$V$6,('calcolo mitigazione del rischio'!Y$11*tabelle!$W$6),IF('Rischio netto'!P127=tabelle!$V$7,('calcolo mitigazione del rischio'!Y$11*tabelle!$W$7),IF('Rischio netto'!P127=tabelle!$V$8,('calcolo mitigazione del rischio'!Y$11*tabelle!$W$8),IF('Rischio netto'!P127=tabelle!$V$9,('calcolo mitigazione del rischio'!Y$11*tabelle!$W$9),IF('Rischio netto'!P127=tabelle!$V$10,('calcolo mitigazione del rischio'!Y$11*tabelle!$W$10),IF('Rischio netto'!P127=tabelle!$V$11,('calcolo mitigazione del rischio'!Y$11*tabelle!$W$11),IF('Rischio netto'!P127=tabelle!$V$12,('calcolo mitigazione del rischio'!Y$11*tabelle!$W$12),"-"))))))))))</f>
        <v>-</v>
      </c>
      <c r="Z11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6" s="26" t="str">
        <f>IF('Rischio netto'!Q127=tabelle!$V$3,('calcolo mitigazione del rischio'!AA$11*tabelle!$W$3),IF('Rischio netto'!Q127=tabelle!$V$4,('calcolo mitigazione del rischio'!AA$11*tabelle!$W$4),IF('Rischio netto'!Q127=tabelle!$V$5,('calcolo mitigazione del rischio'!AA$11*tabelle!$W$5),IF('Rischio netto'!Q127=tabelle!$V$6,('calcolo mitigazione del rischio'!AA$11*tabelle!$W$6),IF('Rischio netto'!Q127=tabelle!$V$7,('calcolo mitigazione del rischio'!AA$11*tabelle!$W$7),IF('Rischio netto'!Q127=tabelle!$V$8,('calcolo mitigazione del rischio'!AA$11*tabelle!$W$8),IF('Rischio netto'!Q127=tabelle!$V$9,('calcolo mitigazione del rischio'!AA$11*tabelle!$W$9),IF('Rischio netto'!Q127=tabelle!$V$10,('calcolo mitigazione del rischio'!AA$11*tabelle!$W$10),IF('Rischio netto'!Q127=tabelle!$V$11,('calcolo mitigazione del rischio'!AA$11*tabelle!$W$11),IF('Rischio netto'!Q127=tabelle!$V$12,('calcolo mitigazione del rischio'!AA$11*tabelle!$W$12),"-"))))))))))</f>
        <v>-</v>
      </c>
      <c r="AB116" s="26" t="str">
        <f>IF('Rischio netto'!R127=tabelle!$V$3,('calcolo mitigazione del rischio'!AB$11*tabelle!$W$3),IF('Rischio netto'!R127=tabelle!$V$4,('calcolo mitigazione del rischio'!AB$11*tabelle!$W$4),IF('Rischio netto'!R127=tabelle!$V$5,('calcolo mitigazione del rischio'!AB$11*tabelle!$W$5),IF('Rischio netto'!R127=tabelle!$V$6,('calcolo mitigazione del rischio'!AB$11*tabelle!$W$6),IF('Rischio netto'!R127=tabelle!$V$7,('calcolo mitigazione del rischio'!AB$11*tabelle!$W$7),IF('Rischio netto'!R127=tabelle!$V$8,('calcolo mitigazione del rischio'!AB$11*tabelle!$W$8),IF('Rischio netto'!R127=tabelle!$V$9,('calcolo mitigazione del rischio'!AB$11*tabelle!$W$9),IF('Rischio netto'!R127=tabelle!$V$10,('calcolo mitigazione del rischio'!AB$11*tabelle!$W$10),IF('Rischio netto'!R127=tabelle!$V$11,('calcolo mitigazione del rischio'!AB$11*tabelle!$W$11),IF('Rischio netto'!R127=tabelle!$V$12,('calcolo mitigazione del rischio'!AB$11*tabelle!$W$12),"-"))))))))))</f>
        <v>-</v>
      </c>
      <c r="AC116" s="405" t="str">
        <f>IF('Rischio netto'!T123=tabelle!$V$3,('calcolo mitigazione del rischio'!AC$11*tabelle!$W$3),IF('Rischio netto'!T123=tabelle!$V$4,('calcolo mitigazione del rischio'!AC$11*tabelle!$W$4),IF('Rischio netto'!T123=tabelle!$V$5,('calcolo mitigazione del rischio'!AC$11*tabelle!$W$5),IF('Rischio netto'!T123=tabelle!$V$6,('calcolo mitigazione del rischio'!AC$11*tabelle!$W$6),IF('Rischio netto'!T123=tabelle!$V$7,('calcolo mitigazione del rischio'!AC$11*tabelle!$W$7),IF('Rischio netto'!T123=tabelle!$V$8,('calcolo mitigazione del rischio'!AC$11*tabelle!$W$8),IF('Rischio netto'!T123=tabelle!$V$9,('calcolo mitigazione del rischio'!AC$11*tabelle!$W$9),IF('Rischio netto'!T123=tabelle!$V$10,('calcolo mitigazione del rischio'!AC$11*tabelle!$W$10),IF('Rischio netto'!T123=tabelle!$V$11,('calcolo mitigazione del rischio'!AC$11*tabelle!$W$11),IF('Rischio netto'!T123=tabelle!$V$12,('calcolo mitigazione del rischio'!AC$11*tabelle!$W$12),"-"))))))))))</f>
        <v>-</v>
      </c>
      <c r="AD116" s="26" t="str">
        <f>IF('Rischio netto'!T127=tabelle!$V$3,('calcolo mitigazione del rischio'!AD$11*tabelle!$W$3),IF('Rischio netto'!T127=tabelle!$V$4,('calcolo mitigazione del rischio'!AD$11*tabelle!$W$4),IF('Rischio netto'!T127=tabelle!$V$5,('calcolo mitigazione del rischio'!AD$11*tabelle!$W$5),IF('Rischio netto'!T127=tabelle!$V$6,('calcolo mitigazione del rischio'!AD$11*tabelle!$W$6),IF('Rischio netto'!T127=tabelle!$V$7,('calcolo mitigazione del rischio'!AD$11*tabelle!$W$7),IF('Rischio netto'!T127=tabelle!$V$8,('calcolo mitigazione del rischio'!AD$11*tabelle!$W$8),IF('Rischio netto'!T127=tabelle!$V$9,('calcolo mitigazione del rischio'!AD$11*tabelle!$W$9),IF('Rischio netto'!T127=tabelle!$V$10,('calcolo mitigazione del rischio'!AD$11*tabelle!$W$10),IF('Rischio netto'!T127=tabelle!$V$11,('calcolo mitigazione del rischio'!AD$11*tabelle!$W$11),IF('Rischio netto'!T127=tabelle!$V$12,('calcolo mitigazione del rischio'!AD$11*tabelle!$W$12),"-"))))))))))</f>
        <v>-</v>
      </c>
      <c r="AE116" s="26"/>
      <c r="AF116" s="405" t="str">
        <f>IF('Rischio netto'!T123=tabelle!$V$3,('calcolo mitigazione del rischio'!AF$11*tabelle!$W$3),IF('Rischio netto'!T123=tabelle!$V$4,('calcolo mitigazione del rischio'!AF$11*tabelle!$W$4),IF('Rischio netto'!T123=tabelle!$V$5,('calcolo mitigazione del rischio'!AF$11*tabelle!$W$5),IF('Rischio netto'!T123=tabelle!$V$6,('calcolo mitigazione del rischio'!AF$11*tabelle!$W$6),IF('Rischio netto'!T123=tabelle!$V$7,('calcolo mitigazione del rischio'!AF$11*tabelle!$W$7),IF('Rischio netto'!T123=tabelle!$V$8,('calcolo mitigazione del rischio'!AF$11*tabelle!$W$8),IF('Rischio netto'!T123=tabelle!$V$9,('calcolo mitigazione del rischio'!AF$11*tabelle!$W$9),IF('Rischio netto'!T123=tabelle!$V$10,('calcolo mitigazione del rischio'!AF$11*tabelle!$W$10),IF('Rischio netto'!T123=tabelle!$V$11,('calcolo mitigazione del rischio'!AF$11*tabelle!$W$11),IF('Rischio netto'!T123=tabelle!$V$12,('calcolo mitigazione del rischio'!AF$11*tabelle!$W$12),"-"))))))))))</f>
        <v>-</v>
      </c>
      <c r="AG116" s="405" t="str">
        <f>IF('Rischio netto'!U123=tabelle!$V$3,('calcolo mitigazione del rischio'!AG$11*tabelle!$W$3),IF('Rischio netto'!U123=tabelle!$V$4,('calcolo mitigazione del rischio'!AG$11*tabelle!$W$4),IF('Rischio netto'!U123=tabelle!$V$5,('calcolo mitigazione del rischio'!AG$11*tabelle!$W$5),IF('Rischio netto'!U123=tabelle!$V$6,('calcolo mitigazione del rischio'!AG$11*tabelle!$W$6),IF('Rischio netto'!U123=tabelle!$V$7,('calcolo mitigazione del rischio'!AG$11*tabelle!$W$7),IF('Rischio netto'!U123=tabelle!$V$8,('calcolo mitigazione del rischio'!AG$11*tabelle!$W$8),IF('Rischio netto'!U123=tabelle!$V$9,('calcolo mitigazione del rischio'!AG$11*tabelle!$W$9),IF('Rischio netto'!U123=tabelle!$V$10,('calcolo mitigazione del rischio'!AG$11*tabelle!$W$10),IF('Rischio netto'!U123=tabelle!$V$11,('calcolo mitigazione del rischio'!AG$11*tabelle!$W$11),IF('Rischio netto'!U123=tabelle!$V$12,('calcolo mitigazione del rischio'!AG$11*tabelle!$W$12),"-"))))))))))</f>
        <v>-</v>
      </c>
      <c r="AH116" s="26" t="str">
        <f>IF('Rischio netto'!V127=tabelle!$V$3,('calcolo mitigazione del rischio'!AH$11*tabelle!$W$3),IF('Rischio netto'!V127=tabelle!$V$4,('calcolo mitigazione del rischio'!AH$11*tabelle!$W$4),IF('Rischio netto'!V127=tabelle!$V$5,('calcolo mitigazione del rischio'!AH$11*tabelle!$W$5),IF('Rischio netto'!V127=tabelle!$V$6,('calcolo mitigazione del rischio'!AH$11*tabelle!$W$6),IF('Rischio netto'!V127=tabelle!$V$7,('calcolo mitigazione del rischio'!AH$11*tabelle!$W$7),IF('Rischio netto'!V127=tabelle!$V$8,('calcolo mitigazione del rischio'!AH$11*tabelle!$W$8),IF('Rischio netto'!V127=tabelle!$V$9,('calcolo mitigazione del rischio'!AH$11*tabelle!$W$9),IF('Rischio netto'!V127=tabelle!$V$10,('calcolo mitigazione del rischio'!AH$11*tabelle!$W$10),IF('Rischio netto'!V127=tabelle!$V$11,('calcolo mitigazione del rischio'!AH$11*tabelle!$W$11),IF('Rischio netto'!V127=tabelle!$V$12,('calcolo mitigazione del rischio'!AH$11*tabelle!$W$12),"-"))))))))))</f>
        <v>-</v>
      </c>
      <c r="AI116" s="410" t="str">
        <f>IF('Rischio netto'!W127=tabelle!$V$3,('calcolo mitigazione del rischio'!AI$11*tabelle!$W$3),IF('Rischio netto'!W127=tabelle!$V$4,('calcolo mitigazione del rischio'!AI$11*tabelle!$W$4),IF('Rischio netto'!W127=tabelle!$V$5,('calcolo mitigazione del rischio'!AI$11*tabelle!$W$5),IF('Rischio netto'!W127=tabelle!$V$6,('calcolo mitigazione del rischio'!AI$11*tabelle!$W$6),IF('Rischio netto'!W127=tabelle!$V$7,('calcolo mitigazione del rischio'!AI$11*tabelle!$W$7),IF('Rischio netto'!W127=tabelle!$V$8,('calcolo mitigazione del rischio'!AI$11*tabelle!$W$8),IF('Rischio netto'!W127=tabelle!$V$9,('calcolo mitigazione del rischio'!AI$11*tabelle!$W$9),IF('Rischio netto'!W127=tabelle!$V$10,('calcolo mitigazione del rischio'!AI$11*tabelle!$W$10),IF('Rischio netto'!W127=tabelle!$V$11,('calcolo mitigazione del rischio'!AI$11*tabelle!$W$11),IF('Rischio netto'!W127=tabelle!$V$12,('calcolo mitigazione del rischio'!AI$11*tabelle!$W$12),"-"))))))))))</f>
        <v>-</v>
      </c>
      <c r="AJ116" s="428" t="e">
        <f t="shared" si="9"/>
        <v>#REF!</v>
      </c>
      <c r="AK116" s="429" t="e">
        <f t="shared" si="16"/>
        <v>#REF!</v>
      </c>
      <c r="AL116" s="418" t="e">
        <f>IF('calcolo mitigazione del rischio'!$AJ116="-","-",'calcolo mitigazione del rischio'!$AK116)</f>
        <v>#REF!</v>
      </c>
      <c r="AM116" s="412" t="str">
        <f>IF('Rischio netto'!X127="-","-",IF('calcolo mitigazione del rischio'!S116="-","-",IF('calcolo mitigazione del rischio'!AL116="-","-",ROUND(('calcolo mitigazione del rischio'!S116*(1-'calcolo mitigazione del rischio'!AL116)),0))))</f>
        <v>-</v>
      </c>
      <c r="AN116" s="404"/>
      <c r="AO116" s="26">
        <f>IF('Rischio Lordo'!L123="X",tabelle!$I$2,0)</f>
        <v>0</v>
      </c>
      <c r="AP116" s="26">
        <f>IF('Rischio Lordo'!M123="X",tabelle!$I$3,0)</f>
        <v>0</v>
      </c>
      <c r="AQ116" s="26">
        <f>IF('Rischio Lordo'!N123="X",tabelle!$I$4,0)</f>
        <v>0</v>
      </c>
      <c r="AR116" s="26">
        <f>IF('Rischio Lordo'!O123="X",tabelle!$I$5,0)</f>
        <v>0</v>
      </c>
      <c r="AS116" s="26">
        <f>IF('Rischio Lordo'!P123="X",tabelle!$I$6,0)</f>
        <v>0</v>
      </c>
      <c r="AT116" s="26">
        <f>IF('Rischio Lordo'!Q123="X",tabelle!$I$7,0)</f>
        <v>0</v>
      </c>
      <c r="AU116" s="26">
        <f>IF('Rischio Lordo'!R123="X",tabelle!$I$8,0)</f>
        <v>0</v>
      </c>
      <c r="AV116" s="26">
        <f>IF('Rischio Lordo'!S123="X",tabelle!$I$9,0)</f>
        <v>0</v>
      </c>
      <c r="AW116" s="26">
        <f>IF('Rischio Lordo'!T123="X",tabelle!$I$10,0)</f>
        <v>0</v>
      </c>
      <c r="AX116" s="26">
        <f>IF('Rischio Lordo'!U123="X",tabelle!$I$11,0)</f>
        <v>0</v>
      </c>
      <c r="AY116" s="26">
        <f>IF('Rischio Lordo'!V123="X",tabelle!$I$12,0)</f>
        <v>0</v>
      </c>
      <c r="AZ116" s="26">
        <f>IF('Rischio Lordo'!W123="X",tabelle!$I$13,0)</f>
        <v>0</v>
      </c>
      <c r="BA116" s="26">
        <f>IF('Rischio Lordo'!X123="X",tabelle!$I$14,0)</f>
        <v>0</v>
      </c>
      <c r="BB116" s="26">
        <f>IF('Rischio Lordo'!Y123="X",tabelle!$I$15,0)</f>
        <v>0</v>
      </c>
      <c r="BC116" s="26">
        <f>IF('Rischio Lordo'!Z123="X",tabelle!$I$16,0)</f>
        <v>0</v>
      </c>
      <c r="BD116" s="26">
        <f>IF('Rischio Lordo'!AA123="X",tabelle!$I$17,0)</f>
        <v>0</v>
      </c>
      <c r="BE116" s="26">
        <f>IF('Rischio Lordo'!AB123="X",tabelle!$I$18,0)</f>
        <v>0</v>
      </c>
      <c r="BF116" s="26">
        <f>IF('Rischio Lordo'!AC123="X",tabelle!$I$18,0)</f>
        <v>0</v>
      </c>
      <c r="BG116" s="26">
        <f>IF('Rischio Lordo'!AC123="X",tabelle!$I$19,0)</f>
        <v>0</v>
      </c>
      <c r="BH116" s="212">
        <f t="shared" si="17"/>
        <v>0</v>
      </c>
    </row>
    <row r="117" spans="1:60" x14ac:dyDescent="0.75">
      <c r="A117" s="946">
        <f>Schema!A126</f>
        <v>0</v>
      </c>
      <c r="B117" s="722">
        <f>Schema!B126</f>
        <v>0</v>
      </c>
      <c r="C117" s="1122">
        <f>Schema!C126</f>
        <v>0</v>
      </c>
      <c r="D117" s="275" t="str">
        <f>Schema!D126</f>
        <v>B.1.2. Condivisione della bozza di verbale tra Presidente e Segretario verbalizzante</v>
      </c>
      <c r="E117" s="312" t="str">
        <f>Schema!E126</f>
        <v>AOS</v>
      </c>
      <c r="F117" s="70" t="str">
        <f>Schema!F126</f>
        <v>B</v>
      </c>
      <c r="G117" s="70" t="str">
        <f>Schema!G126</f>
        <v>01</v>
      </c>
      <c r="H117" s="313" t="str">
        <f>Schema!H126</f>
        <v>02</v>
      </c>
      <c r="I117" s="181" t="str">
        <f>IF('Rischio Lordo'!AF124=tabelle!$M$7,tabelle!$N$7,IF('Rischio Lordo'!AF124=tabelle!$M$6,tabelle!$N$6,IF('Rischio Lordo'!AF124=tabelle!$M$5,tabelle!$N$5,IF('Rischio Lordo'!AF124=tabelle!$M$4,tabelle!$N$4,IF('Rischio Lordo'!AF124=tabelle!$M$3,tabelle!$N$3,"-")))))</f>
        <v>-</v>
      </c>
      <c r="J117" s="34" t="str">
        <f>IF('Rischio Lordo'!AG124=tabelle!$M$7,tabelle!$N$7,IF('Rischio Lordo'!AG124=tabelle!$M$6,tabelle!$N$6,IF('Rischio Lordo'!AG124=tabelle!$M$5,tabelle!$N$5,IF('Rischio Lordo'!AG124=tabelle!$M$4,tabelle!$N$4,IF('Rischio Lordo'!AG124=tabelle!$M$3,tabelle!$N$3,"-")))))</f>
        <v>-</v>
      </c>
      <c r="K117" s="34" t="str">
        <f>IF('Rischio Lordo'!AH124=tabelle!$M$7,tabelle!$N$7,IF('Rischio Lordo'!AH124=tabelle!$M$6,tabelle!$N$6,IF('Rischio Lordo'!AH124=tabelle!$M$5,tabelle!$N$5,IF('Rischio Lordo'!AH124=tabelle!$M$4,tabelle!$N$4,IF('Rischio Lordo'!AH124=tabelle!$M$3,tabelle!$N$3,"-")))))</f>
        <v>-</v>
      </c>
      <c r="L117" s="394" t="str">
        <f t="shared" si="14"/>
        <v>-</v>
      </c>
      <c r="M117" s="34" t="str">
        <f>IF('Rischio Lordo'!AI124=tabelle!$M$7,tabelle!$N$7,IF('Rischio Lordo'!AI124=tabelle!$M$6,tabelle!$N$6,IF('Rischio Lordo'!AI124=tabelle!$M$5,tabelle!$N$5,IF('Rischio Lordo'!AI124=tabelle!$M$4,tabelle!$N$4,IF('Rischio Lordo'!AI124=tabelle!$M$3,tabelle!$N$3,"-")))))</f>
        <v>-</v>
      </c>
      <c r="N117" s="165" t="str">
        <f>IF(M117="-","-",IF('calcolo mitigazione del rischio'!L117="-","-",IF(AND((M117*'calcolo mitigazione del rischio'!L117)&gt;=tabelle!$P$3, (M117*'calcolo mitigazione del rischio'!L117)&lt;tabelle!$Q$3),tabelle!$R$3,IF(AND((M117*'calcolo mitigazione del rischio'!L117)&gt;=tabelle!$P$4, (M117*'calcolo mitigazione del rischio'!L117)&lt;tabelle!$Q$4),tabelle!$R$4,IF(AND((M117*'calcolo mitigazione del rischio'!L117)&gt;=tabelle!$P$5, (M117*'calcolo mitigazione del rischio'!L117)&lt;tabelle!$Q$5),tabelle!$R$5,IF(AND((M117*'calcolo mitigazione del rischio'!L117)&gt;=tabelle!$P$6, (M117*'calcolo mitigazione del rischio'!L117)&lt;tabelle!$Q$6),tabelle!$R$6,IF(AND((M117*'calcolo mitigazione del rischio'!L117)&gt;=tabelle!$P$7, (M117*'calcolo mitigazione del rischio'!L117)&lt;=tabelle!$Q$7),tabelle!$R$7,"-")))))))</f>
        <v>-</v>
      </c>
      <c r="O117" s="35" t="str">
        <f>IF('Rischio Lordo'!AK124=tabelle!$M$7,tabelle!$N$7,IF('Rischio Lordo'!AK124=tabelle!$M$6,tabelle!$N$6,IF('Rischio Lordo'!AK124=tabelle!$M$5,tabelle!$N$5,IF('Rischio Lordo'!AK124=tabelle!$M$4,tabelle!$N$4,IF('Rischio Lordo'!AK124=tabelle!$M$3,tabelle!$N$3,"-")))))</f>
        <v>-</v>
      </c>
      <c r="P117" s="35" t="str">
        <f>IF('Rischio Lordo'!AL124=tabelle!$M$7,tabelle!$N$7,IF('Rischio Lordo'!AL124=tabelle!$M$6,tabelle!$N$6,IF('Rischio Lordo'!AL124=tabelle!$M$5,tabelle!$N$5,IF('Rischio Lordo'!AL124=tabelle!$M$4,tabelle!$N$4,IF('Rischio Lordo'!AL124=tabelle!$M$3,tabelle!$N$3,"-")))))</f>
        <v>-</v>
      </c>
      <c r="Q117" s="35" t="str">
        <f>IF('Rischio Lordo'!AM124=tabelle!$M$7,tabelle!$N$7,IF('Rischio Lordo'!AM124=tabelle!$M$6,tabelle!$N$6,IF('Rischio Lordo'!AM124=tabelle!$M$5,tabelle!$N$5,IF('Rischio Lordo'!AM124=tabelle!$M$4,tabelle!$N$4,IF('Rischio Lordo'!AM124=tabelle!$M$3,tabelle!$N$3,"-")))))</f>
        <v>-</v>
      </c>
      <c r="R117" s="166" t="str">
        <f t="shared" si="15"/>
        <v>-</v>
      </c>
      <c r="S117" s="228" t="str">
        <f>IF(R117="-","-",(R117*'calcolo mitigazione del rischio'!N117))</f>
        <v>-</v>
      </c>
      <c r="T117" s="26" t="str">
        <f>IF('Rischio netto'!I128=tabelle!$V$3,('calcolo mitigazione del rischio'!T$11*tabelle!$W$3),IF('Rischio netto'!I128=tabelle!$V$4,('calcolo mitigazione del rischio'!T$11*tabelle!$W$4),IF('Rischio netto'!I128=tabelle!$V$5,('calcolo mitigazione del rischio'!T$11*tabelle!$W$5),IF('Rischio netto'!I128=tabelle!$V$6,('calcolo mitigazione del rischio'!T$11*tabelle!$W$6),IF('Rischio netto'!I128=tabelle!$V$7,('calcolo mitigazione del rischio'!T$11*tabelle!$W$7),IF('Rischio netto'!I128=tabelle!$V$8,('calcolo mitigazione del rischio'!T$11*tabelle!$W$8),IF('Rischio netto'!I128=tabelle!$V$9,('calcolo mitigazione del rischio'!T$11*tabelle!$W$9),IF('Rischio netto'!I128=tabelle!$V$10,('calcolo mitigazione del rischio'!T$11*tabelle!$W$10),IF('Rischio netto'!I128=tabelle!$V$11,('calcolo mitigazione del rischio'!T$11*tabelle!$W$11),IF('Rischio netto'!I128=tabelle!$V$12,('calcolo mitigazione del rischio'!T$11*tabelle!$W$12),"-"))))))))))</f>
        <v>-</v>
      </c>
      <c r="U117" s="26" t="str">
        <f>IF('Rischio netto'!J128=tabelle!$V$3,('calcolo mitigazione del rischio'!U$11*tabelle!$W$3),IF('Rischio netto'!J128=tabelle!$V$4,('calcolo mitigazione del rischio'!U$11*tabelle!$W$4),IF('Rischio netto'!J128=tabelle!$V$5,('calcolo mitigazione del rischio'!U$11*tabelle!$W$5),IF('Rischio netto'!J128=tabelle!$V$6,('calcolo mitigazione del rischio'!U$11*tabelle!$W$6),IF('Rischio netto'!J128=tabelle!$V$7,('calcolo mitigazione del rischio'!U$11*tabelle!$W$7),IF('Rischio netto'!J128=tabelle!$V$8,('calcolo mitigazione del rischio'!U$11*tabelle!$W$8),IF('Rischio netto'!J128=tabelle!$V$9,('calcolo mitigazione del rischio'!U$11*tabelle!$W$9),IF('Rischio netto'!J128=tabelle!$V$10,('calcolo mitigazione del rischio'!U$11*tabelle!$W$10),IF('Rischio netto'!J128=tabelle!$V$11,('calcolo mitigazione del rischio'!U$11*tabelle!$W$11),IF('Rischio netto'!J128=tabelle!$V$12,('calcolo mitigazione del rischio'!U$11*tabelle!$W$12),"-"))))))))))</f>
        <v>-</v>
      </c>
      <c r="V117" s="26" t="str">
        <f>IF('Rischio netto'!K128=tabelle!$V$3,('calcolo mitigazione del rischio'!V$11*tabelle!$W$3),IF('Rischio netto'!K128=tabelle!$V$4,('calcolo mitigazione del rischio'!V$11*tabelle!$W$4),IF('Rischio netto'!K128=tabelle!$V$5,('calcolo mitigazione del rischio'!V$11*tabelle!$W$5),IF('Rischio netto'!K128=tabelle!$V$6,('calcolo mitigazione del rischio'!V$11*tabelle!$W$6),IF('Rischio netto'!K128=tabelle!$V$7,('calcolo mitigazione del rischio'!V$11*tabelle!$W$7),IF('Rischio netto'!K128=tabelle!$V$8,('calcolo mitigazione del rischio'!V$11*tabelle!$W$8),IF('Rischio netto'!K128=tabelle!$V$9,('calcolo mitigazione del rischio'!V$11*tabelle!$W$9),IF('Rischio netto'!K128=tabelle!$V$10,('calcolo mitigazione del rischio'!V$11*tabelle!$W$10),IF('Rischio netto'!K128=tabelle!$V$11,('calcolo mitigazione del rischio'!V$11*tabelle!$W$11),IF('Rischio netto'!K128=tabelle!$V$12,('calcolo mitigazione del rischio'!V$11*tabelle!$W$12),"-"))))))))))</f>
        <v>-</v>
      </c>
      <c r="W117" s="26" t="str">
        <f>IF('Rischio netto'!L128=tabelle!$V$3,('calcolo mitigazione del rischio'!W$11*tabelle!$W$3),IF('Rischio netto'!L128=tabelle!$V$4,('calcolo mitigazione del rischio'!W$11*tabelle!$W$4),IF('Rischio netto'!L128=tabelle!$V$5,('calcolo mitigazione del rischio'!W$11*tabelle!$W$5),IF('Rischio netto'!L128=tabelle!$V$6,('calcolo mitigazione del rischio'!W$11*tabelle!$W$6),IF('Rischio netto'!L128=tabelle!$V$7,('calcolo mitigazione del rischio'!W$11*tabelle!$W$7),IF('Rischio netto'!L128=tabelle!$V$8,('calcolo mitigazione del rischio'!W$11*tabelle!$W$8),IF('Rischio netto'!L128=tabelle!$V$9,('calcolo mitigazione del rischio'!W$11*tabelle!$W$9),IF('Rischio netto'!L128=tabelle!$V$10,('calcolo mitigazione del rischio'!W$11*tabelle!$W$10),IF('Rischio netto'!L128=tabelle!$V$11,('calcolo mitigazione del rischio'!W$11*tabelle!$W$11),IF('Rischio netto'!L128=tabelle!$V$12,('calcolo mitigazione del rischio'!W$11*tabelle!$W$12),"-"))))))))))</f>
        <v>-</v>
      </c>
      <c r="X117" s="26" t="str">
        <f>IF('Rischio netto'!O128=tabelle!$V$3,('calcolo mitigazione del rischio'!X$11*tabelle!$W$3),IF('Rischio netto'!O128=tabelle!$V$4,('calcolo mitigazione del rischio'!X$11*tabelle!$W$4),IF('Rischio netto'!O128=tabelle!$V$5,('calcolo mitigazione del rischio'!X$11*tabelle!$W$5),IF('Rischio netto'!O128=tabelle!$V$6,('calcolo mitigazione del rischio'!X$11*tabelle!$W$6),IF('Rischio netto'!O128=tabelle!$V$7,('calcolo mitigazione del rischio'!X$11*tabelle!$W$7),IF('Rischio netto'!O128=tabelle!$V$8,('calcolo mitigazione del rischio'!X$11*tabelle!$W$8),IF('Rischio netto'!O128=tabelle!$V$9,('calcolo mitigazione del rischio'!X$11*tabelle!$W$9),IF('Rischio netto'!O128=tabelle!$V$10,('calcolo mitigazione del rischio'!X$11*tabelle!$W$10),IF('Rischio netto'!O128=tabelle!$V$11,('calcolo mitigazione del rischio'!X$11*tabelle!$W$11),IF('Rischio netto'!O128=tabelle!$V$12,('calcolo mitigazione del rischio'!X$11*tabelle!$W$12),"-"))))))))))</f>
        <v>-</v>
      </c>
      <c r="Y117" s="26" t="str">
        <f>IF('Rischio netto'!P128=tabelle!$V$3,('calcolo mitigazione del rischio'!Y$11*tabelle!$W$3),IF('Rischio netto'!P128=tabelle!$V$4,('calcolo mitigazione del rischio'!Y$11*tabelle!$W$4),IF('Rischio netto'!P128=tabelle!$V$5,('calcolo mitigazione del rischio'!Y$11*tabelle!$W$5),IF('Rischio netto'!P128=tabelle!$V$6,('calcolo mitigazione del rischio'!Y$11*tabelle!$W$6),IF('Rischio netto'!P128=tabelle!$V$7,('calcolo mitigazione del rischio'!Y$11*tabelle!$W$7),IF('Rischio netto'!P128=tabelle!$V$8,('calcolo mitigazione del rischio'!Y$11*tabelle!$W$8),IF('Rischio netto'!P128=tabelle!$V$9,('calcolo mitigazione del rischio'!Y$11*tabelle!$W$9),IF('Rischio netto'!P128=tabelle!$V$10,('calcolo mitigazione del rischio'!Y$11*tabelle!$W$10),IF('Rischio netto'!P128=tabelle!$V$11,('calcolo mitigazione del rischio'!Y$11*tabelle!$W$11),IF('Rischio netto'!P128=tabelle!$V$12,('calcolo mitigazione del rischio'!Y$11*tabelle!$W$12),"-"))))))))))</f>
        <v>-</v>
      </c>
      <c r="Z11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7" s="26" t="str">
        <f>IF('Rischio netto'!Q128=tabelle!$V$3,('calcolo mitigazione del rischio'!AA$11*tabelle!$W$3),IF('Rischio netto'!Q128=tabelle!$V$4,('calcolo mitigazione del rischio'!AA$11*tabelle!$W$4),IF('Rischio netto'!Q128=tabelle!$V$5,('calcolo mitigazione del rischio'!AA$11*tabelle!$W$5),IF('Rischio netto'!Q128=tabelle!$V$6,('calcolo mitigazione del rischio'!AA$11*tabelle!$W$6),IF('Rischio netto'!Q128=tabelle!$V$7,('calcolo mitigazione del rischio'!AA$11*tabelle!$W$7),IF('Rischio netto'!Q128=tabelle!$V$8,('calcolo mitigazione del rischio'!AA$11*tabelle!$W$8),IF('Rischio netto'!Q128=tabelle!$V$9,('calcolo mitigazione del rischio'!AA$11*tabelle!$W$9),IF('Rischio netto'!Q128=tabelle!$V$10,('calcolo mitigazione del rischio'!AA$11*tabelle!$W$10),IF('Rischio netto'!Q128=tabelle!$V$11,('calcolo mitigazione del rischio'!AA$11*tabelle!$W$11),IF('Rischio netto'!Q128=tabelle!$V$12,('calcolo mitigazione del rischio'!AA$11*tabelle!$W$12),"-"))))))))))</f>
        <v>-</v>
      </c>
      <c r="AB117" s="26" t="str">
        <f>IF('Rischio netto'!R128=tabelle!$V$3,('calcolo mitigazione del rischio'!AB$11*tabelle!$W$3),IF('Rischio netto'!R128=tabelle!$V$4,('calcolo mitigazione del rischio'!AB$11*tabelle!$W$4),IF('Rischio netto'!R128=tabelle!$V$5,('calcolo mitigazione del rischio'!AB$11*tabelle!$W$5),IF('Rischio netto'!R128=tabelle!$V$6,('calcolo mitigazione del rischio'!AB$11*tabelle!$W$6),IF('Rischio netto'!R128=tabelle!$V$7,('calcolo mitigazione del rischio'!AB$11*tabelle!$W$7),IF('Rischio netto'!R128=tabelle!$V$8,('calcolo mitigazione del rischio'!AB$11*tabelle!$W$8),IF('Rischio netto'!R128=tabelle!$V$9,('calcolo mitigazione del rischio'!AB$11*tabelle!$W$9),IF('Rischio netto'!R128=tabelle!$V$10,('calcolo mitigazione del rischio'!AB$11*tabelle!$W$10),IF('Rischio netto'!R128=tabelle!$V$11,('calcolo mitigazione del rischio'!AB$11*tabelle!$W$11),IF('Rischio netto'!R128=tabelle!$V$12,('calcolo mitigazione del rischio'!AB$11*tabelle!$W$12),"-"))))))))))</f>
        <v>-</v>
      </c>
      <c r="AC117" s="405" t="str">
        <f>IF('Rischio netto'!T124=tabelle!$V$3,('calcolo mitigazione del rischio'!AC$11*tabelle!$W$3),IF('Rischio netto'!T124=tabelle!$V$4,('calcolo mitigazione del rischio'!AC$11*tabelle!$W$4),IF('Rischio netto'!T124=tabelle!$V$5,('calcolo mitigazione del rischio'!AC$11*tabelle!$W$5),IF('Rischio netto'!T124=tabelle!$V$6,('calcolo mitigazione del rischio'!AC$11*tabelle!$W$6),IF('Rischio netto'!T124=tabelle!$V$7,('calcolo mitigazione del rischio'!AC$11*tabelle!$W$7),IF('Rischio netto'!T124=tabelle!$V$8,('calcolo mitigazione del rischio'!AC$11*tabelle!$W$8),IF('Rischio netto'!T124=tabelle!$V$9,('calcolo mitigazione del rischio'!AC$11*tabelle!$W$9),IF('Rischio netto'!T124=tabelle!$V$10,('calcolo mitigazione del rischio'!AC$11*tabelle!$W$10),IF('Rischio netto'!T124=tabelle!$V$11,('calcolo mitigazione del rischio'!AC$11*tabelle!$W$11),IF('Rischio netto'!T124=tabelle!$V$12,('calcolo mitigazione del rischio'!AC$11*tabelle!$W$12),"-"))))))))))</f>
        <v>-</v>
      </c>
      <c r="AD117" s="26" t="str">
        <f>IF('Rischio netto'!T128=tabelle!$V$3,('calcolo mitigazione del rischio'!AD$11*tabelle!$W$3),IF('Rischio netto'!T128=tabelle!$V$4,('calcolo mitigazione del rischio'!AD$11*tabelle!$W$4),IF('Rischio netto'!T128=tabelle!$V$5,('calcolo mitigazione del rischio'!AD$11*tabelle!$W$5),IF('Rischio netto'!T128=tabelle!$V$6,('calcolo mitigazione del rischio'!AD$11*tabelle!$W$6),IF('Rischio netto'!T128=tabelle!$V$7,('calcolo mitigazione del rischio'!AD$11*tabelle!$W$7),IF('Rischio netto'!T128=tabelle!$V$8,('calcolo mitigazione del rischio'!AD$11*tabelle!$W$8),IF('Rischio netto'!T128=tabelle!$V$9,('calcolo mitigazione del rischio'!AD$11*tabelle!$W$9),IF('Rischio netto'!T128=tabelle!$V$10,('calcolo mitigazione del rischio'!AD$11*tabelle!$W$10),IF('Rischio netto'!T128=tabelle!$V$11,('calcolo mitigazione del rischio'!AD$11*tabelle!$W$11),IF('Rischio netto'!T128=tabelle!$V$12,('calcolo mitigazione del rischio'!AD$11*tabelle!$W$12),"-"))))))))))</f>
        <v>-</v>
      </c>
      <c r="AE117" s="26"/>
      <c r="AF117" s="405" t="str">
        <f>IF('Rischio netto'!T124=tabelle!$V$3,('calcolo mitigazione del rischio'!AF$11*tabelle!$W$3),IF('Rischio netto'!T124=tabelle!$V$4,('calcolo mitigazione del rischio'!AF$11*tabelle!$W$4),IF('Rischio netto'!T124=tabelle!$V$5,('calcolo mitigazione del rischio'!AF$11*tabelle!$W$5),IF('Rischio netto'!T124=tabelle!$V$6,('calcolo mitigazione del rischio'!AF$11*tabelle!$W$6),IF('Rischio netto'!T124=tabelle!$V$7,('calcolo mitigazione del rischio'!AF$11*tabelle!$W$7),IF('Rischio netto'!T124=tabelle!$V$8,('calcolo mitigazione del rischio'!AF$11*tabelle!$W$8),IF('Rischio netto'!T124=tabelle!$V$9,('calcolo mitigazione del rischio'!AF$11*tabelle!$W$9),IF('Rischio netto'!T124=tabelle!$V$10,('calcolo mitigazione del rischio'!AF$11*tabelle!$W$10),IF('Rischio netto'!T124=tabelle!$V$11,('calcolo mitigazione del rischio'!AF$11*tabelle!$W$11),IF('Rischio netto'!T124=tabelle!$V$12,('calcolo mitigazione del rischio'!AF$11*tabelle!$W$12),"-"))))))))))</f>
        <v>-</v>
      </c>
      <c r="AG117" s="405" t="str">
        <f>IF('Rischio netto'!U124=tabelle!$V$3,('calcolo mitigazione del rischio'!AG$11*tabelle!$W$3),IF('Rischio netto'!U124=tabelle!$V$4,('calcolo mitigazione del rischio'!AG$11*tabelle!$W$4),IF('Rischio netto'!U124=tabelle!$V$5,('calcolo mitigazione del rischio'!AG$11*tabelle!$W$5),IF('Rischio netto'!U124=tabelle!$V$6,('calcolo mitigazione del rischio'!AG$11*tabelle!$W$6),IF('Rischio netto'!U124=tabelle!$V$7,('calcolo mitigazione del rischio'!AG$11*tabelle!$W$7),IF('Rischio netto'!U124=tabelle!$V$8,('calcolo mitigazione del rischio'!AG$11*tabelle!$W$8),IF('Rischio netto'!U124=tabelle!$V$9,('calcolo mitigazione del rischio'!AG$11*tabelle!$W$9),IF('Rischio netto'!U124=tabelle!$V$10,('calcolo mitigazione del rischio'!AG$11*tabelle!$W$10),IF('Rischio netto'!U124=tabelle!$V$11,('calcolo mitigazione del rischio'!AG$11*tabelle!$W$11),IF('Rischio netto'!U124=tabelle!$V$12,('calcolo mitigazione del rischio'!AG$11*tabelle!$W$12),"-"))))))))))</f>
        <v>-</v>
      </c>
      <c r="AH117" s="26" t="str">
        <f>IF('Rischio netto'!V128=tabelle!$V$3,('calcolo mitigazione del rischio'!AH$11*tabelle!$W$3),IF('Rischio netto'!V128=tabelle!$V$4,('calcolo mitigazione del rischio'!AH$11*tabelle!$W$4),IF('Rischio netto'!V128=tabelle!$V$5,('calcolo mitigazione del rischio'!AH$11*tabelle!$W$5),IF('Rischio netto'!V128=tabelle!$V$6,('calcolo mitigazione del rischio'!AH$11*tabelle!$W$6),IF('Rischio netto'!V128=tabelle!$V$7,('calcolo mitigazione del rischio'!AH$11*tabelle!$W$7),IF('Rischio netto'!V128=tabelle!$V$8,('calcolo mitigazione del rischio'!AH$11*tabelle!$W$8),IF('Rischio netto'!V128=tabelle!$V$9,('calcolo mitigazione del rischio'!AH$11*tabelle!$W$9),IF('Rischio netto'!V128=tabelle!$V$10,('calcolo mitigazione del rischio'!AH$11*tabelle!$W$10),IF('Rischio netto'!V128=tabelle!$V$11,('calcolo mitigazione del rischio'!AH$11*tabelle!$W$11),IF('Rischio netto'!V128=tabelle!$V$12,('calcolo mitigazione del rischio'!AH$11*tabelle!$W$12),"-"))))))))))</f>
        <v>-</v>
      </c>
      <c r="AI117" s="410" t="str">
        <f>IF('Rischio netto'!W128=tabelle!$V$3,('calcolo mitigazione del rischio'!AI$11*tabelle!$W$3),IF('Rischio netto'!W128=tabelle!$V$4,('calcolo mitigazione del rischio'!AI$11*tabelle!$W$4),IF('Rischio netto'!W128=tabelle!$V$5,('calcolo mitigazione del rischio'!AI$11*tabelle!$W$5),IF('Rischio netto'!W128=tabelle!$V$6,('calcolo mitigazione del rischio'!AI$11*tabelle!$W$6),IF('Rischio netto'!W128=tabelle!$V$7,('calcolo mitigazione del rischio'!AI$11*tabelle!$W$7),IF('Rischio netto'!W128=tabelle!$V$8,('calcolo mitigazione del rischio'!AI$11*tabelle!$W$8),IF('Rischio netto'!W128=tabelle!$V$9,('calcolo mitigazione del rischio'!AI$11*tabelle!$W$9),IF('Rischio netto'!W128=tabelle!$V$10,('calcolo mitigazione del rischio'!AI$11*tabelle!$W$10),IF('Rischio netto'!W128=tabelle!$V$11,('calcolo mitigazione del rischio'!AI$11*tabelle!$W$11),IF('Rischio netto'!W128=tabelle!$V$12,('calcolo mitigazione del rischio'!AI$11*tabelle!$W$12),"-"))))))))))</f>
        <v>-</v>
      </c>
      <c r="AJ117" s="428" t="e">
        <f t="shared" si="9"/>
        <v>#REF!</v>
      </c>
      <c r="AK117" s="429" t="e">
        <f t="shared" si="16"/>
        <v>#REF!</v>
      </c>
      <c r="AL117" s="418" t="e">
        <f>IF('calcolo mitigazione del rischio'!$AJ117="-","-",'calcolo mitigazione del rischio'!$AK117)</f>
        <v>#REF!</v>
      </c>
      <c r="AM117" s="412" t="str">
        <f>IF('Rischio netto'!X128="-","-",IF('calcolo mitigazione del rischio'!S117="-","-",IF('calcolo mitigazione del rischio'!AL117="-","-",ROUND(('calcolo mitigazione del rischio'!S117*(1-'calcolo mitigazione del rischio'!AL117)),0))))</f>
        <v>-</v>
      </c>
      <c r="AN117" s="404"/>
      <c r="AO117" s="26">
        <f>IF('Rischio Lordo'!L124="X",tabelle!$I$2,0)</f>
        <v>0</v>
      </c>
      <c r="AP117" s="26">
        <f>IF('Rischio Lordo'!M124="X",tabelle!$I$3,0)</f>
        <v>0</v>
      </c>
      <c r="AQ117" s="26">
        <f>IF('Rischio Lordo'!N124="X",tabelle!$I$4,0)</f>
        <v>0</v>
      </c>
      <c r="AR117" s="26">
        <f>IF('Rischio Lordo'!O124="X",tabelle!$I$5,0)</f>
        <v>0</v>
      </c>
      <c r="AS117" s="26">
        <f>IF('Rischio Lordo'!P124="X",tabelle!$I$6,0)</f>
        <v>0</v>
      </c>
      <c r="AT117" s="26">
        <f>IF('Rischio Lordo'!Q124="X",tabelle!$I$7,0)</f>
        <v>0</v>
      </c>
      <c r="AU117" s="26">
        <f>IF('Rischio Lordo'!R124="X",tabelle!$I$8,0)</f>
        <v>0</v>
      </c>
      <c r="AV117" s="26">
        <f>IF('Rischio Lordo'!S124="X",tabelle!$I$9,0)</f>
        <v>0</v>
      </c>
      <c r="AW117" s="26">
        <f>IF('Rischio Lordo'!T124="X",tabelle!$I$10,0)</f>
        <v>0</v>
      </c>
      <c r="AX117" s="26">
        <f>IF('Rischio Lordo'!U124="X",tabelle!$I$11,0)</f>
        <v>0</v>
      </c>
      <c r="AY117" s="26">
        <f>IF('Rischio Lordo'!V124="X",tabelle!$I$12,0)</f>
        <v>0</v>
      </c>
      <c r="AZ117" s="26">
        <f>IF('Rischio Lordo'!W124="X",tabelle!$I$13,0)</f>
        <v>0</v>
      </c>
      <c r="BA117" s="26">
        <f>IF('Rischio Lordo'!X124="X",tabelle!$I$14,0)</f>
        <v>0</v>
      </c>
      <c r="BB117" s="26">
        <f>IF('Rischio Lordo'!Y124="X",tabelle!$I$15,0)</f>
        <v>0</v>
      </c>
      <c r="BC117" s="26">
        <f>IF('Rischio Lordo'!Z124="X",tabelle!$I$16,0)</f>
        <v>0</v>
      </c>
      <c r="BD117" s="26">
        <f>IF('Rischio Lordo'!AA124="X",tabelle!$I$17,0)</f>
        <v>0</v>
      </c>
      <c r="BE117" s="26">
        <f>IF('Rischio Lordo'!AB124="X",tabelle!$I$18,0)</f>
        <v>0</v>
      </c>
      <c r="BF117" s="26">
        <f>IF('Rischio Lordo'!AC124="X",tabelle!$I$18,0)</f>
        <v>0</v>
      </c>
      <c r="BG117" s="26">
        <f>IF('Rischio Lordo'!AC124="X",tabelle!$I$19,0)</f>
        <v>0</v>
      </c>
      <c r="BH117" s="212">
        <f t="shared" si="17"/>
        <v>0</v>
      </c>
    </row>
    <row r="118" spans="1:60" x14ac:dyDescent="0.75">
      <c r="A118" s="946">
        <f>Schema!A127</f>
        <v>0</v>
      </c>
      <c r="B118" s="722">
        <f>Schema!B127</f>
        <v>0</v>
      </c>
      <c r="C118" s="1122">
        <f>Schema!C127</f>
        <v>0</v>
      </c>
      <c r="D118" s="275" t="str">
        <f>Schema!D127</f>
        <v>B.1.3. Stesura verbale definitivo da sottoporre a tutti i membri del CdA</v>
      </c>
      <c r="E118" s="312" t="str">
        <f>Schema!E127</f>
        <v>AOS</v>
      </c>
      <c r="F118" s="70" t="str">
        <f>Schema!F127</f>
        <v>B</v>
      </c>
      <c r="G118" s="70" t="str">
        <f>Schema!G127</f>
        <v>01</v>
      </c>
      <c r="H118" s="313" t="str">
        <f>Schema!H127</f>
        <v>03</v>
      </c>
      <c r="I118" s="181" t="str">
        <f>IF('Rischio Lordo'!AF125=tabelle!$M$7,tabelle!$N$7,IF('Rischio Lordo'!AF125=tabelle!$M$6,tabelle!$N$6,IF('Rischio Lordo'!AF125=tabelle!$M$5,tabelle!$N$5,IF('Rischio Lordo'!AF125=tabelle!$M$4,tabelle!$N$4,IF('Rischio Lordo'!AF125=tabelle!$M$3,tabelle!$N$3,"-")))))</f>
        <v>-</v>
      </c>
      <c r="J118" s="34" t="str">
        <f>IF('Rischio Lordo'!AG125=tabelle!$M$7,tabelle!$N$7,IF('Rischio Lordo'!AG125=tabelle!$M$6,tabelle!$N$6,IF('Rischio Lordo'!AG125=tabelle!$M$5,tabelle!$N$5,IF('Rischio Lordo'!AG125=tabelle!$M$4,tabelle!$N$4,IF('Rischio Lordo'!AG125=tabelle!$M$3,tabelle!$N$3,"-")))))</f>
        <v>-</v>
      </c>
      <c r="K118" s="34" t="str">
        <f>IF('Rischio Lordo'!AH125=tabelle!$M$7,tabelle!$N$7,IF('Rischio Lordo'!AH125=tabelle!$M$6,tabelle!$N$6,IF('Rischio Lordo'!AH125=tabelle!$M$5,tabelle!$N$5,IF('Rischio Lordo'!AH125=tabelle!$M$4,tabelle!$N$4,IF('Rischio Lordo'!AH125=tabelle!$M$3,tabelle!$N$3,"-")))))</f>
        <v>-</v>
      </c>
      <c r="L118" s="394" t="str">
        <f t="shared" si="14"/>
        <v>-</v>
      </c>
      <c r="M118" s="34" t="str">
        <f>IF('Rischio Lordo'!AI125=tabelle!$M$7,tabelle!$N$7,IF('Rischio Lordo'!AI125=tabelle!$M$6,tabelle!$N$6,IF('Rischio Lordo'!AI125=tabelle!$M$5,tabelle!$N$5,IF('Rischio Lordo'!AI125=tabelle!$M$4,tabelle!$N$4,IF('Rischio Lordo'!AI125=tabelle!$M$3,tabelle!$N$3,"-")))))</f>
        <v>-</v>
      </c>
      <c r="N118" s="165" t="str">
        <f>IF(M118="-","-",IF('calcolo mitigazione del rischio'!L118="-","-",IF(AND((M118*'calcolo mitigazione del rischio'!L118)&gt;=tabelle!$P$3, (M118*'calcolo mitigazione del rischio'!L118)&lt;tabelle!$Q$3),tabelle!$R$3,IF(AND((M118*'calcolo mitigazione del rischio'!L118)&gt;=tabelle!$P$4, (M118*'calcolo mitigazione del rischio'!L118)&lt;tabelle!$Q$4),tabelle!$R$4,IF(AND((M118*'calcolo mitigazione del rischio'!L118)&gt;=tabelle!$P$5, (M118*'calcolo mitigazione del rischio'!L118)&lt;tabelle!$Q$5),tabelle!$R$5,IF(AND((M118*'calcolo mitigazione del rischio'!L118)&gt;=tabelle!$P$6, (M118*'calcolo mitigazione del rischio'!L118)&lt;tabelle!$Q$6),tabelle!$R$6,IF(AND((M118*'calcolo mitigazione del rischio'!L118)&gt;=tabelle!$P$7, (M118*'calcolo mitigazione del rischio'!L118)&lt;=tabelle!$Q$7),tabelle!$R$7,"-")))))))</f>
        <v>-</v>
      </c>
      <c r="O118" s="35" t="str">
        <f>IF('Rischio Lordo'!AK125=tabelle!$M$7,tabelle!$N$7,IF('Rischio Lordo'!AK125=tabelle!$M$6,tabelle!$N$6,IF('Rischio Lordo'!AK125=tabelle!$M$5,tabelle!$N$5,IF('Rischio Lordo'!AK125=tabelle!$M$4,tabelle!$N$4,IF('Rischio Lordo'!AK125=tabelle!$M$3,tabelle!$N$3,"-")))))</f>
        <v>-</v>
      </c>
      <c r="P118" s="35" t="str">
        <f>IF('Rischio Lordo'!AL125=tabelle!$M$7,tabelle!$N$7,IF('Rischio Lordo'!AL125=tabelle!$M$6,tabelle!$N$6,IF('Rischio Lordo'!AL125=tabelle!$M$5,tabelle!$N$5,IF('Rischio Lordo'!AL125=tabelle!$M$4,tabelle!$N$4,IF('Rischio Lordo'!AL125=tabelle!$M$3,tabelle!$N$3,"-")))))</f>
        <v>-</v>
      </c>
      <c r="Q118" s="35" t="str">
        <f>IF('Rischio Lordo'!AM125=tabelle!$M$7,tabelle!$N$7,IF('Rischio Lordo'!AM125=tabelle!$M$6,tabelle!$N$6,IF('Rischio Lordo'!AM125=tabelle!$M$5,tabelle!$N$5,IF('Rischio Lordo'!AM125=tabelle!$M$4,tabelle!$N$4,IF('Rischio Lordo'!AM125=tabelle!$M$3,tabelle!$N$3,"-")))))</f>
        <v>-</v>
      </c>
      <c r="R118" s="166" t="str">
        <f t="shared" si="15"/>
        <v>-</v>
      </c>
      <c r="S118" s="228" t="str">
        <f>IF(R118="-","-",(R118*'calcolo mitigazione del rischio'!N118))</f>
        <v>-</v>
      </c>
      <c r="T118" s="26" t="str">
        <f>IF('Rischio netto'!I129=tabelle!$V$3,('calcolo mitigazione del rischio'!T$11*tabelle!$W$3),IF('Rischio netto'!I129=tabelle!$V$4,('calcolo mitigazione del rischio'!T$11*tabelle!$W$4),IF('Rischio netto'!I129=tabelle!$V$5,('calcolo mitigazione del rischio'!T$11*tabelle!$W$5),IF('Rischio netto'!I129=tabelle!$V$6,('calcolo mitigazione del rischio'!T$11*tabelle!$W$6),IF('Rischio netto'!I129=tabelle!$V$7,('calcolo mitigazione del rischio'!T$11*tabelle!$W$7),IF('Rischio netto'!I129=tabelle!$V$8,('calcolo mitigazione del rischio'!T$11*tabelle!$W$8),IF('Rischio netto'!I129=tabelle!$V$9,('calcolo mitigazione del rischio'!T$11*tabelle!$W$9),IF('Rischio netto'!I129=tabelle!$V$10,('calcolo mitigazione del rischio'!T$11*tabelle!$W$10),IF('Rischio netto'!I129=tabelle!$V$11,('calcolo mitigazione del rischio'!T$11*tabelle!$W$11),IF('Rischio netto'!I129=tabelle!$V$12,('calcolo mitigazione del rischio'!T$11*tabelle!$W$12),"-"))))))))))</f>
        <v>-</v>
      </c>
      <c r="U118" s="26" t="str">
        <f>IF('Rischio netto'!J129=tabelle!$V$3,('calcolo mitigazione del rischio'!U$11*tabelle!$W$3),IF('Rischio netto'!J129=tabelle!$V$4,('calcolo mitigazione del rischio'!U$11*tabelle!$W$4),IF('Rischio netto'!J129=tabelle!$V$5,('calcolo mitigazione del rischio'!U$11*tabelle!$W$5),IF('Rischio netto'!J129=tabelle!$V$6,('calcolo mitigazione del rischio'!U$11*tabelle!$W$6),IF('Rischio netto'!J129=tabelle!$V$7,('calcolo mitigazione del rischio'!U$11*tabelle!$W$7),IF('Rischio netto'!J129=tabelle!$V$8,('calcolo mitigazione del rischio'!U$11*tabelle!$W$8),IF('Rischio netto'!J129=tabelle!$V$9,('calcolo mitigazione del rischio'!U$11*tabelle!$W$9),IF('Rischio netto'!J129=tabelle!$V$10,('calcolo mitigazione del rischio'!U$11*tabelle!$W$10),IF('Rischio netto'!J129=tabelle!$V$11,('calcolo mitigazione del rischio'!U$11*tabelle!$W$11),IF('Rischio netto'!J129=tabelle!$V$12,('calcolo mitigazione del rischio'!U$11*tabelle!$W$12),"-"))))))))))</f>
        <v>-</v>
      </c>
      <c r="V118" s="26" t="str">
        <f>IF('Rischio netto'!K129=tabelle!$V$3,('calcolo mitigazione del rischio'!V$11*tabelle!$W$3),IF('Rischio netto'!K129=tabelle!$V$4,('calcolo mitigazione del rischio'!V$11*tabelle!$W$4),IF('Rischio netto'!K129=tabelle!$V$5,('calcolo mitigazione del rischio'!V$11*tabelle!$W$5),IF('Rischio netto'!K129=tabelle!$V$6,('calcolo mitigazione del rischio'!V$11*tabelle!$W$6),IF('Rischio netto'!K129=tabelle!$V$7,('calcolo mitigazione del rischio'!V$11*tabelle!$W$7),IF('Rischio netto'!K129=tabelle!$V$8,('calcolo mitigazione del rischio'!V$11*tabelle!$W$8),IF('Rischio netto'!K129=tabelle!$V$9,('calcolo mitigazione del rischio'!V$11*tabelle!$W$9),IF('Rischio netto'!K129=tabelle!$V$10,('calcolo mitigazione del rischio'!V$11*tabelle!$W$10),IF('Rischio netto'!K129=tabelle!$V$11,('calcolo mitigazione del rischio'!V$11*tabelle!$W$11),IF('Rischio netto'!K129=tabelle!$V$12,('calcolo mitigazione del rischio'!V$11*tabelle!$W$12),"-"))))))))))</f>
        <v>-</v>
      </c>
      <c r="W118" s="26" t="str">
        <f>IF('Rischio netto'!L129=tabelle!$V$3,('calcolo mitigazione del rischio'!W$11*tabelle!$W$3),IF('Rischio netto'!L129=tabelle!$V$4,('calcolo mitigazione del rischio'!W$11*tabelle!$W$4),IF('Rischio netto'!L129=tabelle!$V$5,('calcolo mitigazione del rischio'!W$11*tabelle!$W$5),IF('Rischio netto'!L129=tabelle!$V$6,('calcolo mitigazione del rischio'!W$11*tabelle!$W$6),IF('Rischio netto'!L129=tabelle!$V$7,('calcolo mitigazione del rischio'!W$11*tabelle!$W$7),IF('Rischio netto'!L129=tabelle!$V$8,('calcolo mitigazione del rischio'!W$11*tabelle!$W$8),IF('Rischio netto'!L129=tabelle!$V$9,('calcolo mitigazione del rischio'!W$11*tabelle!$W$9),IF('Rischio netto'!L129=tabelle!$V$10,('calcolo mitigazione del rischio'!W$11*tabelle!$W$10),IF('Rischio netto'!L129=tabelle!$V$11,('calcolo mitigazione del rischio'!W$11*tabelle!$W$11),IF('Rischio netto'!L129=tabelle!$V$12,('calcolo mitigazione del rischio'!W$11*tabelle!$W$12),"-"))))))))))</f>
        <v>-</v>
      </c>
      <c r="X118" s="26" t="str">
        <f>IF('Rischio netto'!O129=tabelle!$V$3,('calcolo mitigazione del rischio'!X$11*tabelle!$W$3),IF('Rischio netto'!O129=tabelle!$V$4,('calcolo mitigazione del rischio'!X$11*tabelle!$W$4),IF('Rischio netto'!O129=tabelle!$V$5,('calcolo mitigazione del rischio'!X$11*tabelle!$W$5),IF('Rischio netto'!O129=tabelle!$V$6,('calcolo mitigazione del rischio'!X$11*tabelle!$W$6),IF('Rischio netto'!O129=tabelle!$V$7,('calcolo mitigazione del rischio'!X$11*tabelle!$W$7),IF('Rischio netto'!O129=tabelle!$V$8,('calcolo mitigazione del rischio'!X$11*tabelle!$W$8),IF('Rischio netto'!O129=tabelle!$V$9,('calcolo mitigazione del rischio'!X$11*tabelle!$W$9),IF('Rischio netto'!O129=tabelle!$V$10,('calcolo mitigazione del rischio'!X$11*tabelle!$W$10),IF('Rischio netto'!O129=tabelle!$V$11,('calcolo mitigazione del rischio'!X$11*tabelle!$W$11),IF('Rischio netto'!O129=tabelle!$V$12,('calcolo mitigazione del rischio'!X$11*tabelle!$W$12),"-"))))))))))</f>
        <v>-</v>
      </c>
      <c r="Y118" s="26" t="str">
        <f>IF('Rischio netto'!P129=tabelle!$V$3,('calcolo mitigazione del rischio'!Y$11*tabelle!$W$3),IF('Rischio netto'!P129=tabelle!$V$4,('calcolo mitigazione del rischio'!Y$11*tabelle!$W$4),IF('Rischio netto'!P129=tabelle!$V$5,('calcolo mitigazione del rischio'!Y$11*tabelle!$W$5),IF('Rischio netto'!P129=tabelle!$V$6,('calcolo mitigazione del rischio'!Y$11*tabelle!$W$6),IF('Rischio netto'!P129=tabelle!$V$7,('calcolo mitigazione del rischio'!Y$11*tabelle!$W$7),IF('Rischio netto'!P129=tabelle!$V$8,('calcolo mitigazione del rischio'!Y$11*tabelle!$W$8),IF('Rischio netto'!P129=tabelle!$V$9,('calcolo mitigazione del rischio'!Y$11*tabelle!$W$9),IF('Rischio netto'!P129=tabelle!$V$10,('calcolo mitigazione del rischio'!Y$11*tabelle!$W$10),IF('Rischio netto'!P129=tabelle!$V$11,('calcolo mitigazione del rischio'!Y$11*tabelle!$W$11),IF('Rischio netto'!P129=tabelle!$V$12,('calcolo mitigazione del rischio'!Y$11*tabelle!$W$12),"-"))))))))))</f>
        <v>-</v>
      </c>
      <c r="Z11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8" s="26" t="str">
        <f>IF('Rischio netto'!Q129=tabelle!$V$3,('calcolo mitigazione del rischio'!AA$11*tabelle!$W$3),IF('Rischio netto'!Q129=tabelle!$V$4,('calcolo mitigazione del rischio'!AA$11*tabelle!$W$4),IF('Rischio netto'!Q129=tabelle!$V$5,('calcolo mitigazione del rischio'!AA$11*tabelle!$W$5),IF('Rischio netto'!Q129=tabelle!$V$6,('calcolo mitigazione del rischio'!AA$11*tabelle!$W$6),IF('Rischio netto'!Q129=tabelle!$V$7,('calcolo mitigazione del rischio'!AA$11*tabelle!$W$7),IF('Rischio netto'!Q129=tabelle!$V$8,('calcolo mitigazione del rischio'!AA$11*tabelle!$W$8),IF('Rischio netto'!Q129=tabelle!$V$9,('calcolo mitigazione del rischio'!AA$11*tabelle!$W$9),IF('Rischio netto'!Q129=tabelle!$V$10,('calcolo mitigazione del rischio'!AA$11*tabelle!$W$10),IF('Rischio netto'!Q129=tabelle!$V$11,('calcolo mitigazione del rischio'!AA$11*tabelle!$W$11),IF('Rischio netto'!Q129=tabelle!$V$12,('calcolo mitigazione del rischio'!AA$11*tabelle!$W$12),"-"))))))))))</f>
        <v>-</v>
      </c>
      <c r="AB118" s="26" t="str">
        <f>IF('Rischio netto'!R129=tabelle!$V$3,('calcolo mitigazione del rischio'!AB$11*tabelle!$W$3),IF('Rischio netto'!R129=tabelle!$V$4,('calcolo mitigazione del rischio'!AB$11*tabelle!$W$4),IF('Rischio netto'!R129=tabelle!$V$5,('calcolo mitigazione del rischio'!AB$11*tabelle!$W$5),IF('Rischio netto'!R129=tabelle!$V$6,('calcolo mitigazione del rischio'!AB$11*tabelle!$W$6),IF('Rischio netto'!R129=tabelle!$V$7,('calcolo mitigazione del rischio'!AB$11*tabelle!$W$7),IF('Rischio netto'!R129=tabelle!$V$8,('calcolo mitigazione del rischio'!AB$11*tabelle!$W$8),IF('Rischio netto'!R129=tabelle!$V$9,('calcolo mitigazione del rischio'!AB$11*tabelle!$W$9),IF('Rischio netto'!R129=tabelle!$V$10,('calcolo mitigazione del rischio'!AB$11*tabelle!$W$10),IF('Rischio netto'!R129=tabelle!$V$11,('calcolo mitigazione del rischio'!AB$11*tabelle!$W$11),IF('Rischio netto'!R129=tabelle!$V$12,('calcolo mitigazione del rischio'!AB$11*tabelle!$W$12),"-"))))))))))</f>
        <v>-</v>
      </c>
      <c r="AC118" s="405" t="str">
        <f>IF('Rischio netto'!T125=tabelle!$V$3,('calcolo mitigazione del rischio'!AC$11*tabelle!$W$3),IF('Rischio netto'!T125=tabelle!$V$4,('calcolo mitigazione del rischio'!AC$11*tabelle!$W$4),IF('Rischio netto'!T125=tabelle!$V$5,('calcolo mitigazione del rischio'!AC$11*tabelle!$W$5),IF('Rischio netto'!T125=tabelle!$V$6,('calcolo mitigazione del rischio'!AC$11*tabelle!$W$6),IF('Rischio netto'!T125=tabelle!$V$7,('calcolo mitigazione del rischio'!AC$11*tabelle!$W$7),IF('Rischio netto'!T125=tabelle!$V$8,('calcolo mitigazione del rischio'!AC$11*tabelle!$W$8),IF('Rischio netto'!T125=tabelle!$V$9,('calcolo mitigazione del rischio'!AC$11*tabelle!$W$9),IF('Rischio netto'!T125=tabelle!$V$10,('calcolo mitigazione del rischio'!AC$11*tabelle!$W$10),IF('Rischio netto'!T125=tabelle!$V$11,('calcolo mitigazione del rischio'!AC$11*tabelle!$W$11),IF('Rischio netto'!T125=tabelle!$V$12,('calcolo mitigazione del rischio'!AC$11*tabelle!$W$12),"-"))))))))))</f>
        <v>-</v>
      </c>
      <c r="AD118" s="26" t="str">
        <f>IF('Rischio netto'!T129=tabelle!$V$3,('calcolo mitigazione del rischio'!AD$11*tabelle!$W$3),IF('Rischio netto'!T129=tabelle!$V$4,('calcolo mitigazione del rischio'!AD$11*tabelle!$W$4),IF('Rischio netto'!T129=tabelle!$V$5,('calcolo mitigazione del rischio'!AD$11*tabelle!$W$5),IF('Rischio netto'!T129=tabelle!$V$6,('calcolo mitigazione del rischio'!AD$11*tabelle!$W$6),IF('Rischio netto'!T129=tabelle!$V$7,('calcolo mitigazione del rischio'!AD$11*tabelle!$W$7),IF('Rischio netto'!T129=tabelle!$V$8,('calcolo mitigazione del rischio'!AD$11*tabelle!$W$8),IF('Rischio netto'!T129=tabelle!$V$9,('calcolo mitigazione del rischio'!AD$11*tabelle!$W$9),IF('Rischio netto'!T129=tabelle!$V$10,('calcolo mitigazione del rischio'!AD$11*tabelle!$W$10),IF('Rischio netto'!T129=tabelle!$V$11,('calcolo mitigazione del rischio'!AD$11*tabelle!$W$11),IF('Rischio netto'!T129=tabelle!$V$12,('calcolo mitigazione del rischio'!AD$11*tabelle!$W$12),"-"))))))))))</f>
        <v>-</v>
      </c>
      <c r="AE118" s="26"/>
      <c r="AF118" s="405" t="str">
        <f>IF('Rischio netto'!T125=tabelle!$V$3,('calcolo mitigazione del rischio'!AF$11*tabelle!$W$3),IF('Rischio netto'!T125=tabelle!$V$4,('calcolo mitigazione del rischio'!AF$11*tabelle!$W$4),IF('Rischio netto'!T125=tabelle!$V$5,('calcolo mitigazione del rischio'!AF$11*tabelle!$W$5),IF('Rischio netto'!T125=tabelle!$V$6,('calcolo mitigazione del rischio'!AF$11*tabelle!$W$6),IF('Rischio netto'!T125=tabelle!$V$7,('calcolo mitigazione del rischio'!AF$11*tabelle!$W$7),IF('Rischio netto'!T125=tabelle!$V$8,('calcolo mitigazione del rischio'!AF$11*tabelle!$W$8),IF('Rischio netto'!T125=tabelle!$V$9,('calcolo mitigazione del rischio'!AF$11*tabelle!$W$9),IF('Rischio netto'!T125=tabelle!$V$10,('calcolo mitigazione del rischio'!AF$11*tabelle!$W$10),IF('Rischio netto'!T125=tabelle!$V$11,('calcolo mitigazione del rischio'!AF$11*tabelle!$W$11),IF('Rischio netto'!T125=tabelle!$V$12,('calcolo mitigazione del rischio'!AF$11*tabelle!$W$12),"-"))))))))))</f>
        <v>-</v>
      </c>
      <c r="AG118" s="405" t="str">
        <f>IF('Rischio netto'!U125=tabelle!$V$3,('calcolo mitigazione del rischio'!AG$11*tabelle!$W$3),IF('Rischio netto'!U125=tabelle!$V$4,('calcolo mitigazione del rischio'!AG$11*tabelle!$W$4),IF('Rischio netto'!U125=tabelle!$V$5,('calcolo mitigazione del rischio'!AG$11*tabelle!$W$5),IF('Rischio netto'!U125=tabelle!$V$6,('calcolo mitigazione del rischio'!AG$11*tabelle!$W$6),IF('Rischio netto'!U125=tabelle!$V$7,('calcolo mitigazione del rischio'!AG$11*tabelle!$W$7),IF('Rischio netto'!U125=tabelle!$V$8,('calcolo mitigazione del rischio'!AG$11*tabelle!$W$8),IF('Rischio netto'!U125=tabelle!$V$9,('calcolo mitigazione del rischio'!AG$11*tabelle!$W$9),IF('Rischio netto'!U125=tabelle!$V$10,('calcolo mitigazione del rischio'!AG$11*tabelle!$W$10),IF('Rischio netto'!U125=tabelle!$V$11,('calcolo mitigazione del rischio'!AG$11*tabelle!$W$11),IF('Rischio netto'!U125=tabelle!$V$12,('calcolo mitigazione del rischio'!AG$11*tabelle!$W$12),"-"))))))))))</f>
        <v>-</v>
      </c>
      <c r="AH118" s="26" t="str">
        <f>IF('Rischio netto'!V129=tabelle!$V$3,('calcolo mitigazione del rischio'!AH$11*tabelle!$W$3),IF('Rischio netto'!V129=tabelle!$V$4,('calcolo mitigazione del rischio'!AH$11*tabelle!$W$4),IF('Rischio netto'!V129=tabelle!$V$5,('calcolo mitigazione del rischio'!AH$11*tabelle!$W$5),IF('Rischio netto'!V129=tabelle!$V$6,('calcolo mitigazione del rischio'!AH$11*tabelle!$W$6),IF('Rischio netto'!V129=tabelle!$V$7,('calcolo mitigazione del rischio'!AH$11*tabelle!$W$7),IF('Rischio netto'!V129=tabelle!$V$8,('calcolo mitigazione del rischio'!AH$11*tabelle!$W$8),IF('Rischio netto'!V129=tabelle!$V$9,('calcolo mitigazione del rischio'!AH$11*tabelle!$W$9),IF('Rischio netto'!V129=tabelle!$V$10,('calcolo mitigazione del rischio'!AH$11*tabelle!$W$10),IF('Rischio netto'!V129=tabelle!$V$11,('calcolo mitigazione del rischio'!AH$11*tabelle!$W$11),IF('Rischio netto'!V129=tabelle!$V$12,('calcolo mitigazione del rischio'!AH$11*tabelle!$W$12),"-"))))))))))</f>
        <v>-</v>
      </c>
      <c r="AI118" s="410" t="str">
        <f>IF('Rischio netto'!W129=tabelle!$V$3,('calcolo mitigazione del rischio'!AI$11*tabelle!$W$3),IF('Rischio netto'!W129=tabelle!$V$4,('calcolo mitigazione del rischio'!AI$11*tabelle!$W$4),IF('Rischio netto'!W129=tabelle!$V$5,('calcolo mitigazione del rischio'!AI$11*tabelle!$W$5),IF('Rischio netto'!W129=tabelle!$V$6,('calcolo mitigazione del rischio'!AI$11*tabelle!$W$6),IF('Rischio netto'!W129=tabelle!$V$7,('calcolo mitigazione del rischio'!AI$11*tabelle!$W$7),IF('Rischio netto'!W129=tabelle!$V$8,('calcolo mitigazione del rischio'!AI$11*tabelle!$W$8),IF('Rischio netto'!W129=tabelle!$V$9,('calcolo mitigazione del rischio'!AI$11*tabelle!$W$9),IF('Rischio netto'!W129=tabelle!$V$10,('calcolo mitigazione del rischio'!AI$11*tabelle!$W$10),IF('Rischio netto'!W129=tabelle!$V$11,('calcolo mitigazione del rischio'!AI$11*tabelle!$W$11),IF('Rischio netto'!W129=tabelle!$V$12,('calcolo mitigazione del rischio'!AI$11*tabelle!$W$12),"-"))))))))))</f>
        <v>-</v>
      </c>
      <c r="AJ118" s="428" t="e">
        <f t="shared" si="9"/>
        <v>#REF!</v>
      </c>
      <c r="AK118" s="429" t="e">
        <f t="shared" si="16"/>
        <v>#REF!</v>
      </c>
      <c r="AL118" s="418" t="e">
        <f>IF('calcolo mitigazione del rischio'!$AJ118="-","-",'calcolo mitigazione del rischio'!$AK118)</f>
        <v>#REF!</v>
      </c>
      <c r="AM118" s="412" t="str">
        <f>IF('Rischio netto'!X129="-","-",IF('calcolo mitigazione del rischio'!S118="-","-",IF('calcolo mitigazione del rischio'!AL118="-","-",ROUND(('calcolo mitigazione del rischio'!S118*(1-'calcolo mitigazione del rischio'!AL118)),0))))</f>
        <v>-</v>
      </c>
      <c r="AN118" s="404"/>
      <c r="AO118" s="26">
        <f>IF('Rischio Lordo'!L125="X",tabelle!$I$2,0)</f>
        <v>0</v>
      </c>
      <c r="AP118" s="26">
        <f>IF('Rischio Lordo'!M125="X",tabelle!$I$3,0)</f>
        <v>0</v>
      </c>
      <c r="AQ118" s="26">
        <f>IF('Rischio Lordo'!N125="X",tabelle!$I$4,0)</f>
        <v>0</v>
      </c>
      <c r="AR118" s="26">
        <f>IF('Rischio Lordo'!O125="X",tabelle!$I$5,0)</f>
        <v>0</v>
      </c>
      <c r="AS118" s="26">
        <f>IF('Rischio Lordo'!P125="X",tabelle!$I$6,0)</f>
        <v>0</v>
      </c>
      <c r="AT118" s="26">
        <f>IF('Rischio Lordo'!Q125="X",tabelle!$I$7,0)</f>
        <v>0</v>
      </c>
      <c r="AU118" s="26">
        <f>IF('Rischio Lordo'!R125="X",tabelle!$I$8,0)</f>
        <v>0</v>
      </c>
      <c r="AV118" s="26">
        <f>IF('Rischio Lordo'!S125="X",tabelle!$I$9,0)</f>
        <v>0</v>
      </c>
      <c r="AW118" s="26">
        <f>IF('Rischio Lordo'!T125="X",tabelle!$I$10,0)</f>
        <v>0</v>
      </c>
      <c r="AX118" s="26">
        <f>IF('Rischio Lordo'!U125="X",tabelle!$I$11,0)</f>
        <v>0</v>
      </c>
      <c r="AY118" s="26">
        <f>IF('Rischio Lordo'!V125="X",tabelle!$I$12,0)</f>
        <v>0</v>
      </c>
      <c r="AZ118" s="26">
        <f>IF('Rischio Lordo'!W125="X",tabelle!$I$13,0)</f>
        <v>0</v>
      </c>
      <c r="BA118" s="26">
        <f>IF('Rischio Lordo'!X125="X",tabelle!$I$14,0)</f>
        <v>0</v>
      </c>
      <c r="BB118" s="26">
        <f>IF('Rischio Lordo'!Y125="X",tabelle!$I$15,0)</f>
        <v>0</v>
      </c>
      <c r="BC118" s="26">
        <f>IF('Rischio Lordo'!Z125="X",tabelle!$I$16,0)</f>
        <v>0</v>
      </c>
      <c r="BD118" s="26">
        <f>IF('Rischio Lordo'!AA125="X",tabelle!$I$17,0)</f>
        <v>0</v>
      </c>
      <c r="BE118" s="26">
        <f>IF('Rischio Lordo'!AB125="X",tabelle!$I$18,0)</f>
        <v>0</v>
      </c>
      <c r="BF118" s="26">
        <f>IF('Rischio Lordo'!AC125="X",tabelle!$I$18,0)</f>
        <v>0</v>
      </c>
      <c r="BG118" s="26">
        <f>IF('Rischio Lordo'!AC125="X",tabelle!$I$19,0)</f>
        <v>0</v>
      </c>
      <c r="BH118" s="212">
        <f t="shared" si="17"/>
        <v>0</v>
      </c>
    </row>
    <row r="119" spans="1:60" ht="21" customHeight="1" x14ac:dyDescent="0.75">
      <c r="A119" s="946">
        <f>Schema!A128</f>
        <v>0</v>
      </c>
      <c r="B119" s="722">
        <f>Schema!B128</f>
        <v>0</v>
      </c>
      <c r="C119" s="1122">
        <f>Schema!C128</f>
        <v>0</v>
      </c>
      <c r="D119" s="275" t="str">
        <f>Schema!D128</f>
        <v>B.1.4. Inserimento nella cartella di rete condivisa tra i componenti dell'OA e Sindaci del verbale definitivo</v>
      </c>
      <c r="E119" s="312" t="str">
        <f>Schema!E128</f>
        <v>AOS</v>
      </c>
      <c r="F119" s="70" t="str">
        <f>Schema!F128</f>
        <v>B</v>
      </c>
      <c r="G119" s="70" t="str">
        <f>Schema!G128</f>
        <v>01</v>
      </c>
      <c r="H119" s="313" t="str">
        <f>Schema!H128</f>
        <v>04</v>
      </c>
      <c r="I119" s="181" t="str">
        <f>IF('Rischio Lordo'!AF126=tabelle!$M$7,tabelle!$N$7,IF('Rischio Lordo'!AF126=tabelle!$M$6,tabelle!$N$6,IF('Rischio Lordo'!AF126=tabelle!$M$5,tabelle!$N$5,IF('Rischio Lordo'!AF126=tabelle!$M$4,tabelle!$N$4,IF('Rischio Lordo'!AF126=tabelle!$M$3,tabelle!$N$3,"-")))))</f>
        <v>-</v>
      </c>
      <c r="J119" s="34" t="str">
        <f>IF('Rischio Lordo'!AG126=tabelle!$M$7,tabelle!$N$7,IF('Rischio Lordo'!AG126=tabelle!$M$6,tabelle!$N$6,IF('Rischio Lordo'!AG126=tabelle!$M$5,tabelle!$N$5,IF('Rischio Lordo'!AG126=tabelle!$M$4,tabelle!$N$4,IF('Rischio Lordo'!AG126=tabelle!$M$3,tabelle!$N$3,"-")))))</f>
        <v>-</v>
      </c>
      <c r="K119" s="34" t="str">
        <f>IF('Rischio Lordo'!AH126=tabelle!$M$7,tabelle!$N$7,IF('Rischio Lordo'!AH126=tabelle!$M$6,tabelle!$N$6,IF('Rischio Lordo'!AH126=tabelle!$M$5,tabelle!$N$5,IF('Rischio Lordo'!AH126=tabelle!$M$4,tabelle!$N$4,IF('Rischio Lordo'!AH126=tabelle!$M$3,tabelle!$N$3,"-")))))</f>
        <v>-</v>
      </c>
      <c r="L119" s="394" t="str">
        <f t="shared" si="14"/>
        <v>-</v>
      </c>
      <c r="M119" s="34" t="str">
        <f>IF('Rischio Lordo'!AI126=tabelle!$M$7,tabelle!$N$7,IF('Rischio Lordo'!AI126=tabelle!$M$6,tabelle!$N$6,IF('Rischio Lordo'!AI126=tabelle!$M$5,tabelle!$N$5,IF('Rischio Lordo'!AI126=tabelle!$M$4,tabelle!$N$4,IF('Rischio Lordo'!AI126=tabelle!$M$3,tabelle!$N$3,"-")))))</f>
        <v>-</v>
      </c>
      <c r="N119" s="165" t="str">
        <f>IF(M119="-","-",IF('calcolo mitigazione del rischio'!L119="-","-",IF(AND((M119*'calcolo mitigazione del rischio'!L119)&gt;=tabelle!$P$3, (M119*'calcolo mitigazione del rischio'!L119)&lt;tabelle!$Q$3),tabelle!$R$3,IF(AND((M119*'calcolo mitigazione del rischio'!L119)&gt;=tabelle!$P$4, (M119*'calcolo mitigazione del rischio'!L119)&lt;tabelle!$Q$4),tabelle!$R$4,IF(AND((M119*'calcolo mitigazione del rischio'!L119)&gt;=tabelle!$P$5, (M119*'calcolo mitigazione del rischio'!L119)&lt;tabelle!$Q$5),tabelle!$R$5,IF(AND((M119*'calcolo mitigazione del rischio'!L119)&gt;=tabelle!$P$6, (M119*'calcolo mitigazione del rischio'!L119)&lt;tabelle!$Q$6),tabelle!$R$6,IF(AND((M119*'calcolo mitigazione del rischio'!L119)&gt;=tabelle!$P$7, (M119*'calcolo mitigazione del rischio'!L119)&lt;=tabelle!$Q$7),tabelle!$R$7,"-")))))))</f>
        <v>-</v>
      </c>
      <c r="O119" s="35" t="str">
        <f>IF('Rischio Lordo'!AK126=tabelle!$M$7,tabelle!$N$7,IF('Rischio Lordo'!AK126=tabelle!$M$6,tabelle!$N$6,IF('Rischio Lordo'!AK126=tabelle!$M$5,tabelle!$N$5,IF('Rischio Lordo'!AK126=tabelle!$M$4,tabelle!$N$4,IF('Rischio Lordo'!AK126=tabelle!$M$3,tabelle!$N$3,"-")))))</f>
        <v>-</v>
      </c>
      <c r="P119" s="35" t="str">
        <f>IF('Rischio Lordo'!AL126=tabelle!$M$7,tabelle!$N$7,IF('Rischio Lordo'!AL126=tabelle!$M$6,tabelle!$N$6,IF('Rischio Lordo'!AL126=tabelle!$M$5,tabelle!$N$5,IF('Rischio Lordo'!AL126=tabelle!$M$4,tabelle!$N$4,IF('Rischio Lordo'!AL126=tabelle!$M$3,tabelle!$N$3,"-")))))</f>
        <v>-</v>
      </c>
      <c r="Q119" s="35" t="str">
        <f>IF('Rischio Lordo'!AM126=tabelle!$M$7,tabelle!$N$7,IF('Rischio Lordo'!AM126=tabelle!$M$6,tabelle!$N$6,IF('Rischio Lordo'!AM126=tabelle!$M$5,tabelle!$N$5,IF('Rischio Lordo'!AM126=tabelle!$M$4,tabelle!$N$4,IF('Rischio Lordo'!AM126=tabelle!$M$3,tabelle!$N$3,"-")))))</f>
        <v>-</v>
      </c>
      <c r="R119" s="166" t="str">
        <f t="shared" si="15"/>
        <v>-</v>
      </c>
      <c r="S119" s="228" t="str">
        <f>IF(R119="-","-",(R119*'calcolo mitigazione del rischio'!N119))</f>
        <v>-</v>
      </c>
      <c r="T119" s="26" t="str">
        <f>IF('Rischio netto'!I130=tabelle!$V$3,('calcolo mitigazione del rischio'!T$11*tabelle!$W$3),IF('Rischio netto'!I130=tabelle!$V$4,('calcolo mitigazione del rischio'!T$11*tabelle!$W$4),IF('Rischio netto'!I130=tabelle!$V$5,('calcolo mitigazione del rischio'!T$11*tabelle!$W$5),IF('Rischio netto'!I130=tabelle!$V$6,('calcolo mitigazione del rischio'!T$11*tabelle!$W$6),IF('Rischio netto'!I130=tabelle!$V$7,('calcolo mitigazione del rischio'!T$11*tabelle!$W$7),IF('Rischio netto'!I130=tabelle!$V$8,('calcolo mitigazione del rischio'!T$11*tabelle!$W$8),IF('Rischio netto'!I130=tabelle!$V$9,('calcolo mitigazione del rischio'!T$11*tabelle!$W$9),IF('Rischio netto'!I130=tabelle!$V$10,('calcolo mitigazione del rischio'!T$11*tabelle!$W$10),IF('Rischio netto'!I130=tabelle!$V$11,('calcolo mitigazione del rischio'!T$11*tabelle!$W$11),IF('Rischio netto'!I130=tabelle!$V$12,('calcolo mitigazione del rischio'!T$11*tabelle!$W$12),"-"))))))))))</f>
        <v>-</v>
      </c>
      <c r="U119" s="26" t="str">
        <f>IF('Rischio netto'!J130=tabelle!$V$3,('calcolo mitigazione del rischio'!U$11*tabelle!$W$3),IF('Rischio netto'!J130=tabelle!$V$4,('calcolo mitigazione del rischio'!U$11*tabelle!$W$4),IF('Rischio netto'!J130=tabelle!$V$5,('calcolo mitigazione del rischio'!U$11*tabelle!$W$5),IF('Rischio netto'!J130=tabelle!$V$6,('calcolo mitigazione del rischio'!U$11*tabelle!$W$6),IF('Rischio netto'!J130=tabelle!$V$7,('calcolo mitigazione del rischio'!U$11*tabelle!$W$7),IF('Rischio netto'!J130=tabelle!$V$8,('calcolo mitigazione del rischio'!U$11*tabelle!$W$8),IF('Rischio netto'!J130=tabelle!$V$9,('calcolo mitigazione del rischio'!U$11*tabelle!$W$9),IF('Rischio netto'!J130=tabelle!$V$10,('calcolo mitigazione del rischio'!U$11*tabelle!$W$10),IF('Rischio netto'!J130=tabelle!$V$11,('calcolo mitigazione del rischio'!U$11*tabelle!$W$11),IF('Rischio netto'!J130=tabelle!$V$12,('calcolo mitigazione del rischio'!U$11*tabelle!$W$12),"-"))))))))))</f>
        <v>-</v>
      </c>
      <c r="V119" s="26" t="str">
        <f>IF('Rischio netto'!K130=tabelle!$V$3,('calcolo mitigazione del rischio'!V$11*tabelle!$W$3),IF('Rischio netto'!K130=tabelle!$V$4,('calcolo mitigazione del rischio'!V$11*tabelle!$W$4),IF('Rischio netto'!K130=tabelle!$V$5,('calcolo mitigazione del rischio'!V$11*tabelle!$W$5),IF('Rischio netto'!K130=tabelle!$V$6,('calcolo mitigazione del rischio'!V$11*tabelle!$W$6),IF('Rischio netto'!K130=tabelle!$V$7,('calcolo mitigazione del rischio'!V$11*tabelle!$W$7),IF('Rischio netto'!K130=tabelle!$V$8,('calcolo mitigazione del rischio'!V$11*tabelle!$W$8),IF('Rischio netto'!K130=tabelle!$V$9,('calcolo mitigazione del rischio'!V$11*tabelle!$W$9),IF('Rischio netto'!K130=tabelle!$V$10,('calcolo mitigazione del rischio'!V$11*tabelle!$W$10),IF('Rischio netto'!K130=tabelle!$V$11,('calcolo mitigazione del rischio'!V$11*tabelle!$W$11),IF('Rischio netto'!K130=tabelle!$V$12,('calcolo mitigazione del rischio'!V$11*tabelle!$W$12),"-"))))))))))</f>
        <v>-</v>
      </c>
      <c r="W119" s="26" t="str">
        <f>IF('Rischio netto'!L130=tabelle!$V$3,('calcolo mitigazione del rischio'!W$11*tabelle!$W$3),IF('Rischio netto'!L130=tabelle!$V$4,('calcolo mitigazione del rischio'!W$11*tabelle!$W$4),IF('Rischio netto'!L130=tabelle!$V$5,('calcolo mitigazione del rischio'!W$11*tabelle!$W$5),IF('Rischio netto'!L130=tabelle!$V$6,('calcolo mitigazione del rischio'!W$11*tabelle!$W$6),IF('Rischio netto'!L130=tabelle!$V$7,('calcolo mitigazione del rischio'!W$11*tabelle!$W$7),IF('Rischio netto'!L130=tabelle!$V$8,('calcolo mitigazione del rischio'!W$11*tabelle!$W$8),IF('Rischio netto'!L130=tabelle!$V$9,('calcolo mitigazione del rischio'!W$11*tabelle!$W$9),IF('Rischio netto'!L130=tabelle!$V$10,('calcolo mitigazione del rischio'!W$11*tabelle!$W$10),IF('Rischio netto'!L130=tabelle!$V$11,('calcolo mitigazione del rischio'!W$11*tabelle!$W$11),IF('Rischio netto'!L130=tabelle!$V$12,('calcolo mitigazione del rischio'!W$11*tabelle!$W$12),"-"))))))))))</f>
        <v>-</v>
      </c>
      <c r="X119" s="26" t="str">
        <f>IF('Rischio netto'!O130=tabelle!$V$3,('calcolo mitigazione del rischio'!X$11*tabelle!$W$3),IF('Rischio netto'!O130=tabelle!$V$4,('calcolo mitigazione del rischio'!X$11*tabelle!$W$4),IF('Rischio netto'!O130=tabelle!$V$5,('calcolo mitigazione del rischio'!X$11*tabelle!$W$5),IF('Rischio netto'!O130=tabelle!$V$6,('calcolo mitigazione del rischio'!X$11*tabelle!$W$6),IF('Rischio netto'!O130=tabelle!$V$7,('calcolo mitigazione del rischio'!X$11*tabelle!$W$7),IF('Rischio netto'!O130=tabelle!$V$8,('calcolo mitigazione del rischio'!X$11*tabelle!$W$8),IF('Rischio netto'!O130=tabelle!$V$9,('calcolo mitigazione del rischio'!X$11*tabelle!$W$9),IF('Rischio netto'!O130=tabelle!$V$10,('calcolo mitigazione del rischio'!X$11*tabelle!$W$10),IF('Rischio netto'!O130=tabelle!$V$11,('calcolo mitigazione del rischio'!X$11*tabelle!$W$11),IF('Rischio netto'!O130=tabelle!$V$12,('calcolo mitigazione del rischio'!X$11*tabelle!$W$12),"-"))))))))))</f>
        <v>-</v>
      </c>
      <c r="Y119" s="26" t="str">
        <f>IF('Rischio netto'!P130=tabelle!$V$3,('calcolo mitigazione del rischio'!Y$11*tabelle!$W$3),IF('Rischio netto'!P130=tabelle!$V$4,('calcolo mitigazione del rischio'!Y$11*tabelle!$W$4),IF('Rischio netto'!P130=tabelle!$V$5,('calcolo mitigazione del rischio'!Y$11*tabelle!$W$5),IF('Rischio netto'!P130=tabelle!$V$6,('calcolo mitigazione del rischio'!Y$11*tabelle!$W$6),IF('Rischio netto'!P130=tabelle!$V$7,('calcolo mitigazione del rischio'!Y$11*tabelle!$W$7),IF('Rischio netto'!P130=tabelle!$V$8,('calcolo mitigazione del rischio'!Y$11*tabelle!$W$8),IF('Rischio netto'!P130=tabelle!$V$9,('calcolo mitigazione del rischio'!Y$11*tabelle!$W$9),IF('Rischio netto'!P130=tabelle!$V$10,('calcolo mitigazione del rischio'!Y$11*tabelle!$W$10),IF('Rischio netto'!P130=tabelle!$V$11,('calcolo mitigazione del rischio'!Y$11*tabelle!$W$11),IF('Rischio netto'!P130=tabelle!$V$12,('calcolo mitigazione del rischio'!Y$11*tabelle!$W$12),"-"))))))))))</f>
        <v>-</v>
      </c>
      <c r="Z11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19" s="26" t="str">
        <f>IF('Rischio netto'!Q130=tabelle!$V$3,('calcolo mitigazione del rischio'!AA$11*tabelle!$W$3),IF('Rischio netto'!Q130=tabelle!$V$4,('calcolo mitigazione del rischio'!AA$11*tabelle!$W$4),IF('Rischio netto'!Q130=tabelle!$V$5,('calcolo mitigazione del rischio'!AA$11*tabelle!$W$5),IF('Rischio netto'!Q130=tabelle!$V$6,('calcolo mitigazione del rischio'!AA$11*tabelle!$W$6),IF('Rischio netto'!Q130=tabelle!$V$7,('calcolo mitigazione del rischio'!AA$11*tabelle!$W$7),IF('Rischio netto'!Q130=tabelle!$V$8,('calcolo mitigazione del rischio'!AA$11*tabelle!$W$8),IF('Rischio netto'!Q130=tabelle!$V$9,('calcolo mitigazione del rischio'!AA$11*tabelle!$W$9),IF('Rischio netto'!Q130=tabelle!$V$10,('calcolo mitigazione del rischio'!AA$11*tabelle!$W$10),IF('Rischio netto'!Q130=tabelle!$V$11,('calcolo mitigazione del rischio'!AA$11*tabelle!$W$11),IF('Rischio netto'!Q130=tabelle!$V$12,('calcolo mitigazione del rischio'!AA$11*tabelle!$W$12),"-"))))))))))</f>
        <v>-</v>
      </c>
      <c r="AB119" s="26" t="str">
        <f>IF('Rischio netto'!R130=tabelle!$V$3,('calcolo mitigazione del rischio'!AB$11*tabelle!$W$3),IF('Rischio netto'!R130=tabelle!$V$4,('calcolo mitigazione del rischio'!AB$11*tabelle!$W$4),IF('Rischio netto'!R130=tabelle!$V$5,('calcolo mitigazione del rischio'!AB$11*tabelle!$W$5),IF('Rischio netto'!R130=tabelle!$V$6,('calcolo mitigazione del rischio'!AB$11*tabelle!$W$6),IF('Rischio netto'!R130=tabelle!$V$7,('calcolo mitigazione del rischio'!AB$11*tabelle!$W$7),IF('Rischio netto'!R130=tabelle!$V$8,('calcolo mitigazione del rischio'!AB$11*tabelle!$W$8),IF('Rischio netto'!R130=tabelle!$V$9,('calcolo mitigazione del rischio'!AB$11*tabelle!$W$9),IF('Rischio netto'!R130=tabelle!$V$10,('calcolo mitigazione del rischio'!AB$11*tabelle!$W$10),IF('Rischio netto'!R130=tabelle!$V$11,('calcolo mitigazione del rischio'!AB$11*tabelle!$W$11),IF('Rischio netto'!R130=tabelle!$V$12,('calcolo mitigazione del rischio'!AB$11*tabelle!$W$12),"-"))))))))))</f>
        <v>-</v>
      </c>
      <c r="AC119" s="405" t="str">
        <f>IF('Rischio netto'!T126=tabelle!$V$3,('calcolo mitigazione del rischio'!AC$11*tabelle!$W$3),IF('Rischio netto'!T126=tabelle!$V$4,('calcolo mitigazione del rischio'!AC$11*tabelle!$W$4),IF('Rischio netto'!T126=tabelle!$V$5,('calcolo mitigazione del rischio'!AC$11*tabelle!$W$5),IF('Rischio netto'!T126=tabelle!$V$6,('calcolo mitigazione del rischio'!AC$11*tabelle!$W$6),IF('Rischio netto'!T126=tabelle!$V$7,('calcolo mitigazione del rischio'!AC$11*tabelle!$W$7),IF('Rischio netto'!T126=tabelle!$V$8,('calcolo mitigazione del rischio'!AC$11*tabelle!$W$8),IF('Rischio netto'!T126=tabelle!$V$9,('calcolo mitigazione del rischio'!AC$11*tabelle!$W$9),IF('Rischio netto'!T126=tabelle!$V$10,('calcolo mitigazione del rischio'!AC$11*tabelle!$W$10),IF('Rischio netto'!T126=tabelle!$V$11,('calcolo mitigazione del rischio'!AC$11*tabelle!$W$11),IF('Rischio netto'!T126=tabelle!$V$12,('calcolo mitigazione del rischio'!AC$11*tabelle!$W$12),"-"))))))))))</f>
        <v>-</v>
      </c>
      <c r="AD119" s="26" t="str">
        <f>IF('Rischio netto'!T130=tabelle!$V$3,('calcolo mitigazione del rischio'!AD$11*tabelle!$W$3),IF('Rischio netto'!T130=tabelle!$V$4,('calcolo mitigazione del rischio'!AD$11*tabelle!$W$4),IF('Rischio netto'!T130=tabelle!$V$5,('calcolo mitigazione del rischio'!AD$11*tabelle!$W$5),IF('Rischio netto'!T130=tabelle!$V$6,('calcolo mitigazione del rischio'!AD$11*tabelle!$W$6),IF('Rischio netto'!T130=tabelle!$V$7,('calcolo mitigazione del rischio'!AD$11*tabelle!$W$7),IF('Rischio netto'!T130=tabelle!$V$8,('calcolo mitigazione del rischio'!AD$11*tabelle!$W$8),IF('Rischio netto'!T130=tabelle!$V$9,('calcolo mitigazione del rischio'!AD$11*tabelle!$W$9),IF('Rischio netto'!T130=tabelle!$V$10,('calcolo mitigazione del rischio'!AD$11*tabelle!$W$10),IF('Rischio netto'!T130=tabelle!$V$11,('calcolo mitigazione del rischio'!AD$11*tabelle!$W$11),IF('Rischio netto'!T130=tabelle!$V$12,('calcolo mitigazione del rischio'!AD$11*tabelle!$W$12),"-"))))))))))</f>
        <v>-</v>
      </c>
      <c r="AE119" s="26"/>
      <c r="AF119" s="405" t="str">
        <f>IF('Rischio netto'!T126=tabelle!$V$3,('calcolo mitigazione del rischio'!AF$11*tabelle!$W$3),IF('Rischio netto'!T126=tabelle!$V$4,('calcolo mitigazione del rischio'!AF$11*tabelle!$W$4),IF('Rischio netto'!T126=tabelle!$V$5,('calcolo mitigazione del rischio'!AF$11*tabelle!$W$5),IF('Rischio netto'!T126=tabelle!$V$6,('calcolo mitigazione del rischio'!AF$11*tabelle!$W$6),IF('Rischio netto'!T126=tabelle!$V$7,('calcolo mitigazione del rischio'!AF$11*tabelle!$W$7),IF('Rischio netto'!T126=tabelle!$V$8,('calcolo mitigazione del rischio'!AF$11*tabelle!$W$8),IF('Rischio netto'!T126=tabelle!$V$9,('calcolo mitigazione del rischio'!AF$11*tabelle!$W$9),IF('Rischio netto'!T126=tabelle!$V$10,('calcolo mitigazione del rischio'!AF$11*tabelle!$W$10),IF('Rischio netto'!T126=tabelle!$V$11,('calcolo mitigazione del rischio'!AF$11*tabelle!$W$11),IF('Rischio netto'!T126=tabelle!$V$12,('calcolo mitigazione del rischio'!AF$11*tabelle!$W$12),"-"))))))))))</f>
        <v>-</v>
      </c>
      <c r="AG119" s="405" t="str">
        <f>IF('Rischio netto'!U126=tabelle!$V$3,('calcolo mitigazione del rischio'!AG$11*tabelle!$W$3),IF('Rischio netto'!U126=tabelle!$V$4,('calcolo mitigazione del rischio'!AG$11*tabelle!$W$4),IF('Rischio netto'!U126=tabelle!$V$5,('calcolo mitigazione del rischio'!AG$11*tabelle!$W$5),IF('Rischio netto'!U126=tabelle!$V$6,('calcolo mitigazione del rischio'!AG$11*tabelle!$W$6),IF('Rischio netto'!U126=tabelle!$V$7,('calcolo mitigazione del rischio'!AG$11*tabelle!$W$7),IF('Rischio netto'!U126=tabelle!$V$8,('calcolo mitigazione del rischio'!AG$11*tabelle!$W$8),IF('Rischio netto'!U126=tabelle!$V$9,('calcolo mitigazione del rischio'!AG$11*tabelle!$W$9),IF('Rischio netto'!U126=tabelle!$V$10,('calcolo mitigazione del rischio'!AG$11*tabelle!$W$10),IF('Rischio netto'!U126=tabelle!$V$11,('calcolo mitigazione del rischio'!AG$11*tabelle!$W$11),IF('Rischio netto'!U126=tabelle!$V$12,('calcolo mitigazione del rischio'!AG$11*tabelle!$W$12),"-"))))))))))</f>
        <v>-</v>
      </c>
      <c r="AH119" s="26" t="str">
        <f>IF('Rischio netto'!V130=tabelle!$V$3,('calcolo mitigazione del rischio'!AH$11*tabelle!$W$3),IF('Rischio netto'!V130=tabelle!$V$4,('calcolo mitigazione del rischio'!AH$11*tabelle!$W$4),IF('Rischio netto'!V130=tabelle!$V$5,('calcolo mitigazione del rischio'!AH$11*tabelle!$W$5),IF('Rischio netto'!V130=tabelle!$V$6,('calcolo mitigazione del rischio'!AH$11*tabelle!$W$6),IF('Rischio netto'!V130=tabelle!$V$7,('calcolo mitigazione del rischio'!AH$11*tabelle!$W$7),IF('Rischio netto'!V130=tabelle!$V$8,('calcolo mitigazione del rischio'!AH$11*tabelle!$W$8),IF('Rischio netto'!V130=tabelle!$V$9,('calcolo mitigazione del rischio'!AH$11*tabelle!$W$9),IF('Rischio netto'!V130=tabelle!$V$10,('calcolo mitigazione del rischio'!AH$11*tabelle!$W$10),IF('Rischio netto'!V130=tabelle!$V$11,('calcolo mitigazione del rischio'!AH$11*tabelle!$W$11),IF('Rischio netto'!V130=tabelle!$V$12,('calcolo mitigazione del rischio'!AH$11*tabelle!$W$12),"-"))))))))))</f>
        <v>-</v>
      </c>
      <c r="AI119" s="410" t="str">
        <f>IF('Rischio netto'!W130=tabelle!$V$3,('calcolo mitigazione del rischio'!AI$11*tabelle!$W$3),IF('Rischio netto'!W130=tabelle!$V$4,('calcolo mitigazione del rischio'!AI$11*tabelle!$W$4),IF('Rischio netto'!W130=tabelle!$V$5,('calcolo mitigazione del rischio'!AI$11*tabelle!$W$5),IF('Rischio netto'!W130=tabelle!$V$6,('calcolo mitigazione del rischio'!AI$11*tabelle!$W$6),IF('Rischio netto'!W130=tabelle!$V$7,('calcolo mitigazione del rischio'!AI$11*tabelle!$W$7),IF('Rischio netto'!W130=tabelle!$V$8,('calcolo mitigazione del rischio'!AI$11*tabelle!$W$8),IF('Rischio netto'!W130=tabelle!$V$9,('calcolo mitigazione del rischio'!AI$11*tabelle!$W$9),IF('Rischio netto'!W130=tabelle!$V$10,('calcolo mitigazione del rischio'!AI$11*tabelle!$W$10),IF('Rischio netto'!W130=tabelle!$V$11,('calcolo mitigazione del rischio'!AI$11*tabelle!$W$11),IF('Rischio netto'!W130=tabelle!$V$12,('calcolo mitigazione del rischio'!AI$11*tabelle!$W$12),"-"))))))))))</f>
        <v>-</v>
      </c>
      <c r="AJ119" s="428" t="e">
        <f t="shared" si="9"/>
        <v>#REF!</v>
      </c>
      <c r="AK119" s="429" t="e">
        <f t="shared" si="16"/>
        <v>#REF!</v>
      </c>
      <c r="AL119" s="418" t="e">
        <f>IF('calcolo mitigazione del rischio'!$AJ119="-","-",'calcolo mitigazione del rischio'!$AK119)</f>
        <v>#REF!</v>
      </c>
      <c r="AM119" s="412" t="str">
        <f>IF('Rischio netto'!X130="-","-",IF('calcolo mitigazione del rischio'!S119="-","-",IF('calcolo mitigazione del rischio'!AL119="-","-",ROUND(('calcolo mitigazione del rischio'!S119*(1-'calcolo mitigazione del rischio'!AL119)),0))))</f>
        <v>-</v>
      </c>
      <c r="AN119" s="404"/>
      <c r="AO119" s="26">
        <f>IF('Rischio Lordo'!L126="X",tabelle!$I$2,0)</f>
        <v>0</v>
      </c>
      <c r="AP119" s="26">
        <f>IF('Rischio Lordo'!M126="X",tabelle!$I$3,0)</f>
        <v>0</v>
      </c>
      <c r="AQ119" s="26">
        <f>IF('Rischio Lordo'!N126="X",tabelle!$I$4,0)</f>
        <v>0</v>
      </c>
      <c r="AR119" s="26">
        <f>IF('Rischio Lordo'!O126="X",tabelle!$I$5,0)</f>
        <v>0</v>
      </c>
      <c r="AS119" s="26">
        <f>IF('Rischio Lordo'!P126="X",tabelle!$I$6,0)</f>
        <v>0</v>
      </c>
      <c r="AT119" s="26">
        <f>IF('Rischio Lordo'!Q126="X",tabelle!$I$7,0)</f>
        <v>0</v>
      </c>
      <c r="AU119" s="26">
        <f>IF('Rischio Lordo'!R126="X",tabelle!$I$8,0)</f>
        <v>0</v>
      </c>
      <c r="AV119" s="26">
        <f>IF('Rischio Lordo'!S126="X",tabelle!$I$9,0)</f>
        <v>0</v>
      </c>
      <c r="AW119" s="26">
        <f>IF('Rischio Lordo'!T126="X",tabelle!$I$10,0)</f>
        <v>0</v>
      </c>
      <c r="AX119" s="26">
        <f>IF('Rischio Lordo'!U126="X",tabelle!$I$11,0)</f>
        <v>0</v>
      </c>
      <c r="AY119" s="26">
        <f>IF('Rischio Lordo'!V126="X",tabelle!$I$12,0)</f>
        <v>0</v>
      </c>
      <c r="AZ119" s="26">
        <f>IF('Rischio Lordo'!W126="X",tabelle!$I$13,0)</f>
        <v>0</v>
      </c>
      <c r="BA119" s="26">
        <f>IF('Rischio Lordo'!X126="X",tabelle!$I$14,0)</f>
        <v>0</v>
      </c>
      <c r="BB119" s="26">
        <f>IF('Rischio Lordo'!Y126="X",tabelle!$I$15,0)</f>
        <v>0</v>
      </c>
      <c r="BC119" s="26">
        <f>IF('Rischio Lordo'!Z126="X",tabelle!$I$16,0)</f>
        <v>0</v>
      </c>
      <c r="BD119" s="26">
        <f>IF('Rischio Lordo'!AA126="X",tabelle!$I$17,0)</f>
        <v>0</v>
      </c>
      <c r="BE119" s="26">
        <f>IF('Rischio Lordo'!AB126="X",tabelle!$I$18,0)</f>
        <v>0</v>
      </c>
      <c r="BF119" s="26">
        <f>IF('Rischio Lordo'!AC126="X",tabelle!$I$18,0)</f>
        <v>0</v>
      </c>
      <c r="BG119" s="26">
        <f>IF('Rischio Lordo'!AC126="X",tabelle!$I$19,0)</f>
        <v>0</v>
      </c>
      <c r="BH119" s="212">
        <f t="shared" si="17"/>
        <v>0</v>
      </c>
    </row>
    <row r="120" spans="1:60" ht="31.5" customHeight="1" thickBot="1" x14ac:dyDescent="0.9">
      <c r="A120" s="946">
        <f>Schema!A129</f>
        <v>0</v>
      </c>
      <c r="B120" s="722">
        <f>Schema!B129</f>
        <v>0</v>
      </c>
      <c r="C120" s="578" t="str">
        <f>Schema!C129</f>
        <v>B.2. Invio del verbale definitivo</v>
      </c>
      <c r="D120" s="275" t="str">
        <f>Schema!D129</f>
        <v>B.2.1. Trasmissione dell’estratto omissis  alle strutture competenti e, ove necessario, copia conforme omissis del verbale allibrato e firmato dal Presidente del Cda e dal Segretario</v>
      </c>
      <c r="E120" s="312" t="str">
        <f>Schema!E129</f>
        <v>AOS</v>
      </c>
      <c r="F120" s="70" t="str">
        <f>Schema!F129</f>
        <v>B</v>
      </c>
      <c r="G120" s="70" t="str">
        <f>Schema!G129</f>
        <v>02</v>
      </c>
      <c r="H120" s="313" t="str">
        <f>Schema!H129</f>
        <v>01</v>
      </c>
      <c r="I120" s="181" t="str">
        <f>IF('Rischio Lordo'!AF127=tabelle!$M$7,tabelle!$N$7,IF('Rischio Lordo'!AF127=tabelle!$M$6,tabelle!$N$6,IF('Rischio Lordo'!AF127=tabelle!$M$5,tabelle!$N$5,IF('Rischio Lordo'!AF127=tabelle!$M$4,tabelle!$N$4,IF('Rischio Lordo'!AF127=tabelle!$M$3,tabelle!$N$3,"-")))))</f>
        <v>-</v>
      </c>
      <c r="J120" s="34" t="str">
        <f>IF('Rischio Lordo'!AG127=tabelle!$M$7,tabelle!$N$7,IF('Rischio Lordo'!AG127=tabelle!$M$6,tabelle!$N$6,IF('Rischio Lordo'!AG127=tabelle!$M$5,tabelle!$N$5,IF('Rischio Lordo'!AG127=tabelle!$M$4,tabelle!$N$4,IF('Rischio Lordo'!AG127=tabelle!$M$3,tabelle!$N$3,"-")))))</f>
        <v>-</v>
      </c>
      <c r="K120" s="34" t="str">
        <f>IF('Rischio Lordo'!AH127=tabelle!$M$7,tabelle!$N$7,IF('Rischio Lordo'!AH127=tabelle!$M$6,tabelle!$N$6,IF('Rischio Lordo'!AH127=tabelle!$M$5,tabelle!$N$5,IF('Rischio Lordo'!AH127=tabelle!$M$4,tabelle!$N$4,IF('Rischio Lordo'!AH127=tabelle!$M$3,tabelle!$N$3,"-")))))</f>
        <v>-</v>
      </c>
      <c r="L120" s="394" t="str">
        <f t="shared" si="14"/>
        <v>-</v>
      </c>
      <c r="M120" s="34" t="str">
        <f>IF('Rischio Lordo'!AI127=tabelle!$M$7,tabelle!$N$7,IF('Rischio Lordo'!AI127=tabelle!$M$6,tabelle!$N$6,IF('Rischio Lordo'!AI127=tabelle!$M$5,tabelle!$N$5,IF('Rischio Lordo'!AI127=tabelle!$M$4,tabelle!$N$4,IF('Rischio Lordo'!AI127=tabelle!$M$3,tabelle!$N$3,"-")))))</f>
        <v>-</v>
      </c>
      <c r="N120" s="165" t="str">
        <f>IF(M120="-","-",IF('calcolo mitigazione del rischio'!L120="-","-",IF(AND((M120*'calcolo mitigazione del rischio'!L120)&gt;=tabelle!$P$3, (M120*'calcolo mitigazione del rischio'!L120)&lt;tabelle!$Q$3),tabelle!$R$3,IF(AND((M120*'calcolo mitigazione del rischio'!L120)&gt;=tabelle!$P$4, (M120*'calcolo mitigazione del rischio'!L120)&lt;tabelle!$Q$4),tabelle!$R$4,IF(AND((M120*'calcolo mitigazione del rischio'!L120)&gt;=tabelle!$P$5, (M120*'calcolo mitigazione del rischio'!L120)&lt;tabelle!$Q$5),tabelle!$R$5,IF(AND((M120*'calcolo mitigazione del rischio'!L120)&gt;=tabelle!$P$6, (M120*'calcolo mitigazione del rischio'!L120)&lt;tabelle!$Q$6),tabelle!$R$6,IF(AND((M120*'calcolo mitigazione del rischio'!L120)&gt;=tabelle!$P$7, (M120*'calcolo mitigazione del rischio'!L120)&lt;=tabelle!$Q$7),tabelle!$R$7,"-")))))))</f>
        <v>-</v>
      </c>
      <c r="O120" s="35" t="str">
        <f>IF('Rischio Lordo'!AK127=tabelle!$M$7,tabelle!$N$7,IF('Rischio Lordo'!AK127=tabelle!$M$6,tabelle!$N$6,IF('Rischio Lordo'!AK127=tabelle!$M$5,tabelle!$N$5,IF('Rischio Lordo'!AK127=tabelle!$M$4,tabelle!$N$4,IF('Rischio Lordo'!AK127=tabelle!$M$3,tabelle!$N$3,"-")))))</f>
        <v>-</v>
      </c>
      <c r="P120" s="35" t="str">
        <f>IF('Rischio Lordo'!AL127=tabelle!$M$7,tabelle!$N$7,IF('Rischio Lordo'!AL127=tabelle!$M$6,tabelle!$N$6,IF('Rischio Lordo'!AL127=tabelle!$M$5,tabelle!$N$5,IF('Rischio Lordo'!AL127=tabelle!$M$4,tabelle!$N$4,IF('Rischio Lordo'!AL127=tabelle!$M$3,tabelle!$N$3,"-")))))</f>
        <v>-</v>
      </c>
      <c r="Q120" s="35" t="str">
        <f>IF('Rischio Lordo'!AM127=tabelle!$M$7,tabelle!$N$7,IF('Rischio Lordo'!AM127=tabelle!$M$6,tabelle!$N$6,IF('Rischio Lordo'!AM127=tabelle!$M$5,tabelle!$N$5,IF('Rischio Lordo'!AM127=tabelle!$M$4,tabelle!$N$4,IF('Rischio Lordo'!AM127=tabelle!$M$3,tabelle!$N$3,"-")))))</f>
        <v>-</v>
      </c>
      <c r="R120" s="166" t="str">
        <f t="shared" si="15"/>
        <v>-</v>
      </c>
      <c r="S120" s="228" t="str">
        <f>IF(R120="-","-",(R120*'calcolo mitigazione del rischio'!N120))</f>
        <v>-</v>
      </c>
      <c r="T120" s="26" t="str">
        <f>IF('Rischio netto'!I131=tabelle!$V$3,('calcolo mitigazione del rischio'!T$11*tabelle!$W$3),IF('Rischio netto'!I131=tabelle!$V$4,('calcolo mitigazione del rischio'!T$11*tabelle!$W$4),IF('Rischio netto'!I131=tabelle!$V$5,('calcolo mitigazione del rischio'!T$11*tabelle!$W$5),IF('Rischio netto'!I131=tabelle!$V$6,('calcolo mitigazione del rischio'!T$11*tabelle!$W$6),IF('Rischio netto'!I131=tabelle!$V$7,('calcolo mitigazione del rischio'!T$11*tabelle!$W$7),IF('Rischio netto'!I131=tabelle!$V$8,('calcolo mitigazione del rischio'!T$11*tabelle!$W$8),IF('Rischio netto'!I131=tabelle!$V$9,('calcolo mitigazione del rischio'!T$11*tabelle!$W$9),IF('Rischio netto'!I131=tabelle!$V$10,('calcolo mitigazione del rischio'!T$11*tabelle!$W$10),IF('Rischio netto'!I131=tabelle!$V$11,('calcolo mitigazione del rischio'!T$11*tabelle!$W$11),IF('Rischio netto'!I131=tabelle!$V$12,('calcolo mitigazione del rischio'!T$11*tabelle!$W$12),"-"))))))))))</f>
        <v>-</v>
      </c>
      <c r="U120" s="26" t="str">
        <f>IF('Rischio netto'!J131=tabelle!$V$3,('calcolo mitigazione del rischio'!U$11*tabelle!$W$3),IF('Rischio netto'!J131=tabelle!$V$4,('calcolo mitigazione del rischio'!U$11*tabelle!$W$4),IF('Rischio netto'!J131=tabelle!$V$5,('calcolo mitigazione del rischio'!U$11*tabelle!$W$5),IF('Rischio netto'!J131=tabelle!$V$6,('calcolo mitigazione del rischio'!U$11*tabelle!$W$6),IF('Rischio netto'!J131=tabelle!$V$7,('calcolo mitigazione del rischio'!U$11*tabelle!$W$7),IF('Rischio netto'!J131=tabelle!$V$8,('calcolo mitigazione del rischio'!U$11*tabelle!$W$8),IF('Rischio netto'!J131=tabelle!$V$9,('calcolo mitigazione del rischio'!U$11*tabelle!$W$9),IF('Rischio netto'!J131=tabelle!$V$10,('calcolo mitigazione del rischio'!U$11*tabelle!$W$10),IF('Rischio netto'!J131=tabelle!$V$11,('calcolo mitigazione del rischio'!U$11*tabelle!$W$11),IF('Rischio netto'!J131=tabelle!$V$12,('calcolo mitigazione del rischio'!U$11*tabelle!$W$12),"-"))))))))))</f>
        <v>-</v>
      </c>
      <c r="V120" s="26" t="str">
        <f>IF('Rischio netto'!K131=tabelle!$V$3,('calcolo mitigazione del rischio'!V$11*tabelle!$W$3),IF('Rischio netto'!K131=tabelle!$V$4,('calcolo mitigazione del rischio'!V$11*tabelle!$W$4),IF('Rischio netto'!K131=tabelle!$V$5,('calcolo mitigazione del rischio'!V$11*tabelle!$W$5),IF('Rischio netto'!K131=tabelle!$V$6,('calcolo mitigazione del rischio'!V$11*tabelle!$W$6),IF('Rischio netto'!K131=tabelle!$V$7,('calcolo mitigazione del rischio'!V$11*tabelle!$W$7),IF('Rischio netto'!K131=tabelle!$V$8,('calcolo mitigazione del rischio'!V$11*tabelle!$W$8),IF('Rischio netto'!K131=tabelle!$V$9,('calcolo mitigazione del rischio'!V$11*tabelle!$W$9),IF('Rischio netto'!K131=tabelle!$V$10,('calcolo mitigazione del rischio'!V$11*tabelle!$W$10),IF('Rischio netto'!K131=tabelle!$V$11,('calcolo mitigazione del rischio'!V$11*tabelle!$W$11),IF('Rischio netto'!K131=tabelle!$V$12,('calcolo mitigazione del rischio'!V$11*tabelle!$W$12),"-"))))))))))</f>
        <v>-</v>
      </c>
      <c r="W120" s="26" t="str">
        <f>IF('Rischio netto'!L131=tabelle!$V$3,('calcolo mitigazione del rischio'!W$11*tabelle!$W$3),IF('Rischio netto'!L131=tabelle!$V$4,('calcolo mitigazione del rischio'!W$11*tabelle!$W$4),IF('Rischio netto'!L131=tabelle!$V$5,('calcolo mitigazione del rischio'!W$11*tabelle!$W$5),IF('Rischio netto'!L131=tabelle!$V$6,('calcolo mitigazione del rischio'!W$11*tabelle!$W$6),IF('Rischio netto'!L131=tabelle!$V$7,('calcolo mitigazione del rischio'!W$11*tabelle!$W$7),IF('Rischio netto'!L131=tabelle!$V$8,('calcolo mitigazione del rischio'!W$11*tabelle!$W$8),IF('Rischio netto'!L131=tabelle!$V$9,('calcolo mitigazione del rischio'!W$11*tabelle!$W$9),IF('Rischio netto'!L131=tabelle!$V$10,('calcolo mitigazione del rischio'!W$11*tabelle!$W$10),IF('Rischio netto'!L131=tabelle!$V$11,('calcolo mitigazione del rischio'!W$11*tabelle!$W$11),IF('Rischio netto'!L131=tabelle!$V$12,('calcolo mitigazione del rischio'!W$11*tabelle!$W$12),"-"))))))))))</f>
        <v>-</v>
      </c>
      <c r="X120" s="26" t="str">
        <f>IF('Rischio netto'!O131=tabelle!$V$3,('calcolo mitigazione del rischio'!X$11*tabelle!$W$3),IF('Rischio netto'!O131=tabelle!$V$4,('calcolo mitigazione del rischio'!X$11*tabelle!$W$4),IF('Rischio netto'!O131=tabelle!$V$5,('calcolo mitigazione del rischio'!X$11*tabelle!$W$5),IF('Rischio netto'!O131=tabelle!$V$6,('calcolo mitigazione del rischio'!X$11*tabelle!$W$6),IF('Rischio netto'!O131=tabelle!$V$7,('calcolo mitigazione del rischio'!X$11*tabelle!$W$7),IF('Rischio netto'!O131=tabelle!$V$8,('calcolo mitigazione del rischio'!X$11*tabelle!$W$8),IF('Rischio netto'!O131=tabelle!$V$9,('calcolo mitigazione del rischio'!X$11*tabelle!$W$9),IF('Rischio netto'!O131=tabelle!$V$10,('calcolo mitigazione del rischio'!X$11*tabelle!$W$10),IF('Rischio netto'!O131=tabelle!$V$11,('calcolo mitigazione del rischio'!X$11*tabelle!$W$11),IF('Rischio netto'!O131=tabelle!$V$12,('calcolo mitigazione del rischio'!X$11*tabelle!$W$12),"-"))))))))))</f>
        <v>-</v>
      </c>
      <c r="Y120" s="26" t="str">
        <f>IF('Rischio netto'!P131=tabelle!$V$3,('calcolo mitigazione del rischio'!Y$11*tabelle!$W$3),IF('Rischio netto'!P131=tabelle!$V$4,('calcolo mitigazione del rischio'!Y$11*tabelle!$W$4),IF('Rischio netto'!P131=tabelle!$V$5,('calcolo mitigazione del rischio'!Y$11*tabelle!$W$5),IF('Rischio netto'!P131=tabelle!$V$6,('calcolo mitigazione del rischio'!Y$11*tabelle!$W$6),IF('Rischio netto'!P131=tabelle!$V$7,('calcolo mitigazione del rischio'!Y$11*tabelle!$W$7),IF('Rischio netto'!P131=tabelle!$V$8,('calcolo mitigazione del rischio'!Y$11*tabelle!$W$8),IF('Rischio netto'!P131=tabelle!$V$9,('calcolo mitigazione del rischio'!Y$11*tabelle!$W$9),IF('Rischio netto'!P131=tabelle!$V$10,('calcolo mitigazione del rischio'!Y$11*tabelle!$W$10),IF('Rischio netto'!P131=tabelle!$V$11,('calcolo mitigazione del rischio'!Y$11*tabelle!$W$11),IF('Rischio netto'!P131=tabelle!$V$12,('calcolo mitigazione del rischio'!Y$11*tabelle!$W$12),"-"))))))))))</f>
        <v>-</v>
      </c>
      <c r="Z12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0" s="26" t="str">
        <f>IF('Rischio netto'!Q131=tabelle!$V$3,('calcolo mitigazione del rischio'!AA$11*tabelle!$W$3),IF('Rischio netto'!Q131=tabelle!$V$4,('calcolo mitigazione del rischio'!AA$11*tabelle!$W$4),IF('Rischio netto'!Q131=tabelle!$V$5,('calcolo mitigazione del rischio'!AA$11*tabelle!$W$5),IF('Rischio netto'!Q131=tabelle!$V$6,('calcolo mitigazione del rischio'!AA$11*tabelle!$W$6),IF('Rischio netto'!Q131=tabelle!$V$7,('calcolo mitigazione del rischio'!AA$11*tabelle!$W$7),IF('Rischio netto'!Q131=tabelle!$V$8,('calcolo mitigazione del rischio'!AA$11*tabelle!$W$8),IF('Rischio netto'!Q131=tabelle!$V$9,('calcolo mitigazione del rischio'!AA$11*tabelle!$W$9),IF('Rischio netto'!Q131=tabelle!$V$10,('calcolo mitigazione del rischio'!AA$11*tabelle!$W$10),IF('Rischio netto'!Q131=tabelle!$V$11,('calcolo mitigazione del rischio'!AA$11*tabelle!$W$11),IF('Rischio netto'!Q131=tabelle!$V$12,('calcolo mitigazione del rischio'!AA$11*tabelle!$W$12),"-"))))))))))</f>
        <v>-</v>
      </c>
      <c r="AB120" s="26" t="str">
        <f>IF('Rischio netto'!R131=tabelle!$V$3,('calcolo mitigazione del rischio'!AB$11*tabelle!$W$3),IF('Rischio netto'!R131=tabelle!$V$4,('calcolo mitigazione del rischio'!AB$11*tabelle!$W$4),IF('Rischio netto'!R131=tabelle!$V$5,('calcolo mitigazione del rischio'!AB$11*tabelle!$W$5),IF('Rischio netto'!R131=tabelle!$V$6,('calcolo mitigazione del rischio'!AB$11*tabelle!$W$6),IF('Rischio netto'!R131=tabelle!$V$7,('calcolo mitigazione del rischio'!AB$11*tabelle!$W$7),IF('Rischio netto'!R131=tabelle!$V$8,('calcolo mitigazione del rischio'!AB$11*tabelle!$W$8),IF('Rischio netto'!R131=tabelle!$V$9,('calcolo mitigazione del rischio'!AB$11*tabelle!$W$9),IF('Rischio netto'!R131=tabelle!$V$10,('calcolo mitigazione del rischio'!AB$11*tabelle!$W$10),IF('Rischio netto'!R131=tabelle!$V$11,('calcolo mitigazione del rischio'!AB$11*tabelle!$W$11),IF('Rischio netto'!R131=tabelle!$V$12,('calcolo mitigazione del rischio'!AB$11*tabelle!$W$12),"-"))))))))))</f>
        <v>-</v>
      </c>
      <c r="AC120" s="405" t="str">
        <f>IF('Rischio netto'!T127=tabelle!$V$3,('calcolo mitigazione del rischio'!AC$11*tabelle!$W$3),IF('Rischio netto'!T127=tabelle!$V$4,('calcolo mitigazione del rischio'!AC$11*tabelle!$W$4),IF('Rischio netto'!T127=tabelle!$V$5,('calcolo mitigazione del rischio'!AC$11*tabelle!$W$5),IF('Rischio netto'!T127=tabelle!$V$6,('calcolo mitigazione del rischio'!AC$11*tabelle!$W$6),IF('Rischio netto'!T127=tabelle!$V$7,('calcolo mitigazione del rischio'!AC$11*tabelle!$W$7),IF('Rischio netto'!T127=tabelle!$V$8,('calcolo mitigazione del rischio'!AC$11*tabelle!$W$8),IF('Rischio netto'!T127=tabelle!$V$9,('calcolo mitigazione del rischio'!AC$11*tabelle!$W$9),IF('Rischio netto'!T127=tabelle!$V$10,('calcolo mitigazione del rischio'!AC$11*tabelle!$W$10),IF('Rischio netto'!T127=tabelle!$V$11,('calcolo mitigazione del rischio'!AC$11*tabelle!$W$11),IF('Rischio netto'!T127=tabelle!$V$12,('calcolo mitigazione del rischio'!AC$11*tabelle!$W$12),"-"))))))))))</f>
        <v>-</v>
      </c>
      <c r="AD120" s="26" t="str">
        <f>IF('Rischio netto'!T131=tabelle!$V$3,('calcolo mitigazione del rischio'!AD$11*tabelle!$W$3),IF('Rischio netto'!T131=tabelle!$V$4,('calcolo mitigazione del rischio'!AD$11*tabelle!$W$4),IF('Rischio netto'!T131=tabelle!$V$5,('calcolo mitigazione del rischio'!AD$11*tabelle!$W$5),IF('Rischio netto'!T131=tabelle!$V$6,('calcolo mitigazione del rischio'!AD$11*tabelle!$W$6),IF('Rischio netto'!T131=tabelle!$V$7,('calcolo mitigazione del rischio'!AD$11*tabelle!$W$7),IF('Rischio netto'!T131=tabelle!$V$8,('calcolo mitigazione del rischio'!AD$11*tabelle!$W$8),IF('Rischio netto'!T131=tabelle!$V$9,('calcolo mitigazione del rischio'!AD$11*tabelle!$W$9),IF('Rischio netto'!T131=tabelle!$V$10,('calcolo mitigazione del rischio'!AD$11*tabelle!$W$10),IF('Rischio netto'!T131=tabelle!$V$11,('calcolo mitigazione del rischio'!AD$11*tabelle!$W$11),IF('Rischio netto'!T131=tabelle!$V$12,('calcolo mitigazione del rischio'!AD$11*tabelle!$W$12),"-"))))))))))</f>
        <v>-</v>
      </c>
      <c r="AE120" s="26"/>
      <c r="AF120" s="405" t="str">
        <f>IF('Rischio netto'!T127=tabelle!$V$3,('calcolo mitigazione del rischio'!AF$11*tabelle!$W$3),IF('Rischio netto'!T127=tabelle!$V$4,('calcolo mitigazione del rischio'!AF$11*tabelle!$W$4),IF('Rischio netto'!T127=tabelle!$V$5,('calcolo mitigazione del rischio'!AF$11*tabelle!$W$5),IF('Rischio netto'!T127=tabelle!$V$6,('calcolo mitigazione del rischio'!AF$11*tabelle!$W$6),IF('Rischio netto'!T127=tabelle!$V$7,('calcolo mitigazione del rischio'!AF$11*tabelle!$W$7),IF('Rischio netto'!T127=tabelle!$V$8,('calcolo mitigazione del rischio'!AF$11*tabelle!$W$8),IF('Rischio netto'!T127=tabelle!$V$9,('calcolo mitigazione del rischio'!AF$11*tabelle!$W$9),IF('Rischio netto'!T127=tabelle!$V$10,('calcolo mitigazione del rischio'!AF$11*tabelle!$W$10),IF('Rischio netto'!T127=tabelle!$V$11,('calcolo mitigazione del rischio'!AF$11*tabelle!$W$11),IF('Rischio netto'!T127=tabelle!$V$12,('calcolo mitigazione del rischio'!AF$11*tabelle!$W$12),"-"))))))))))</f>
        <v>-</v>
      </c>
      <c r="AG120" s="405" t="str">
        <f>IF('Rischio netto'!U127=tabelle!$V$3,('calcolo mitigazione del rischio'!AG$11*tabelle!$W$3),IF('Rischio netto'!U127=tabelle!$V$4,('calcolo mitigazione del rischio'!AG$11*tabelle!$W$4),IF('Rischio netto'!U127=tabelle!$V$5,('calcolo mitigazione del rischio'!AG$11*tabelle!$W$5),IF('Rischio netto'!U127=tabelle!$V$6,('calcolo mitigazione del rischio'!AG$11*tabelle!$W$6),IF('Rischio netto'!U127=tabelle!$V$7,('calcolo mitigazione del rischio'!AG$11*tabelle!$W$7),IF('Rischio netto'!U127=tabelle!$V$8,('calcolo mitigazione del rischio'!AG$11*tabelle!$W$8),IF('Rischio netto'!U127=tabelle!$V$9,('calcolo mitigazione del rischio'!AG$11*tabelle!$W$9),IF('Rischio netto'!U127=tabelle!$V$10,('calcolo mitigazione del rischio'!AG$11*tabelle!$W$10),IF('Rischio netto'!U127=tabelle!$V$11,('calcolo mitigazione del rischio'!AG$11*tabelle!$W$11),IF('Rischio netto'!U127=tabelle!$V$12,('calcolo mitigazione del rischio'!AG$11*tabelle!$W$12),"-"))))))))))</f>
        <v>-</v>
      </c>
      <c r="AH120" s="26" t="str">
        <f>IF('Rischio netto'!V131=tabelle!$V$3,('calcolo mitigazione del rischio'!AH$11*tabelle!$W$3),IF('Rischio netto'!V131=tabelle!$V$4,('calcolo mitigazione del rischio'!AH$11*tabelle!$W$4),IF('Rischio netto'!V131=tabelle!$V$5,('calcolo mitigazione del rischio'!AH$11*tabelle!$W$5),IF('Rischio netto'!V131=tabelle!$V$6,('calcolo mitigazione del rischio'!AH$11*tabelle!$W$6),IF('Rischio netto'!V131=tabelle!$V$7,('calcolo mitigazione del rischio'!AH$11*tabelle!$W$7),IF('Rischio netto'!V131=tabelle!$V$8,('calcolo mitigazione del rischio'!AH$11*tabelle!$W$8),IF('Rischio netto'!V131=tabelle!$V$9,('calcolo mitigazione del rischio'!AH$11*tabelle!$W$9),IF('Rischio netto'!V131=tabelle!$V$10,('calcolo mitigazione del rischio'!AH$11*tabelle!$W$10),IF('Rischio netto'!V131=tabelle!$V$11,('calcolo mitigazione del rischio'!AH$11*tabelle!$W$11),IF('Rischio netto'!V131=tabelle!$V$12,('calcolo mitigazione del rischio'!AH$11*tabelle!$W$12),"-"))))))))))</f>
        <v>-</v>
      </c>
      <c r="AI120" s="410" t="str">
        <f>IF('Rischio netto'!W131=tabelle!$V$3,('calcolo mitigazione del rischio'!AI$11*tabelle!$W$3),IF('Rischio netto'!W131=tabelle!$V$4,('calcolo mitigazione del rischio'!AI$11*tabelle!$W$4),IF('Rischio netto'!W131=tabelle!$V$5,('calcolo mitigazione del rischio'!AI$11*tabelle!$W$5),IF('Rischio netto'!W131=tabelle!$V$6,('calcolo mitigazione del rischio'!AI$11*tabelle!$W$6),IF('Rischio netto'!W131=tabelle!$V$7,('calcolo mitigazione del rischio'!AI$11*tabelle!$W$7),IF('Rischio netto'!W131=tabelle!$V$8,('calcolo mitigazione del rischio'!AI$11*tabelle!$W$8),IF('Rischio netto'!W131=tabelle!$V$9,('calcolo mitigazione del rischio'!AI$11*tabelle!$W$9),IF('Rischio netto'!W131=tabelle!$V$10,('calcolo mitigazione del rischio'!AI$11*tabelle!$W$10),IF('Rischio netto'!W131=tabelle!$V$11,('calcolo mitigazione del rischio'!AI$11*tabelle!$W$11),IF('Rischio netto'!W131=tabelle!$V$12,('calcolo mitigazione del rischio'!AI$11*tabelle!$W$12),"-"))))))))))</f>
        <v>-</v>
      </c>
      <c r="AJ120" s="428" t="e">
        <f t="shared" si="9"/>
        <v>#REF!</v>
      </c>
      <c r="AK120" s="429" t="e">
        <f t="shared" si="16"/>
        <v>#REF!</v>
      </c>
      <c r="AL120" s="418" t="e">
        <f>IF('calcolo mitigazione del rischio'!$AJ120="-","-",'calcolo mitigazione del rischio'!$AK120)</f>
        <v>#REF!</v>
      </c>
      <c r="AM120" s="412" t="str">
        <f>IF('Rischio netto'!X131="-","-",IF('calcolo mitigazione del rischio'!S120="-","-",IF('calcolo mitigazione del rischio'!AL120="-","-",ROUND(('calcolo mitigazione del rischio'!S120*(1-'calcolo mitigazione del rischio'!AL120)),0))))</f>
        <v>-</v>
      </c>
      <c r="AN120" s="404"/>
      <c r="AO120" s="26">
        <f>IF('Rischio Lordo'!L127="X",tabelle!$I$2,0)</f>
        <v>0</v>
      </c>
      <c r="AP120" s="26">
        <f>IF('Rischio Lordo'!M127="X",tabelle!$I$3,0)</f>
        <v>0</v>
      </c>
      <c r="AQ120" s="26">
        <f>IF('Rischio Lordo'!N127="X",tabelle!$I$4,0)</f>
        <v>0</v>
      </c>
      <c r="AR120" s="26">
        <f>IF('Rischio Lordo'!O127="X",tabelle!$I$5,0)</f>
        <v>0</v>
      </c>
      <c r="AS120" s="26">
        <f>IF('Rischio Lordo'!P127="X",tabelle!$I$6,0)</f>
        <v>0</v>
      </c>
      <c r="AT120" s="26">
        <f>IF('Rischio Lordo'!Q127="X",tabelle!$I$7,0)</f>
        <v>0</v>
      </c>
      <c r="AU120" s="26">
        <f>IF('Rischio Lordo'!R127="X",tabelle!$I$8,0)</f>
        <v>0</v>
      </c>
      <c r="AV120" s="26">
        <f>IF('Rischio Lordo'!S127="X",tabelle!$I$9,0)</f>
        <v>0</v>
      </c>
      <c r="AW120" s="26">
        <f>IF('Rischio Lordo'!T127="X",tabelle!$I$10,0)</f>
        <v>0</v>
      </c>
      <c r="AX120" s="26">
        <f>IF('Rischio Lordo'!U127="X",tabelle!$I$11,0)</f>
        <v>0</v>
      </c>
      <c r="AY120" s="26">
        <f>IF('Rischio Lordo'!V127="X",tabelle!$I$12,0)</f>
        <v>0</v>
      </c>
      <c r="AZ120" s="26">
        <f>IF('Rischio Lordo'!W127="X",tabelle!$I$13,0)</f>
        <v>0</v>
      </c>
      <c r="BA120" s="26">
        <f>IF('Rischio Lordo'!X127="X",tabelle!$I$14,0)</f>
        <v>0</v>
      </c>
      <c r="BB120" s="26">
        <f>IF('Rischio Lordo'!Y127="X",tabelle!$I$15,0)</f>
        <v>0</v>
      </c>
      <c r="BC120" s="26">
        <f>IF('Rischio Lordo'!Z127="X",tabelle!$I$16,0)</f>
        <v>0</v>
      </c>
      <c r="BD120" s="26">
        <f>IF('Rischio Lordo'!AA127="X",tabelle!$I$17,0)</f>
        <v>0</v>
      </c>
      <c r="BE120" s="26">
        <f>IF('Rischio Lordo'!AB127="X",tabelle!$I$18,0)</f>
        <v>0</v>
      </c>
      <c r="BF120" s="26">
        <f>IF('Rischio Lordo'!AC127="X",tabelle!$I$18,0)</f>
        <v>0</v>
      </c>
      <c r="BG120" s="26">
        <f>IF('Rischio Lordo'!AC127="X",tabelle!$I$19,0)</f>
        <v>0</v>
      </c>
      <c r="BH120" s="212">
        <f t="shared" si="17"/>
        <v>0</v>
      </c>
    </row>
    <row r="121" spans="1:60" x14ac:dyDescent="0.75">
      <c r="A121" s="1123" t="str">
        <f>Schema!A130</f>
        <v>SMALTIMENTO RIFIUTI DA APPARECCHIATURE ELETTRICHE ED ELETTRONICHE - RAEE (SRE)</v>
      </c>
      <c r="B121" s="820" t="str">
        <f>Schema!B130</f>
        <v xml:space="preserve">A. Attività di smaltimento apparecchiature elettriche ed elettroniche </v>
      </c>
      <c r="C121" s="1125" t="str">
        <f>Schema!C130</f>
        <v>A.1. Verifica e gestione delle attività smaltimento rifiuti</v>
      </c>
      <c r="D121" s="276" t="str">
        <f>Schema!D130</f>
        <v>A.1.1. Selezione e smistamento rifiuti RAEE</v>
      </c>
      <c r="E121" s="314" t="str">
        <f>Schema!E130</f>
        <v>SRE</v>
      </c>
      <c r="F121" s="97" t="str">
        <f>Schema!F130</f>
        <v>A</v>
      </c>
      <c r="G121" s="97" t="str">
        <f>Schema!G130</f>
        <v>01</v>
      </c>
      <c r="H121" s="315" t="str">
        <f>Schema!H130</f>
        <v>01</v>
      </c>
      <c r="I121" s="181" t="str">
        <f>IF('Rischio Lordo'!AF128=tabelle!$M$7,tabelle!$N$7,IF('Rischio Lordo'!AF128=tabelle!$M$6,tabelle!$N$6,IF('Rischio Lordo'!AF128=tabelle!$M$5,tabelle!$N$5,IF('Rischio Lordo'!AF128=tabelle!$M$4,tabelle!$N$4,IF('Rischio Lordo'!AF128=tabelle!$M$3,tabelle!$N$3,"-")))))</f>
        <v>-</v>
      </c>
      <c r="J121" s="34" t="str">
        <f>IF('Rischio Lordo'!AG128=tabelle!$M$7,tabelle!$N$7,IF('Rischio Lordo'!AG128=tabelle!$M$6,tabelle!$N$6,IF('Rischio Lordo'!AG128=tabelle!$M$5,tabelle!$N$5,IF('Rischio Lordo'!AG128=tabelle!$M$4,tabelle!$N$4,IF('Rischio Lordo'!AG128=tabelle!$M$3,tabelle!$N$3,"-")))))</f>
        <v>-</v>
      </c>
      <c r="K121" s="34" t="str">
        <f>IF('Rischio Lordo'!AH128=tabelle!$M$7,tabelle!$N$7,IF('Rischio Lordo'!AH128=tabelle!$M$6,tabelle!$N$6,IF('Rischio Lordo'!AH128=tabelle!$M$5,tabelle!$N$5,IF('Rischio Lordo'!AH128=tabelle!$M$4,tabelle!$N$4,IF('Rischio Lordo'!AH128=tabelle!$M$3,tabelle!$N$3,"-")))))</f>
        <v>-</v>
      </c>
      <c r="L121" s="394" t="str">
        <f t="shared" si="14"/>
        <v>-</v>
      </c>
      <c r="M121" s="34" t="str">
        <f>IF('Rischio Lordo'!AI128=tabelle!$M$7,tabelle!$N$7,IF('Rischio Lordo'!AI128=tabelle!$M$6,tabelle!$N$6,IF('Rischio Lordo'!AI128=tabelle!$M$5,tabelle!$N$5,IF('Rischio Lordo'!AI128=tabelle!$M$4,tabelle!$N$4,IF('Rischio Lordo'!AI128=tabelle!$M$3,tabelle!$N$3,"-")))))</f>
        <v>-</v>
      </c>
      <c r="N121" s="165" t="str">
        <f>IF(M121="-","-",IF('calcolo mitigazione del rischio'!L121="-","-",IF(AND((M121*'calcolo mitigazione del rischio'!L121)&gt;=tabelle!$P$3, (M121*'calcolo mitigazione del rischio'!L121)&lt;tabelle!$Q$3),tabelle!$R$3,IF(AND((M121*'calcolo mitigazione del rischio'!L121)&gt;=tabelle!$P$4, (M121*'calcolo mitigazione del rischio'!L121)&lt;tabelle!$Q$4),tabelle!$R$4,IF(AND((M121*'calcolo mitigazione del rischio'!L121)&gt;=tabelle!$P$5, (M121*'calcolo mitigazione del rischio'!L121)&lt;tabelle!$Q$5),tabelle!$R$5,IF(AND((M121*'calcolo mitigazione del rischio'!L121)&gt;=tabelle!$P$6, (M121*'calcolo mitigazione del rischio'!L121)&lt;tabelle!$Q$6),tabelle!$R$6,IF(AND((M121*'calcolo mitigazione del rischio'!L121)&gt;=tabelle!$P$7, (M121*'calcolo mitigazione del rischio'!L121)&lt;=tabelle!$Q$7),tabelle!$R$7,"-")))))))</f>
        <v>-</v>
      </c>
      <c r="O121" s="35" t="str">
        <f>IF('Rischio Lordo'!AK128=tabelle!$M$7,tabelle!$N$7,IF('Rischio Lordo'!AK128=tabelle!$M$6,tabelle!$N$6,IF('Rischio Lordo'!AK128=tabelle!$M$5,tabelle!$N$5,IF('Rischio Lordo'!AK128=tabelle!$M$4,tabelle!$N$4,IF('Rischio Lordo'!AK128=tabelle!$M$3,tabelle!$N$3,"-")))))</f>
        <v>-</v>
      </c>
      <c r="P121" s="35" t="str">
        <f>IF('Rischio Lordo'!AL128=tabelle!$M$7,tabelle!$N$7,IF('Rischio Lordo'!AL128=tabelle!$M$6,tabelle!$N$6,IF('Rischio Lordo'!AL128=tabelle!$M$5,tabelle!$N$5,IF('Rischio Lordo'!AL128=tabelle!$M$4,tabelle!$N$4,IF('Rischio Lordo'!AL128=tabelle!$M$3,tabelle!$N$3,"-")))))</f>
        <v>-</v>
      </c>
      <c r="Q121" s="35" t="str">
        <f>IF('Rischio Lordo'!AM128=tabelle!$M$7,tabelle!$N$7,IF('Rischio Lordo'!AM128=tabelle!$M$6,tabelle!$N$6,IF('Rischio Lordo'!AM128=tabelle!$M$5,tabelle!$N$5,IF('Rischio Lordo'!AM128=tabelle!$M$4,tabelle!$N$4,IF('Rischio Lordo'!AM128=tabelle!$M$3,tabelle!$N$3,"-")))))</f>
        <v>-</v>
      </c>
      <c r="R121" s="166" t="str">
        <f t="shared" si="15"/>
        <v>-</v>
      </c>
      <c r="S121" s="228" t="str">
        <f>IF(R121="-","-",(R121*'calcolo mitigazione del rischio'!N121))</f>
        <v>-</v>
      </c>
      <c r="T121" s="26" t="str">
        <f>IF('Rischio netto'!I132=tabelle!$V$3,('calcolo mitigazione del rischio'!T$11*tabelle!$W$3),IF('Rischio netto'!I132=tabelle!$V$4,('calcolo mitigazione del rischio'!T$11*tabelle!$W$4),IF('Rischio netto'!I132=tabelle!$V$5,('calcolo mitigazione del rischio'!T$11*tabelle!$W$5),IF('Rischio netto'!I132=tabelle!$V$6,('calcolo mitigazione del rischio'!T$11*tabelle!$W$6),IF('Rischio netto'!I132=tabelle!$V$7,('calcolo mitigazione del rischio'!T$11*tabelle!$W$7),IF('Rischio netto'!I132=tabelle!$V$8,('calcolo mitigazione del rischio'!T$11*tabelle!$W$8),IF('Rischio netto'!I132=tabelle!$V$9,('calcolo mitigazione del rischio'!T$11*tabelle!$W$9),IF('Rischio netto'!I132=tabelle!$V$10,('calcolo mitigazione del rischio'!T$11*tabelle!$W$10),IF('Rischio netto'!I132=tabelle!$V$11,('calcolo mitigazione del rischio'!T$11*tabelle!$W$11),IF('Rischio netto'!I132=tabelle!$V$12,('calcolo mitigazione del rischio'!T$11*tabelle!$W$12),"-"))))))))))</f>
        <v>-</v>
      </c>
      <c r="U121" s="26" t="str">
        <f>IF('Rischio netto'!J132=tabelle!$V$3,('calcolo mitigazione del rischio'!U$11*tabelle!$W$3),IF('Rischio netto'!J132=tabelle!$V$4,('calcolo mitigazione del rischio'!U$11*tabelle!$W$4),IF('Rischio netto'!J132=tabelle!$V$5,('calcolo mitigazione del rischio'!U$11*tabelle!$W$5),IF('Rischio netto'!J132=tabelle!$V$6,('calcolo mitigazione del rischio'!U$11*tabelle!$W$6),IF('Rischio netto'!J132=tabelle!$V$7,('calcolo mitigazione del rischio'!U$11*tabelle!$W$7),IF('Rischio netto'!J132=tabelle!$V$8,('calcolo mitigazione del rischio'!U$11*tabelle!$W$8),IF('Rischio netto'!J132=tabelle!$V$9,('calcolo mitigazione del rischio'!U$11*tabelle!$W$9),IF('Rischio netto'!J132=tabelle!$V$10,('calcolo mitigazione del rischio'!U$11*tabelle!$W$10),IF('Rischio netto'!J132=tabelle!$V$11,('calcolo mitigazione del rischio'!U$11*tabelle!$W$11),IF('Rischio netto'!J132=tabelle!$V$12,('calcolo mitigazione del rischio'!U$11*tabelle!$W$12),"-"))))))))))</f>
        <v>-</v>
      </c>
      <c r="V121" s="26" t="str">
        <f>IF('Rischio netto'!K132=tabelle!$V$3,('calcolo mitigazione del rischio'!V$11*tabelle!$W$3),IF('Rischio netto'!K132=tabelle!$V$4,('calcolo mitigazione del rischio'!V$11*tabelle!$W$4),IF('Rischio netto'!K132=tabelle!$V$5,('calcolo mitigazione del rischio'!V$11*tabelle!$W$5),IF('Rischio netto'!K132=tabelle!$V$6,('calcolo mitigazione del rischio'!V$11*tabelle!$W$6),IF('Rischio netto'!K132=tabelle!$V$7,('calcolo mitigazione del rischio'!V$11*tabelle!$W$7),IF('Rischio netto'!K132=tabelle!$V$8,('calcolo mitigazione del rischio'!V$11*tabelle!$W$8),IF('Rischio netto'!K132=tabelle!$V$9,('calcolo mitigazione del rischio'!V$11*tabelle!$W$9),IF('Rischio netto'!K132=tabelle!$V$10,('calcolo mitigazione del rischio'!V$11*tabelle!$W$10),IF('Rischio netto'!K132=tabelle!$V$11,('calcolo mitigazione del rischio'!V$11*tabelle!$W$11),IF('Rischio netto'!K132=tabelle!$V$12,('calcolo mitigazione del rischio'!V$11*tabelle!$W$12),"-"))))))))))</f>
        <v>-</v>
      </c>
      <c r="W121" s="26" t="str">
        <f>IF('Rischio netto'!L132=tabelle!$V$3,('calcolo mitigazione del rischio'!W$11*tabelle!$W$3),IF('Rischio netto'!L132=tabelle!$V$4,('calcolo mitigazione del rischio'!W$11*tabelle!$W$4),IF('Rischio netto'!L132=tabelle!$V$5,('calcolo mitigazione del rischio'!W$11*tabelle!$W$5),IF('Rischio netto'!L132=tabelle!$V$6,('calcolo mitigazione del rischio'!W$11*tabelle!$W$6),IF('Rischio netto'!L132=tabelle!$V$7,('calcolo mitigazione del rischio'!W$11*tabelle!$W$7),IF('Rischio netto'!L132=tabelle!$V$8,('calcolo mitigazione del rischio'!W$11*tabelle!$W$8),IF('Rischio netto'!L132=tabelle!$V$9,('calcolo mitigazione del rischio'!W$11*tabelle!$W$9),IF('Rischio netto'!L132=tabelle!$V$10,('calcolo mitigazione del rischio'!W$11*tabelle!$W$10),IF('Rischio netto'!L132=tabelle!$V$11,('calcolo mitigazione del rischio'!W$11*tabelle!$W$11),IF('Rischio netto'!L132=tabelle!$V$12,('calcolo mitigazione del rischio'!W$11*tabelle!$W$12),"-"))))))))))</f>
        <v>-</v>
      </c>
      <c r="X121" s="26" t="str">
        <f>IF('Rischio netto'!O132=tabelle!$V$3,('calcolo mitigazione del rischio'!X$11*tabelle!$W$3),IF('Rischio netto'!O132=tabelle!$V$4,('calcolo mitigazione del rischio'!X$11*tabelle!$W$4),IF('Rischio netto'!O132=tabelle!$V$5,('calcolo mitigazione del rischio'!X$11*tabelle!$W$5),IF('Rischio netto'!O132=tabelle!$V$6,('calcolo mitigazione del rischio'!X$11*tabelle!$W$6),IF('Rischio netto'!O132=tabelle!$V$7,('calcolo mitigazione del rischio'!X$11*tabelle!$W$7),IF('Rischio netto'!O132=tabelle!$V$8,('calcolo mitigazione del rischio'!X$11*tabelle!$W$8),IF('Rischio netto'!O132=tabelle!$V$9,('calcolo mitigazione del rischio'!X$11*tabelle!$W$9),IF('Rischio netto'!O132=tabelle!$V$10,('calcolo mitigazione del rischio'!X$11*tabelle!$W$10),IF('Rischio netto'!O132=tabelle!$V$11,('calcolo mitigazione del rischio'!X$11*tabelle!$W$11),IF('Rischio netto'!O132=tabelle!$V$12,('calcolo mitigazione del rischio'!X$11*tabelle!$W$12),"-"))))))))))</f>
        <v>-</v>
      </c>
      <c r="Y121" s="26" t="str">
        <f>IF('Rischio netto'!P132=tabelle!$V$3,('calcolo mitigazione del rischio'!Y$11*tabelle!$W$3),IF('Rischio netto'!P132=tabelle!$V$4,('calcolo mitigazione del rischio'!Y$11*tabelle!$W$4),IF('Rischio netto'!P132=tabelle!$V$5,('calcolo mitigazione del rischio'!Y$11*tabelle!$W$5),IF('Rischio netto'!P132=tabelle!$V$6,('calcolo mitigazione del rischio'!Y$11*tabelle!$W$6),IF('Rischio netto'!P132=tabelle!$V$7,('calcolo mitigazione del rischio'!Y$11*tabelle!$W$7),IF('Rischio netto'!P132=tabelle!$V$8,('calcolo mitigazione del rischio'!Y$11*tabelle!$W$8),IF('Rischio netto'!P132=tabelle!$V$9,('calcolo mitigazione del rischio'!Y$11*tabelle!$W$9),IF('Rischio netto'!P132=tabelle!$V$10,('calcolo mitigazione del rischio'!Y$11*tabelle!$W$10),IF('Rischio netto'!P132=tabelle!$V$11,('calcolo mitigazione del rischio'!Y$11*tabelle!$W$11),IF('Rischio netto'!P132=tabelle!$V$12,('calcolo mitigazione del rischio'!Y$11*tabelle!$W$12),"-"))))))))))</f>
        <v>-</v>
      </c>
      <c r="Z12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1" s="26" t="str">
        <f>IF('Rischio netto'!Q132=tabelle!$V$3,('calcolo mitigazione del rischio'!AA$11*tabelle!$W$3),IF('Rischio netto'!Q132=tabelle!$V$4,('calcolo mitigazione del rischio'!AA$11*tabelle!$W$4),IF('Rischio netto'!Q132=tabelle!$V$5,('calcolo mitigazione del rischio'!AA$11*tabelle!$W$5),IF('Rischio netto'!Q132=tabelle!$V$6,('calcolo mitigazione del rischio'!AA$11*tabelle!$W$6),IF('Rischio netto'!Q132=tabelle!$V$7,('calcolo mitigazione del rischio'!AA$11*tabelle!$W$7),IF('Rischio netto'!Q132=tabelle!$V$8,('calcolo mitigazione del rischio'!AA$11*tabelle!$W$8),IF('Rischio netto'!Q132=tabelle!$V$9,('calcolo mitigazione del rischio'!AA$11*tabelle!$W$9),IF('Rischio netto'!Q132=tabelle!$V$10,('calcolo mitigazione del rischio'!AA$11*tabelle!$W$10),IF('Rischio netto'!Q132=tabelle!$V$11,('calcolo mitigazione del rischio'!AA$11*tabelle!$W$11),IF('Rischio netto'!Q132=tabelle!$V$12,('calcolo mitigazione del rischio'!AA$11*tabelle!$W$12),"-"))))))))))</f>
        <v>-</v>
      </c>
      <c r="AB121" s="26" t="str">
        <f>IF('Rischio netto'!R132=tabelle!$V$3,('calcolo mitigazione del rischio'!AB$11*tabelle!$W$3),IF('Rischio netto'!R132=tabelle!$V$4,('calcolo mitigazione del rischio'!AB$11*tabelle!$W$4),IF('Rischio netto'!R132=tabelle!$V$5,('calcolo mitigazione del rischio'!AB$11*tabelle!$W$5),IF('Rischio netto'!R132=tabelle!$V$6,('calcolo mitigazione del rischio'!AB$11*tabelle!$W$6),IF('Rischio netto'!R132=tabelle!$V$7,('calcolo mitigazione del rischio'!AB$11*tabelle!$W$7),IF('Rischio netto'!R132=tabelle!$V$8,('calcolo mitigazione del rischio'!AB$11*tabelle!$W$8),IF('Rischio netto'!R132=tabelle!$V$9,('calcolo mitigazione del rischio'!AB$11*tabelle!$W$9),IF('Rischio netto'!R132=tabelle!$V$10,('calcolo mitigazione del rischio'!AB$11*tabelle!$W$10),IF('Rischio netto'!R132=tabelle!$V$11,('calcolo mitigazione del rischio'!AB$11*tabelle!$W$11),IF('Rischio netto'!R132=tabelle!$V$12,('calcolo mitigazione del rischio'!AB$11*tabelle!$W$12),"-"))))))))))</f>
        <v>-</v>
      </c>
      <c r="AC121" s="405" t="str">
        <f>IF('Rischio netto'!T128=tabelle!$V$3,('calcolo mitigazione del rischio'!AC$11*tabelle!$W$3),IF('Rischio netto'!T128=tabelle!$V$4,('calcolo mitigazione del rischio'!AC$11*tabelle!$W$4),IF('Rischio netto'!T128=tabelle!$V$5,('calcolo mitigazione del rischio'!AC$11*tabelle!$W$5),IF('Rischio netto'!T128=tabelle!$V$6,('calcolo mitigazione del rischio'!AC$11*tabelle!$W$6),IF('Rischio netto'!T128=tabelle!$V$7,('calcolo mitigazione del rischio'!AC$11*tabelle!$W$7),IF('Rischio netto'!T128=tabelle!$V$8,('calcolo mitigazione del rischio'!AC$11*tabelle!$W$8),IF('Rischio netto'!T128=tabelle!$V$9,('calcolo mitigazione del rischio'!AC$11*tabelle!$W$9),IF('Rischio netto'!T128=tabelle!$V$10,('calcolo mitigazione del rischio'!AC$11*tabelle!$W$10),IF('Rischio netto'!T128=tabelle!$V$11,('calcolo mitigazione del rischio'!AC$11*tabelle!$W$11),IF('Rischio netto'!T128=tabelle!$V$12,('calcolo mitigazione del rischio'!AC$11*tabelle!$W$12),"-"))))))))))</f>
        <v>-</v>
      </c>
      <c r="AD121" s="26" t="str">
        <f>IF('Rischio netto'!T132=tabelle!$V$3,('calcolo mitigazione del rischio'!AD$11*tabelle!$W$3),IF('Rischio netto'!T132=tabelle!$V$4,('calcolo mitigazione del rischio'!AD$11*tabelle!$W$4),IF('Rischio netto'!T132=tabelle!$V$5,('calcolo mitigazione del rischio'!AD$11*tabelle!$W$5),IF('Rischio netto'!T132=tabelle!$V$6,('calcolo mitigazione del rischio'!AD$11*tabelle!$W$6),IF('Rischio netto'!T132=tabelle!$V$7,('calcolo mitigazione del rischio'!AD$11*tabelle!$W$7),IF('Rischio netto'!T132=tabelle!$V$8,('calcolo mitigazione del rischio'!AD$11*tabelle!$W$8),IF('Rischio netto'!T132=tabelle!$V$9,('calcolo mitigazione del rischio'!AD$11*tabelle!$W$9),IF('Rischio netto'!T132=tabelle!$V$10,('calcolo mitigazione del rischio'!AD$11*tabelle!$W$10),IF('Rischio netto'!T132=tabelle!$V$11,('calcolo mitigazione del rischio'!AD$11*tabelle!$W$11),IF('Rischio netto'!T132=tabelle!$V$12,('calcolo mitigazione del rischio'!AD$11*tabelle!$W$12),"-"))))))))))</f>
        <v>-</v>
      </c>
      <c r="AE121" s="26"/>
      <c r="AF121" s="405" t="str">
        <f>IF('Rischio netto'!T128=tabelle!$V$3,('calcolo mitigazione del rischio'!AF$11*tabelle!$W$3),IF('Rischio netto'!T128=tabelle!$V$4,('calcolo mitigazione del rischio'!AF$11*tabelle!$W$4),IF('Rischio netto'!T128=tabelle!$V$5,('calcolo mitigazione del rischio'!AF$11*tabelle!$W$5),IF('Rischio netto'!T128=tabelle!$V$6,('calcolo mitigazione del rischio'!AF$11*tabelle!$W$6),IF('Rischio netto'!T128=tabelle!$V$7,('calcolo mitigazione del rischio'!AF$11*tabelle!$W$7),IF('Rischio netto'!T128=tabelle!$V$8,('calcolo mitigazione del rischio'!AF$11*tabelle!$W$8),IF('Rischio netto'!T128=tabelle!$V$9,('calcolo mitigazione del rischio'!AF$11*tabelle!$W$9),IF('Rischio netto'!T128=tabelle!$V$10,('calcolo mitigazione del rischio'!AF$11*tabelle!$W$10),IF('Rischio netto'!T128=tabelle!$V$11,('calcolo mitigazione del rischio'!AF$11*tabelle!$W$11),IF('Rischio netto'!T128=tabelle!$V$12,('calcolo mitigazione del rischio'!AF$11*tabelle!$W$12),"-"))))))))))</f>
        <v>-</v>
      </c>
      <c r="AG121" s="405" t="str">
        <f>IF('Rischio netto'!U128=tabelle!$V$3,('calcolo mitigazione del rischio'!AG$11*tabelle!$W$3),IF('Rischio netto'!U128=tabelle!$V$4,('calcolo mitigazione del rischio'!AG$11*tabelle!$W$4),IF('Rischio netto'!U128=tabelle!$V$5,('calcolo mitigazione del rischio'!AG$11*tabelle!$W$5),IF('Rischio netto'!U128=tabelle!$V$6,('calcolo mitigazione del rischio'!AG$11*tabelle!$W$6),IF('Rischio netto'!U128=tabelle!$V$7,('calcolo mitigazione del rischio'!AG$11*tabelle!$W$7),IF('Rischio netto'!U128=tabelle!$V$8,('calcolo mitigazione del rischio'!AG$11*tabelle!$W$8),IF('Rischio netto'!U128=tabelle!$V$9,('calcolo mitigazione del rischio'!AG$11*tabelle!$W$9),IF('Rischio netto'!U128=tabelle!$V$10,('calcolo mitigazione del rischio'!AG$11*tabelle!$W$10),IF('Rischio netto'!U128=tabelle!$V$11,('calcolo mitigazione del rischio'!AG$11*tabelle!$W$11),IF('Rischio netto'!U128=tabelle!$V$12,('calcolo mitigazione del rischio'!AG$11*tabelle!$W$12),"-"))))))))))</f>
        <v>-</v>
      </c>
      <c r="AH121" s="26" t="str">
        <f>IF('Rischio netto'!V132=tabelle!$V$3,('calcolo mitigazione del rischio'!AH$11*tabelle!$W$3),IF('Rischio netto'!V132=tabelle!$V$4,('calcolo mitigazione del rischio'!AH$11*tabelle!$W$4),IF('Rischio netto'!V132=tabelle!$V$5,('calcolo mitigazione del rischio'!AH$11*tabelle!$W$5),IF('Rischio netto'!V132=tabelle!$V$6,('calcolo mitigazione del rischio'!AH$11*tabelle!$W$6),IF('Rischio netto'!V132=tabelle!$V$7,('calcolo mitigazione del rischio'!AH$11*tabelle!$W$7),IF('Rischio netto'!V132=tabelle!$V$8,('calcolo mitigazione del rischio'!AH$11*tabelle!$W$8),IF('Rischio netto'!V132=tabelle!$V$9,('calcolo mitigazione del rischio'!AH$11*tabelle!$W$9),IF('Rischio netto'!V132=tabelle!$V$10,('calcolo mitigazione del rischio'!AH$11*tabelle!$W$10),IF('Rischio netto'!V132=tabelle!$V$11,('calcolo mitigazione del rischio'!AH$11*tabelle!$W$11),IF('Rischio netto'!V132=tabelle!$V$12,('calcolo mitigazione del rischio'!AH$11*tabelle!$W$12),"-"))))))))))</f>
        <v>-</v>
      </c>
      <c r="AI121" s="410" t="str">
        <f>IF('Rischio netto'!W132=tabelle!$V$3,('calcolo mitigazione del rischio'!AI$11*tabelle!$W$3),IF('Rischio netto'!W132=tabelle!$V$4,('calcolo mitigazione del rischio'!AI$11*tabelle!$W$4),IF('Rischio netto'!W132=tabelle!$V$5,('calcolo mitigazione del rischio'!AI$11*tabelle!$W$5),IF('Rischio netto'!W132=tabelle!$V$6,('calcolo mitigazione del rischio'!AI$11*tabelle!$W$6),IF('Rischio netto'!W132=tabelle!$V$7,('calcolo mitigazione del rischio'!AI$11*tabelle!$W$7),IF('Rischio netto'!W132=tabelle!$V$8,('calcolo mitigazione del rischio'!AI$11*tabelle!$W$8),IF('Rischio netto'!W132=tabelle!$V$9,('calcolo mitigazione del rischio'!AI$11*tabelle!$W$9),IF('Rischio netto'!W132=tabelle!$V$10,('calcolo mitigazione del rischio'!AI$11*tabelle!$W$10),IF('Rischio netto'!W132=tabelle!$V$11,('calcolo mitigazione del rischio'!AI$11*tabelle!$W$11),IF('Rischio netto'!W132=tabelle!$V$12,('calcolo mitigazione del rischio'!AI$11*tabelle!$W$12),"-"))))))))))</f>
        <v>-</v>
      </c>
      <c r="AJ121" s="428" t="e">
        <f t="shared" si="9"/>
        <v>#REF!</v>
      </c>
      <c r="AK121" s="429" t="e">
        <f t="shared" si="16"/>
        <v>#REF!</v>
      </c>
      <c r="AL121" s="418" t="e">
        <f>IF('calcolo mitigazione del rischio'!$AJ121="-","-",'calcolo mitigazione del rischio'!$AK121)</f>
        <v>#REF!</v>
      </c>
      <c r="AM121" s="412" t="str">
        <f>IF('Rischio netto'!X132="-","-",IF('calcolo mitigazione del rischio'!S121="-","-",IF('calcolo mitigazione del rischio'!AL121="-","-",ROUND(('calcolo mitigazione del rischio'!S121*(1-'calcolo mitigazione del rischio'!AL121)),0))))</f>
        <v>-</v>
      </c>
      <c r="AN121" s="404"/>
      <c r="AO121" s="26">
        <f>IF('Rischio Lordo'!L128="X",tabelle!$I$2,0)</f>
        <v>0</v>
      </c>
      <c r="AP121" s="26">
        <f>IF('Rischio Lordo'!M128="X",tabelle!$I$3,0)</f>
        <v>0</v>
      </c>
      <c r="AQ121" s="26">
        <f>IF('Rischio Lordo'!N128="X",tabelle!$I$4,0)</f>
        <v>0</v>
      </c>
      <c r="AR121" s="26">
        <f>IF('Rischio Lordo'!O128="X",tabelle!$I$5,0)</f>
        <v>0</v>
      </c>
      <c r="AS121" s="26">
        <f>IF('Rischio Lordo'!P128="X",tabelle!$I$6,0)</f>
        <v>0</v>
      </c>
      <c r="AT121" s="26">
        <f>IF('Rischio Lordo'!Q128="X",tabelle!$I$7,0)</f>
        <v>0</v>
      </c>
      <c r="AU121" s="26">
        <f>IF('Rischio Lordo'!R128="X",tabelle!$I$8,0)</f>
        <v>0</v>
      </c>
      <c r="AV121" s="26">
        <f>IF('Rischio Lordo'!S128="X",tabelle!$I$9,0)</f>
        <v>0</v>
      </c>
      <c r="AW121" s="26">
        <f>IF('Rischio Lordo'!T128="X",tabelle!$I$10,0)</f>
        <v>0</v>
      </c>
      <c r="AX121" s="26">
        <f>IF('Rischio Lordo'!U128="X",tabelle!$I$11,0)</f>
        <v>0</v>
      </c>
      <c r="AY121" s="26">
        <f>IF('Rischio Lordo'!V128="X",tabelle!$I$12,0)</f>
        <v>0</v>
      </c>
      <c r="AZ121" s="26">
        <f>IF('Rischio Lordo'!W128="X",tabelle!$I$13,0)</f>
        <v>0</v>
      </c>
      <c r="BA121" s="26">
        <f>IF('Rischio Lordo'!X128="X",tabelle!$I$14,0)</f>
        <v>0</v>
      </c>
      <c r="BB121" s="26">
        <f>IF('Rischio Lordo'!Y128="X",tabelle!$I$15,0)</f>
        <v>0</v>
      </c>
      <c r="BC121" s="26">
        <f>IF('Rischio Lordo'!Z128="X",tabelle!$I$16,0)</f>
        <v>0</v>
      </c>
      <c r="BD121" s="26">
        <f>IF('Rischio Lordo'!AA128="X",tabelle!$I$17,0)</f>
        <v>0</v>
      </c>
      <c r="BE121" s="26">
        <f>IF('Rischio Lordo'!AB128="X",tabelle!$I$18,0)</f>
        <v>0</v>
      </c>
      <c r="BF121" s="26">
        <f>IF('Rischio Lordo'!AC128="X",tabelle!$I$18,0)</f>
        <v>0</v>
      </c>
      <c r="BG121" s="26">
        <f>IF('Rischio Lordo'!AC128="X",tabelle!$I$19,0)</f>
        <v>0</v>
      </c>
      <c r="BH121" s="212">
        <f t="shared" si="17"/>
        <v>0</v>
      </c>
    </row>
    <row r="122" spans="1:60" ht="35.5" customHeight="1" thickBot="1" x14ac:dyDescent="0.9">
      <c r="A122" s="1124">
        <f>Schema!A131</f>
        <v>0</v>
      </c>
      <c r="B122" s="821">
        <f>Schema!B131</f>
        <v>0</v>
      </c>
      <c r="C122" s="1126">
        <f>Schema!C131</f>
        <v>0</v>
      </c>
      <c r="D122" s="277" t="str">
        <f>Schema!D131</f>
        <v xml:space="preserve">A.2. Conferimento rifiuti a trasportatori e smaltitori
</v>
      </c>
      <c r="E122" s="316" t="str">
        <f>Schema!E131</f>
        <v>SRE</v>
      </c>
      <c r="F122" s="98" t="str">
        <f>Schema!F131</f>
        <v>A</v>
      </c>
      <c r="G122" s="98" t="str">
        <f>Schema!G131</f>
        <v>01</v>
      </c>
      <c r="H122" s="317" t="str">
        <f>Schema!H131</f>
        <v>02</v>
      </c>
      <c r="I122" s="181" t="str">
        <f>IF('Rischio Lordo'!AF129=tabelle!$M$7,tabelle!$N$7,IF('Rischio Lordo'!AF129=tabelle!$M$6,tabelle!$N$6,IF('Rischio Lordo'!AF129=tabelle!$M$5,tabelle!$N$5,IF('Rischio Lordo'!AF129=tabelle!$M$4,tabelle!$N$4,IF('Rischio Lordo'!AF129=tabelle!$M$3,tabelle!$N$3,"-")))))</f>
        <v>-</v>
      </c>
      <c r="J122" s="34" t="str">
        <f>IF('Rischio Lordo'!AG129=tabelle!$M$7,tabelle!$N$7,IF('Rischio Lordo'!AG129=tabelle!$M$6,tabelle!$N$6,IF('Rischio Lordo'!AG129=tabelle!$M$5,tabelle!$N$5,IF('Rischio Lordo'!AG129=tabelle!$M$4,tabelle!$N$4,IF('Rischio Lordo'!AG129=tabelle!$M$3,tabelle!$N$3,"-")))))</f>
        <v>-</v>
      </c>
      <c r="K122" s="34" t="str">
        <f>IF('Rischio Lordo'!AH129=tabelle!$M$7,tabelle!$N$7,IF('Rischio Lordo'!AH129=tabelle!$M$6,tabelle!$N$6,IF('Rischio Lordo'!AH129=tabelle!$M$5,tabelle!$N$5,IF('Rischio Lordo'!AH129=tabelle!$M$4,tabelle!$N$4,IF('Rischio Lordo'!AH129=tabelle!$M$3,tabelle!$N$3,"-")))))</f>
        <v>-</v>
      </c>
      <c r="L122" s="394" t="str">
        <f t="shared" si="14"/>
        <v>-</v>
      </c>
      <c r="M122" s="34" t="str">
        <f>IF('Rischio Lordo'!AI129=tabelle!$M$7,tabelle!$N$7,IF('Rischio Lordo'!AI129=tabelle!$M$6,tabelle!$N$6,IF('Rischio Lordo'!AI129=tabelle!$M$5,tabelle!$N$5,IF('Rischio Lordo'!AI129=tabelle!$M$4,tabelle!$N$4,IF('Rischio Lordo'!AI129=tabelle!$M$3,tabelle!$N$3,"-")))))</f>
        <v>-</v>
      </c>
      <c r="N122" s="165" t="str">
        <f>IF(M122="-","-",IF('calcolo mitigazione del rischio'!L122="-","-",IF(AND((M122*'calcolo mitigazione del rischio'!L122)&gt;=tabelle!$P$3, (M122*'calcolo mitigazione del rischio'!L122)&lt;tabelle!$Q$3),tabelle!$R$3,IF(AND((M122*'calcolo mitigazione del rischio'!L122)&gt;=tabelle!$P$4, (M122*'calcolo mitigazione del rischio'!L122)&lt;tabelle!$Q$4),tabelle!$R$4,IF(AND((M122*'calcolo mitigazione del rischio'!L122)&gt;=tabelle!$P$5, (M122*'calcolo mitigazione del rischio'!L122)&lt;tabelle!$Q$5),tabelle!$R$5,IF(AND((M122*'calcolo mitigazione del rischio'!L122)&gt;=tabelle!$P$6, (M122*'calcolo mitigazione del rischio'!L122)&lt;tabelle!$Q$6),tabelle!$R$6,IF(AND((M122*'calcolo mitigazione del rischio'!L122)&gt;=tabelle!$P$7, (M122*'calcolo mitigazione del rischio'!L122)&lt;=tabelle!$Q$7),tabelle!$R$7,"-")))))))</f>
        <v>-</v>
      </c>
      <c r="O122" s="35" t="str">
        <f>IF('Rischio Lordo'!AK129=tabelle!$M$7,tabelle!$N$7,IF('Rischio Lordo'!AK129=tabelle!$M$6,tabelle!$N$6,IF('Rischio Lordo'!AK129=tabelle!$M$5,tabelle!$N$5,IF('Rischio Lordo'!AK129=tabelle!$M$4,tabelle!$N$4,IF('Rischio Lordo'!AK129=tabelle!$M$3,tabelle!$N$3,"-")))))</f>
        <v>-</v>
      </c>
      <c r="P122" s="35" t="str">
        <f>IF('Rischio Lordo'!AL129=tabelle!$M$7,tabelle!$N$7,IF('Rischio Lordo'!AL129=tabelle!$M$6,tabelle!$N$6,IF('Rischio Lordo'!AL129=tabelle!$M$5,tabelle!$N$5,IF('Rischio Lordo'!AL129=tabelle!$M$4,tabelle!$N$4,IF('Rischio Lordo'!AL129=tabelle!$M$3,tabelle!$N$3,"-")))))</f>
        <v>-</v>
      </c>
      <c r="Q122" s="35" t="str">
        <f>IF('Rischio Lordo'!AM129=tabelle!$M$7,tabelle!$N$7,IF('Rischio Lordo'!AM129=tabelle!$M$6,tabelle!$N$6,IF('Rischio Lordo'!AM129=tabelle!$M$5,tabelle!$N$5,IF('Rischio Lordo'!AM129=tabelle!$M$4,tabelle!$N$4,IF('Rischio Lordo'!AM129=tabelle!$M$3,tabelle!$N$3,"-")))))</f>
        <v>-</v>
      </c>
      <c r="R122" s="166" t="str">
        <f t="shared" si="15"/>
        <v>-</v>
      </c>
      <c r="S122" s="228" t="str">
        <f>IF(R122="-","-",(R122*'calcolo mitigazione del rischio'!N122))</f>
        <v>-</v>
      </c>
      <c r="T122" s="26" t="str">
        <f>IF('Rischio netto'!I133=tabelle!$V$3,('calcolo mitigazione del rischio'!T$11*tabelle!$W$3),IF('Rischio netto'!I133=tabelle!$V$4,('calcolo mitigazione del rischio'!T$11*tabelle!$W$4),IF('Rischio netto'!I133=tabelle!$V$5,('calcolo mitigazione del rischio'!T$11*tabelle!$W$5),IF('Rischio netto'!I133=tabelle!$V$6,('calcolo mitigazione del rischio'!T$11*tabelle!$W$6),IF('Rischio netto'!I133=tabelle!$V$7,('calcolo mitigazione del rischio'!T$11*tabelle!$W$7),IF('Rischio netto'!I133=tabelle!$V$8,('calcolo mitigazione del rischio'!T$11*tabelle!$W$8),IF('Rischio netto'!I133=tabelle!$V$9,('calcolo mitigazione del rischio'!T$11*tabelle!$W$9),IF('Rischio netto'!I133=tabelle!$V$10,('calcolo mitigazione del rischio'!T$11*tabelle!$W$10),IF('Rischio netto'!I133=tabelle!$V$11,('calcolo mitigazione del rischio'!T$11*tabelle!$W$11),IF('Rischio netto'!I133=tabelle!$V$12,('calcolo mitigazione del rischio'!T$11*tabelle!$W$12),"-"))))))))))</f>
        <v>-</v>
      </c>
      <c r="U122" s="26" t="str">
        <f>IF('Rischio netto'!J133=tabelle!$V$3,('calcolo mitigazione del rischio'!U$11*tabelle!$W$3),IF('Rischio netto'!J133=tabelle!$V$4,('calcolo mitigazione del rischio'!U$11*tabelle!$W$4),IF('Rischio netto'!J133=tabelle!$V$5,('calcolo mitigazione del rischio'!U$11*tabelle!$W$5),IF('Rischio netto'!J133=tabelle!$V$6,('calcolo mitigazione del rischio'!U$11*tabelle!$W$6),IF('Rischio netto'!J133=tabelle!$V$7,('calcolo mitigazione del rischio'!U$11*tabelle!$W$7),IF('Rischio netto'!J133=tabelle!$V$8,('calcolo mitigazione del rischio'!U$11*tabelle!$W$8),IF('Rischio netto'!J133=tabelle!$V$9,('calcolo mitigazione del rischio'!U$11*tabelle!$W$9),IF('Rischio netto'!J133=tabelle!$V$10,('calcolo mitigazione del rischio'!U$11*tabelle!$W$10),IF('Rischio netto'!J133=tabelle!$V$11,('calcolo mitigazione del rischio'!U$11*tabelle!$W$11),IF('Rischio netto'!J133=tabelle!$V$12,('calcolo mitigazione del rischio'!U$11*tabelle!$W$12),"-"))))))))))</f>
        <v>-</v>
      </c>
      <c r="V122" s="26" t="str">
        <f>IF('Rischio netto'!K133=tabelle!$V$3,('calcolo mitigazione del rischio'!V$11*tabelle!$W$3),IF('Rischio netto'!K133=tabelle!$V$4,('calcolo mitigazione del rischio'!V$11*tabelle!$W$4),IF('Rischio netto'!K133=tabelle!$V$5,('calcolo mitigazione del rischio'!V$11*tabelle!$W$5),IF('Rischio netto'!K133=tabelle!$V$6,('calcolo mitigazione del rischio'!V$11*tabelle!$W$6),IF('Rischio netto'!K133=tabelle!$V$7,('calcolo mitigazione del rischio'!V$11*tabelle!$W$7),IF('Rischio netto'!K133=tabelle!$V$8,('calcolo mitigazione del rischio'!V$11*tabelle!$W$8),IF('Rischio netto'!K133=tabelle!$V$9,('calcolo mitigazione del rischio'!V$11*tabelle!$W$9),IF('Rischio netto'!K133=tabelle!$V$10,('calcolo mitigazione del rischio'!V$11*tabelle!$W$10),IF('Rischio netto'!K133=tabelle!$V$11,('calcolo mitigazione del rischio'!V$11*tabelle!$W$11),IF('Rischio netto'!K133=tabelle!$V$12,('calcolo mitigazione del rischio'!V$11*tabelle!$W$12),"-"))))))))))</f>
        <v>-</v>
      </c>
      <c r="W122" s="26" t="str">
        <f>IF('Rischio netto'!L133=tabelle!$V$3,('calcolo mitigazione del rischio'!W$11*tabelle!$W$3),IF('Rischio netto'!L133=tabelle!$V$4,('calcolo mitigazione del rischio'!W$11*tabelle!$W$4),IF('Rischio netto'!L133=tabelle!$V$5,('calcolo mitigazione del rischio'!W$11*tabelle!$W$5),IF('Rischio netto'!L133=tabelle!$V$6,('calcolo mitigazione del rischio'!W$11*tabelle!$W$6),IF('Rischio netto'!L133=tabelle!$V$7,('calcolo mitigazione del rischio'!W$11*tabelle!$W$7),IF('Rischio netto'!L133=tabelle!$V$8,('calcolo mitigazione del rischio'!W$11*tabelle!$W$8),IF('Rischio netto'!L133=tabelle!$V$9,('calcolo mitigazione del rischio'!W$11*tabelle!$W$9),IF('Rischio netto'!L133=tabelle!$V$10,('calcolo mitigazione del rischio'!W$11*tabelle!$W$10),IF('Rischio netto'!L133=tabelle!$V$11,('calcolo mitigazione del rischio'!W$11*tabelle!$W$11),IF('Rischio netto'!L133=tabelle!$V$12,('calcolo mitigazione del rischio'!W$11*tabelle!$W$12),"-"))))))))))</f>
        <v>-</v>
      </c>
      <c r="X122" s="26" t="str">
        <f>IF('Rischio netto'!O133=tabelle!$V$3,('calcolo mitigazione del rischio'!X$11*tabelle!$W$3),IF('Rischio netto'!O133=tabelle!$V$4,('calcolo mitigazione del rischio'!X$11*tabelle!$W$4),IF('Rischio netto'!O133=tabelle!$V$5,('calcolo mitigazione del rischio'!X$11*tabelle!$W$5),IF('Rischio netto'!O133=tabelle!$V$6,('calcolo mitigazione del rischio'!X$11*tabelle!$W$6),IF('Rischio netto'!O133=tabelle!$V$7,('calcolo mitigazione del rischio'!X$11*tabelle!$W$7),IF('Rischio netto'!O133=tabelle!$V$8,('calcolo mitigazione del rischio'!X$11*tabelle!$W$8),IF('Rischio netto'!O133=tabelle!$V$9,('calcolo mitigazione del rischio'!X$11*tabelle!$W$9),IF('Rischio netto'!O133=tabelle!$V$10,('calcolo mitigazione del rischio'!X$11*tabelle!$W$10),IF('Rischio netto'!O133=tabelle!$V$11,('calcolo mitigazione del rischio'!X$11*tabelle!$W$11),IF('Rischio netto'!O133=tabelle!$V$12,('calcolo mitigazione del rischio'!X$11*tabelle!$W$12),"-"))))))))))</f>
        <v>-</v>
      </c>
      <c r="Y122" s="26" t="str">
        <f>IF('Rischio netto'!P133=tabelle!$V$3,('calcolo mitigazione del rischio'!Y$11*tabelle!$W$3),IF('Rischio netto'!P133=tabelle!$V$4,('calcolo mitigazione del rischio'!Y$11*tabelle!$W$4),IF('Rischio netto'!P133=tabelle!$V$5,('calcolo mitigazione del rischio'!Y$11*tabelle!$W$5),IF('Rischio netto'!P133=tabelle!$V$6,('calcolo mitigazione del rischio'!Y$11*tabelle!$W$6),IF('Rischio netto'!P133=tabelle!$V$7,('calcolo mitigazione del rischio'!Y$11*tabelle!$W$7),IF('Rischio netto'!P133=tabelle!$V$8,('calcolo mitigazione del rischio'!Y$11*tabelle!$W$8),IF('Rischio netto'!P133=tabelle!$V$9,('calcolo mitigazione del rischio'!Y$11*tabelle!$W$9),IF('Rischio netto'!P133=tabelle!$V$10,('calcolo mitigazione del rischio'!Y$11*tabelle!$W$10),IF('Rischio netto'!P133=tabelle!$V$11,('calcolo mitigazione del rischio'!Y$11*tabelle!$W$11),IF('Rischio netto'!P133=tabelle!$V$12,('calcolo mitigazione del rischio'!Y$11*tabelle!$W$12),"-"))))))))))</f>
        <v>-</v>
      </c>
      <c r="Z12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2" s="26" t="str">
        <f>IF('Rischio netto'!Q133=tabelle!$V$3,('calcolo mitigazione del rischio'!AA$11*tabelle!$W$3),IF('Rischio netto'!Q133=tabelle!$V$4,('calcolo mitigazione del rischio'!AA$11*tabelle!$W$4),IF('Rischio netto'!Q133=tabelle!$V$5,('calcolo mitigazione del rischio'!AA$11*tabelle!$W$5),IF('Rischio netto'!Q133=tabelle!$V$6,('calcolo mitigazione del rischio'!AA$11*tabelle!$W$6),IF('Rischio netto'!Q133=tabelle!$V$7,('calcolo mitigazione del rischio'!AA$11*tabelle!$W$7),IF('Rischio netto'!Q133=tabelle!$V$8,('calcolo mitigazione del rischio'!AA$11*tabelle!$W$8),IF('Rischio netto'!Q133=tabelle!$V$9,('calcolo mitigazione del rischio'!AA$11*tabelle!$W$9),IF('Rischio netto'!Q133=tabelle!$V$10,('calcolo mitigazione del rischio'!AA$11*tabelle!$W$10),IF('Rischio netto'!Q133=tabelle!$V$11,('calcolo mitigazione del rischio'!AA$11*tabelle!$W$11),IF('Rischio netto'!Q133=tabelle!$V$12,('calcolo mitigazione del rischio'!AA$11*tabelle!$W$12),"-"))))))))))</f>
        <v>-</v>
      </c>
      <c r="AB122" s="26" t="str">
        <f>IF('Rischio netto'!R133=tabelle!$V$3,('calcolo mitigazione del rischio'!AB$11*tabelle!$W$3),IF('Rischio netto'!R133=tabelle!$V$4,('calcolo mitigazione del rischio'!AB$11*tabelle!$W$4),IF('Rischio netto'!R133=tabelle!$V$5,('calcolo mitigazione del rischio'!AB$11*tabelle!$W$5),IF('Rischio netto'!R133=tabelle!$V$6,('calcolo mitigazione del rischio'!AB$11*tabelle!$W$6),IF('Rischio netto'!R133=tabelle!$V$7,('calcolo mitigazione del rischio'!AB$11*tabelle!$W$7),IF('Rischio netto'!R133=tabelle!$V$8,('calcolo mitigazione del rischio'!AB$11*tabelle!$W$8),IF('Rischio netto'!R133=tabelle!$V$9,('calcolo mitigazione del rischio'!AB$11*tabelle!$W$9),IF('Rischio netto'!R133=tabelle!$V$10,('calcolo mitigazione del rischio'!AB$11*tabelle!$W$10),IF('Rischio netto'!R133=tabelle!$V$11,('calcolo mitigazione del rischio'!AB$11*tabelle!$W$11),IF('Rischio netto'!R133=tabelle!$V$12,('calcolo mitigazione del rischio'!AB$11*tabelle!$W$12),"-"))))))))))</f>
        <v>-</v>
      </c>
      <c r="AC122" s="405" t="str">
        <f>IF('Rischio netto'!T129=tabelle!$V$3,('calcolo mitigazione del rischio'!AC$11*tabelle!$W$3),IF('Rischio netto'!T129=tabelle!$V$4,('calcolo mitigazione del rischio'!AC$11*tabelle!$W$4),IF('Rischio netto'!T129=tabelle!$V$5,('calcolo mitigazione del rischio'!AC$11*tabelle!$W$5),IF('Rischio netto'!T129=tabelle!$V$6,('calcolo mitigazione del rischio'!AC$11*tabelle!$W$6),IF('Rischio netto'!T129=tabelle!$V$7,('calcolo mitigazione del rischio'!AC$11*tabelle!$W$7),IF('Rischio netto'!T129=tabelle!$V$8,('calcolo mitigazione del rischio'!AC$11*tabelle!$W$8),IF('Rischio netto'!T129=tabelle!$V$9,('calcolo mitigazione del rischio'!AC$11*tabelle!$W$9),IF('Rischio netto'!T129=tabelle!$V$10,('calcolo mitigazione del rischio'!AC$11*tabelle!$W$10),IF('Rischio netto'!T129=tabelle!$V$11,('calcolo mitigazione del rischio'!AC$11*tabelle!$W$11),IF('Rischio netto'!T129=tabelle!$V$12,('calcolo mitigazione del rischio'!AC$11*tabelle!$W$12),"-"))))))))))</f>
        <v>-</v>
      </c>
      <c r="AD122" s="26" t="str">
        <f>IF('Rischio netto'!T133=tabelle!$V$3,('calcolo mitigazione del rischio'!AD$11*tabelle!$W$3),IF('Rischio netto'!T133=tabelle!$V$4,('calcolo mitigazione del rischio'!AD$11*tabelle!$W$4),IF('Rischio netto'!T133=tabelle!$V$5,('calcolo mitigazione del rischio'!AD$11*tabelle!$W$5),IF('Rischio netto'!T133=tabelle!$V$6,('calcolo mitigazione del rischio'!AD$11*tabelle!$W$6),IF('Rischio netto'!T133=tabelle!$V$7,('calcolo mitigazione del rischio'!AD$11*tabelle!$W$7),IF('Rischio netto'!T133=tabelle!$V$8,('calcolo mitigazione del rischio'!AD$11*tabelle!$W$8),IF('Rischio netto'!T133=tabelle!$V$9,('calcolo mitigazione del rischio'!AD$11*tabelle!$W$9),IF('Rischio netto'!T133=tabelle!$V$10,('calcolo mitigazione del rischio'!AD$11*tabelle!$W$10),IF('Rischio netto'!T133=tabelle!$V$11,('calcolo mitigazione del rischio'!AD$11*tabelle!$W$11),IF('Rischio netto'!T133=tabelle!$V$12,('calcolo mitigazione del rischio'!AD$11*tabelle!$W$12),"-"))))))))))</f>
        <v>-</v>
      </c>
      <c r="AE122" s="26"/>
      <c r="AF122" s="405" t="str">
        <f>IF('Rischio netto'!T129=tabelle!$V$3,('calcolo mitigazione del rischio'!AF$11*tabelle!$W$3),IF('Rischio netto'!T129=tabelle!$V$4,('calcolo mitigazione del rischio'!AF$11*tabelle!$W$4),IF('Rischio netto'!T129=tabelle!$V$5,('calcolo mitigazione del rischio'!AF$11*tabelle!$W$5),IF('Rischio netto'!T129=tabelle!$V$6,('calcolo mitigazione del rischio'!AF$11*tabelle!$W$6),IF('Rischio netto'!T129=tabelle!$V$7,('calcolo mitigazione del rischio'!AF$11*tabelle!$W$7),IF('Rischio netto'!T129=tabelle!$V$8,('calcolo mitigazione del rischio'!AF$11*tabelle!$W$8),IF('Rischio netto'!T129=tabelle!$V$9,('calcolo mitigazione del rischio'!AF$11*tabelle!$W$9),IF('Rischio netto'!T129=tabelle!$V$10,('calcolo mitigazione del rischio'!AF$11*tabelle!$W$10),IF('Rischio netto'!T129=tabelle!$V$11,('calcolo mitigazione del rischio'!AF$11*tabelle!$W$11),IF('Rischio netto'!T129=tabelle!$V$12,('calcolo mitigazione del rischio'!AF$11*tabelle!$W$12),"-"))))))))))</f>
        <v>-</v>
      </c>
      <c r="AG122" s="405" t="str">
        <f>IF('Rischio netto'!U129=tabelle!$V$3,('calcolo mitigazione del rischio'!AG$11*tabelle!$W$3),IF('Rischio netto'!U129=tabelle!$V$4,('calcolo mitigazione del rischio'!AG$11*tabelle!$W$4),IF('Rischio netto'!U129=tabelle!$V$5,('calcolo mitigazione del rischio'!AG$11*tabelle!$W$5),IF('Rischio netto'!U129=tabelle!$V$6,('calcolo mitigazione del rischio'!AG$11*tabelle!$W$6),IF('Rischio netto'!U129=tabelle!$V$7,('calcolo mitigazione del rischio'!AG$11*tabelle!$W$7),IF('Rischio netto'!U129=tabelle!$V$8,('calcolo mitigazione del rischio'!AG$11*tabelle!$W$8),IF('Rischio netto'!U129=tabelle!$V$9,('calcolo mitigazione del rischio'!AG$11*tabelle!$W$9),IF('Rischio netto'!U129=tabelle!$V$10,('calcolo mitigazione del rischio'!AG$11*tabelle!$W$10),IF('Rischio netto'!U129=tabelle!$V$11,('calcolo mitigazione del rischio'!AG$11*tabelle!$W$11),IF('Rischio netto'!U129=tabelle!$V$12,('calcolo mitigazione del rischio'!AG$11*tabelle!$W$12),"-"))))))))))</f>
        <v>-</v>
      </c>
      <c r="AH122" s="26" t="str">
        <f>IF('Rischio netto'!V133=tabelle!$V$3,('calcolo mitigazione del rischio'!AH$11*tabelle!$W$3),IF('Rischio netto'!V133=tabelle!$V$4,('calcolo mitigazione del rischio'!AH$11*tabelle!$W$4),IF('Rischio netto'!V133=tabelle!$V$5,('calcolo mitigazione del rischio'!AH$11*tabelle!$W$5),IF('Rischio netto'!V133=tabelle!$V$6,('calcolo mitigazione del rischio'!AH$11*tabelle!$W$6),IF('Rischio netto'!V133=tabelle!$V$7,('calcolo mitigazione del rischio'!AH$11*tabelle!$W$7),IF('Rischio netto'!V133=tabelle!$V$8,('calcolo mitigazione del rischio'!AH$11*tabelle!$W$8),IF('Rischio netto'!V133=tabelle!$V$9,('calcolo mitigazione del rischio'!AH$11*tabelle!$W$9),IF('Rischio netto'!V133=tabelle!$V$10,('calcolo mitigazione del rischio'!AH$11*tabelle!$W$10),IF('Rischio netto'!V133=tabelle!$V$11,('calcolo mitigazione del rischio'!AH$11*tabelle!$W$11),IF('Rischio netto'!V133=tabelle!$V$12,('calcolo mitigazione del rischio'!AH$11*tabelle!$W$12),"-"))))))))))</f>
        <v>-</v>
      </c>
      <c r="AI122" s="410" t="str">
        <f>IF('Rischio netto'!W133=tabelle!$V$3,('calcolo mitigazione del rischio'!AI$11*tabelle!$W$3),IF('Rischio netto'!W133=tabelle!$V$4,('calcolo mitigazione del rischio'!AI$11*tabelle!$W$4),IF('Rischio netto'!W133=tabelle!$V$5,('calcolo mitigazione del rischio'!AI$11*tabelle!$W$5),IF('Rischio netto'!W133=tabelle!$V$6,('calcolo mitigazione del rischio'!AI$11*tabelle!$W$6),IF('Rischio netto'!W133=tabelle!$V$7,('calcolo mitigazione del rischio'!AI$11*tabelle!$W$7),IF('Rischio netto'!W133=tabelle!$V$8,('calcolo mitigazione del rischio'!AI$11*tabelle!$W$8),IF('Rischio netto'!W133=tabelle!$V$9,('calcolo mitigazione del rischio'!AI$11*tabelle!$W$9),IF('Rischio netto'!W133=tabelle!$V$10,('calcolo mitigazione del rischio'!AI$11*tabelle!$W$10),IF('Rischio netto'!W133=tabelle!$V$11,('calcolo mitigazione del rischio'!AI$11*tabelle!$W$11),IF('Rischio netto'!W133=tabelle!$V$12,('calcolo mitigazione del rischio'!AI$11*tabelle!$W$12),"-"))))))))))</f>
        <v>-</v>
      </c>
      <c r="AJ122" s="428" t="e">
        <f t="shared" si="9"/>
        <v>#REF!</v>
      </c>
      <c r="AK122" s="429" t="e">
        <f t="shared" si="16"/>
        <v>#REF!</v>
      </c>
      <c r="AL122" s="418" t="e">
        <f>IF('calcolo mitigazione del rischio'!$AJ122="-","-",'calcolo mitigazione del rischio'!$AK122)</f>
        <v>#REF!</v>
      </c>
      <c r="AM122" s="412" t="str">
        <f>IF('Rischio netto'!X133="-","-",IF('calcolo mitigazione del rischio'!S122="-","-",IF('calcolo mitigazione del rischio'!AL122="-","-",ROUND(('calcolo mitigazione del rischio'!S122*(1-'calcolo mitigazione del rischio'!AL122)),0))))</f>
        <v>-</v>
      </c>
      <c r="AN122" s="404"/>
      <c r="AO122" s="26">
        <f>IF('Rischio Lordo'!L129="X",tabelle!$I$2,0)</f>
        <v>0</v>
      </c>
      <c r="AP122" s="26">
        <f>IF('Rischio Lordo'!M129="X",tabelle!$I$3,0)</f>
        <v>0</v>
      </c>
      <c r="AQ122" s="26">
        <f>IF('Rischio Lordo'!N129="X",tabelle!$I$4,0)</f>
        <v>0</v>
      </c>
      <c r="AR122" s="26">
        <f>IF('Rischio Lordo'!O129="X",tabelle!$I$5,0)</f>
        <v>0</v>
      </c>
      <c r="AS122" s="26">
        <f>IF('Rischio Lordo'!P129="X",tabelle!$I$6,0)</f>
        <v>0</v>
      </c>
      <c r="AT122" s="26">
        <f>IF('Rischio Lordo'!Q129="X",tabelle!$I$7,0)</f>
        <v>0</v>
      </c>
      <c r="AU122" s="26">
        <f>IF('Rischio Lordo'!R129="X",tabelle!$I$8,0)</f>
        <v>0</v>
      </c>
      <c r="AV122" s="26">
        <f>IF('Rischio Lordo'!S129="X",tabelle!$I$9,0)</f>
        <v>0</v>
      </c>
      <c r="AW122" s="26">
        <f>IF('Rischio Lordo'!T129="X",tabelle!$I$10,0)</f>
        <v>0</v>
      </c>
      <c r="AX122" s="26">
        <f>IF('Rischio Lordo'!U129="X",tabelle!$I$11,0)</f>
        <v>0</v>
      </c>
      <c r="AY122" s="26">
        <f>IF('Rischio Lordo'!V129="X",tabelle!$I$12,0)</f>
        <v>0</v>
      </c>
      <c r="AZ122" s="26">
        <f>IF('Rischio Lordo'!W129="X",tabelle!$I$13,0)</f>
        <v>0</v>
      </c>
      <c r="BA122" s="26">
        <f>IF('Rischio Lordo'!X129="X",tabelle!$I$14,0)</f>
        <v>0</v>
      </c>
      <c r="BB122" s="26">
        <f>IF('Rischio Lordo'!Y129="X",tabelle!$I$15,0)</f>
        <v>0</v>
      </c>
      <c r="BC122" s="26">
        <f>IF('Rischio Lordo'!Z129="X",tabelle!$I$16,0)</f>
        <v>0</v>
      </c>
      <c r="BD122" s="26">
        <f>IF('Rischio Lordo'!AA129="X",tabelle!$I$17,0)</f>
        <v>0</v>
      </c>
      <c r="BE122" s="26">
        <f>IF('Rischio Lordo'!AB129="X",tabelle!$I$18,0)</f>
        <v>0</v>
      </c>
      <c r="BF122" s="26">
        <f>IF('Rischio Lordo'!AC129="X",tabelle!$I$18,0)</f>
        <v>0</v>
      </c>
      <c r="BG122" s="26">
        <f>IF('Rischio Lordo'!AC129="X",tabelle!$I$19,0)</f>
        <v>0</v>
      </c>
      <c r="BH122" s="212">
        <f t="shared" si="17"/>
        <v>0</v>
      </c>
    </row>
    <row r="123" spans="1:60" x14ac:dyDescent="0.75">
      <c r="A123" s="875" t="str">
        <f>Schema!A132</f>
        <v>SICUREZZA SUI LUOGHI DI LAVORO (SLL)</v>
      </c>
      <c r="B123" s="719" t="str">
        <f>Schema!B132</f>
        <v>A. Analisi dei rischi</v>
      </c>
      <c r="C123" s="1127" t="str">
        <f>Schema!C132</f>
        <v>A.1. Identificazione dei pericoli e valutazione dei rischi</v>
      </c>
      <c r="D123" s="278" t="str">
        <f>Schema!D132</f>
        <v>A.1.1.  Predisposizione e aggiornamento Documenti Valutazione dei Rischi (DVR E DUVRI)</v>
      </c>
      <c r="E123" s="318" t="str">
        <f>Schema!E132</f>
        <v>SLL</v>
      </c>
      <c r="F123" s="100" t="str">
        <f>Schema!F132</f>
        <v>A</v>
      </c>
      <c r="G123" s="100" t="str">
        <f>Schema!G132</f>
        <v>01</v>
      </c>
      <c r="H123" s="319" t="str">
        <f>Schema!H132</f>
        <v>01</v>
      </c>
      <c r="I123" s="181" t="str">
        <f>IF('Rischio Lordo'!AF130=tabelle!$M$7,tabelle!$N$7,IF('Rischio Lordo'!AF130=tabelle!$M$6,tabelle!$N$6,IF('Rischio Lordo'!AF130=tabelle!$M$5,tabelle!$N$5,IF('Rischio Lordo'!AF130=tabelle!$M$4,tabelle!$N$4,IF('Rischio Lordo'!AF130=tabelle!$M$3,tabelle!$N$3,"-")))))</f>
        <v>-</v>
      </c>
      <c r="J123" s="34" t="str">
        <f>IF('Rischio Lordo'!AG130=tabelle!$M$7,tabelle!$N$7,IF('Rischio Lordo'!AG130=tabelle!$M$6,tabelle!$N$6,IF('Rischio Lordo'!AG130=tabelle!$M$5,tabelle!$N$5,IF('Rischio Lordo'!AG130=tabelle!$M$4,tabelle!$N$4,IF('Rischio Lordo'!AG130=tabelle!$M$3,tabelle!$N$3,"-")))))</f>
        <v>-</v>
      </c>
      <c r="K123" s="34" t="str">
        <f>IF('Rischio Lordo'!AH130=tabelle!$M$7,tabelle!$N$7,IF('Rischio Lordo'!AH130=tabelle!$M$6,tabelle!$N$6,IF('Rischio Lordo'!AH130=tabelle!$M$5,tabelle!$N$5,IF('Rischio Lordo'!AH130=tabelle!$M$4,tabelle!$N$4,IF('Rischio Lordo'!AH130=tabelle!$M$3,tabelle!$N$3,"-")))))</f>
        <v>-</v>
      </c>
      <c r="L123" s="394" t="str">
        <f t="shared" si="14"/>
        <v>-</v>
      </c>
      <c r="M123" s="34" t="str">
        <f>IF('Rischio Lordo'!AI130=tabelle!$M$7,tabelle!$N$7,IF('Rischio Lordo'!AI130=tabelle!$M$6,tabelle!$N$6,IF('Rischio Lordo'!AI130=tabelle!$M$5,tabelle!$N$5,IF('Rischio Lordo'!AI130=tabelle!$M$4,tabelle!$N$4,IF('Rischio Lordo'!AI130=tabelle!$M$3,tabelle!$N$3,"-")))))</f>
        <v>-</v>
      </c>
      <c r="N123" s="165" t="str">
        <f>IF(M123="-","-",IF('calcolo mitigazione del rischio'!L123="-","-",IF(AND((M123*'calcolo mitigazione del rischio'!L123)&gt;=tabelle!$P$3, (M123*'calcolo mitigazione del rischio'!L123)&lt;tabelle!$Q$3),tabelle!$R$3,IF(AND((M123*'calcolo mitigazione del rischio'!L123)&gt;=tabelle!$P$4, (M123*'calcolo mitigazione del rischio'!L123)&lt;tabelle!$Q$4),tabelle!$R$4,IF(AND((M123*'calcolo mitigazione del rischio'!L123)&gt;=tabelle!$P$5, (M123*'calcolo mitigazione del rischio'!L123)&lt;tabelle!$Q$5),tabelle!$R$5,IF(AND((M123*'calcolo mitigazione del rischio'!L123)&gt;=tabelle!$P$6, (M123*'calcolo mitigazione del rischio'!L123)&lt;tabelle!$Q$6),tabelle!$R$6,IF(AND((M123*'calcolo mitigazione del rischio'!L123)&gt;=tabelle!$P$7, (M123*'calcolo mitigazione del rischio'!L123)&lt;=tabelle!$Q$7),tabelle!$R$7,"-")))))))</f>
        <v>-</v>
      </c>
      <c r="O123" s="35" t="str">
        <f>IF('Rischio Lordo'!AK130=tabelle!$M$7,tabelle!$N$7,IF('Rischio Lordo'!AK130=tabelle!$M$6,tabelle!$N$6,IF('Rischio Lordo'!AK130=tabelle!$M$5,tabelle!$N$5,IF('Rischio Lordo'!AK130=tabelle!$M$4,tabelle!$N$4,IF('Rischio Lordo'!AK130=tabelle!$M$3,tabelle!$N$3,"-")))))</f>
        <v>-</v>
      </c>
      <c r="P123" s="35" t="str">
        <f>IF('Rischio Lordo'!AL130=tabelle!$M$7,tabelle!$N$7,IF('Rischio Lordo'!AL130=tabelle!$M$6,tabelle!$N$6,IF('Rischio Lordo'!AL130=tabelle!$M$5,tabelle!$N$5,IF('Rischio Lordo'!AL130=tabelle!$M$4,tabelle!$N$4,IF('Rischio Lordo'!AL130=tabelle!$M$3,tabelle!$N$3,"-")))))</f>
        <v>-</v>
      </c>
      <c r="Q123" s="35" t="str">
        <f>IF('Rischio Lordo'!AM130=tabelle!$M$7,tabelle!$N$7,IF('Rischio Lordo'!AM130=tabelle!$M$6,tabelle!$N$6,IF('Rischio Lordo'!AM130=tabelle!$M$5,tabelle!$N$5,IF('Rischio Lordo'!AM130=tabelle!$M$4,tabelle!$N$4,IF('Rischio Lordo'!AM130=tabelle!$M$3,tabelle!$N$3,"-")))))</f>
        <v>-</v>
      </c>
      <c r="R123" s="166" t="str">
        <f t="shared" si="15"/>
        <v>-</v>
      </c>
      <c r="S123" s="228" t="str">
        <f>IF(R123="-","-",(R123*'calcolo mitigazione del rischio'!N123))</f>
        <v>-</v>
      </c>
      <c r="T123" s="26" t="str">
        <f>IF('Rischio netto'!I134=tabelle!$V$3,('calcolo mitigazione del rischio'!T$11*tabelle!$W$3),IF('Rischio netto'!I134=tabelle!$V$4,('calcolo mitigazione del rischio'!T$11*tabelle!$W$4),IF('Rischio netto'!I134=tabelle!$V$5,('calcolo mitigazione del rischio'!T$11*tabelle!$W$5),IF('Rischio netto'!I134=tabelle!$V$6,('calcolo mitigazione del rischio'!T$11*tabelle!$W$6),IF('Rischio netto'!I134=tabelle!$V$7,('calcolo mitigazione del rischio'!T$11*tabelle!$W$7),IF('Rischio netto'!I134=tabelle!$V$8,('calcolo mitigazione del rischio'!T$11*tabelle!$W$8),IF('Rischio netto'!I134=tabelle!$V$9,('calcolo mitigazione del rischio'!T$11*tabelle!$W$9),IF('Rischio netto'!I134=tabelle!$V$10,('calcolo mitigazione del rischio'!T$11*tabelle!$W$10),IF('Rischio netto'!I134=tabelle!$V$11,('calcolo mitigazione del rischio'!T$11*tabelle!$W$11),IF('Rischio netto'!I134=tabelle!$V$12,('calcolo mitigazione del rischio'!T$11*tabelle!$W$12),"-"))))))))))</f>
        <v>-</v>
      </c>
      <c r="U123" s="26" t="str">
        <f>IF('Rischio netto'!J134=tabelle!$V$3,('calcolo mitigazione del rischio'!U$11*tabelle!$W$3),IF('Rischio netto'!J134=tabelle!$V$4,('calcolo mitigazione del rischio'!U$11*tabelle!$W$4),IF('Rischio netto'!J134=tabelle!$V$5,('calcolo mitigazione del rischio'!U$11*tabelle!$W$5),IF('Rischio netto'!J134=tabelle!$V$6,('calcolo mitigazione del rischio'!U$11*tabelle!$W$6),IF('Rischio netto'!J134=tabelle!$V$7,('calcolo mitigazione del rischio'!U$11*tabelle!$W$7),IF('Rischio netto'!J134=tabelle!$V$8,('calcolo mitigazione del rischio'!U$11*tabelle!$W$8),IF('Rischio netto'!J134=tabelle!$V$9,('calcolo mitigazione del rischio'!U$11*tabelle!$W$9),IF('Rischio netto'!J134=tabelle!$V$10,('calcolo mitigazione del rischio'!U$11*tabelle!$W$10),IF('Rischio netto'!J134=tabelle!$V$11,('calcolo mitigazione del rischio'!U$11*tabelle!$W$11),IF('Rischio netto'!J134=tabelle!$V$12,('calcolo mitigazione del rischio'!U$11*tabelle!$W$12),"-"))))))))))</f>
        <v>-</v>
      </c>
      <c r="V123" s="26" t="str">
        <f>IF('Rischio netto'!K134=tabelle!$V$3,('calcolo mitigazione del rischio'!V$11*tabelle!$W$3),IF('Rischio netto'!K134=tabelle!$V$4,('calcolo mitigazione del rischio'!V$11*tabelle!$W$4),IF('Rischio netto'!K134=tabelle!$V$5,('calcolo mitigazione del rischio'!V$11*tabelle!$W$5),IF('Rischio netto'!K134=tabelle!$V$6,('calcolo mitigazione del rischio'!V$11*tabelle!$W$6),IF('Rischio netto'!K134=tabelle!$V$7,('calcolo mitigazione del rischio'!V$11*tabelle!$W$7),IF('Rischio netto'!K134=tabelle!$V$8,('calcolo mitigazione del rischio'!V$11*tabelle!$W$8),IF('Rischio netto'!K134=tabelle!$V$9,('calcolo mitigazione del rischio'!V$11*tabelle!$W$9),IF('Rischio netto'!K134=tabelle!$V$10,('calcolo mitigazione del rischio'!V$11*tabelle!$W$10),IF('Rischio netto'!K134=tabelle!$V$11,('calcolo mitigazione del rischio'!V$11*tabelle!$W$11),IF('Rischio netto'!K134=tabelle!$V$12,('calcolo mitigazione del rischio'!V$11*tabelle!$W$12),"-"))))))))))</f>
        <v>-</v>
      </c>
      <c r="W123" s="26" t="str">
        <f>IF('Rischio netto'!L134=tabelle!$V$3,('calcolo mitigazione del rischio'!W$11*tabelle!$W$3),IF('Rischio netto'!L134=tabelle!$V$4,('calcolo mitigazione del rischio'!W$11*tabelle!$W$4),IF('Rischio netto'!L134=tabelle!$V$5,('calcolo mitigazione del rischio'!W$11*tabelle!$W$5),IF('Rischio netto'!L134=tabelle!$V$6,('calcolo mitigazione del rischio'!W$11*tabelle!$W$6),IF('Rischio netto'!L134=tabelle!$V$7,('calcolo mitigazione del rischio'!W$11*tabelle!$W$7),IF('Rischio netto'!L134=tabelle!$V$8,('calcolo mitigazione del rischio'!W$11*tabelle!$W$8),IF('Rischio netto'!L134=tabelle!$V$9,('calcolo mitigazione del rischio'!W$11*tabelle!$W$9),IF('Rischio netto'!L134=tabelle!$V$10,('calcolo mitigazione del rischio'!W$11*tabelle!$W$10),IF('Rischio netto'!L134=tabelle!$V$11,('calcolo mitigazione del rischio'!W$11*tabelle!$W$11),IF('Rischio netto'!L134=tabelle!$V$12,('calcolo mitigazione del rischio'!W$11*tabelle!$W$12),"-"))))))))))</f>
        <v>-</v>
      </c>
      <c r="X123" s="26" t="str">
        <f>IF('Rischio netto'!O134=tabelle!$V$3,('calcolo mitigazione del rischio'!X$11*tabelle!$W$3),IF('Rischio netto'!O134=tabelle!$V$4,('calcolo mitigazione del rischio'!X$11*tabelle!$W$4),IF('Rischio netto'!O134=tabelle!$V$5,('calcolo mitigazione del rischio'!X$11*tabelle!$W$5),IF('Rischio netto'!O134=tabelle!$V$6,('calcolo mitigazione del rischio'!X$11*tabelle!$W$6),IF('Rischio netto'!O134=tabelle!$V$7,('calcolo mitigazione del rischio'!X$11*tabelle!$W$7),IF('Rischio netto'!O134=tabelle!$V$8,('calcolo mitigazione del rischio'!X$11*tabelle!$W$8),IF('Rischio netto'!O134=tabelle!$V$9,('calcolo mitigazione del rischio'!X$11*tabelle!$W$9),IF('Rischio netto'!O134=tabelle!$V$10,('calcolo mitigazione del rischio'!X$11*tabelle!$W$10),IF('Rischio netto'!O134=tabelle!$V$11,('calcolo mitigazione del rischio'!X$11*tabelle!$W$11),IF('Rischio netto'!O134=tabelle!$V$12,('calcolo mitigazione del rischio'!X$11*tabelle!$W$12),"-"))))))))))</f>
        <v>-</v>
      </c>
      <c r="Y123" s="26" t="str">
        <f>IF('Rischio netto'!P134=tabelle!$V$3,('calcolo mitigazione del rischio'!Y$11*tabelle!$W$3),IF('Rischio netto'!P134=tabelle!$V$4,('calcolo mitigazione del rischio'!Y$11*tabelle!$W$4),IF('Rischio netto'!P134=tabelle!$V$5,('calcolo mitigazione del rischio'!Y$11*tabelle!$W$5),IF('Rischio netto'!P134=tabelle!$V$6,('calcolo mitigazione del rischio'!Y$11*tabelle!$W$6),IF('Rischio netto'!P134=tabelle!$V$7,('calcolo mitigazione del rischio'!Y$11*tabelle!$W$7),IF('Rischio netto'!P134=tabelle!$V$8,('calcolo mitigazione del rischio'!Y$11*tabelle!$W$8),IF('Rischio netto'!P134=tabelle!$V$9,('calcolo mitigazione del rischio'!Y$11*tabelle!$W$9),IF('Rischio netto'!P134=tabelle!$V$10,('calcolo mitigazione del rischio'!Y$11*tabelle!$W$10),IF('Rischio netto'!P134=tabelle!$V$11,('calcolo mitigazione del rischio'!Y$11*tabelle!$W$11),IF('Rischio netto'!P134=tabelle!$V$12,('calcolo mitigazione del rischio'!Y$11*tabelle!$W$12),"-"))))))))))</f>
        <v>-</v>
      </c>
      <c r="Z12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3" s="26" t="str">
        <f>IF('Rischio netto'!Q134=tabelle!$V$3,('calcolo mitigazione del rischio'!AA$11*tabelle!$W$3),IF('Rischio netto'!Q134=tabelle!$V$4,('calcolo mitigazione del rischio'!AA$11*tabelle!$W$4),IF('Rischio netto'!Q134=tabelle!$V$5,('calcolo mitigazione del rischio'!AA$11*tabelle!$W$5),IF('Rischio netto'!Q134=tabelle!$V$6,('calcolo mitigazione del rischio'!AA$11*tabelle!$W$6),IF('Rischio netto'!Q134=tabelle!$V$7,('calcolo mitigazione del rischio'!AA$11*tabelle!$W$7),IF('Rischio netto'!Q134=tabelle!$V$8,('calcolo mitigazione del rischio'!AA$11*tabelle!$W$8),IF('Rischio netto'!Q134=tabelle!$V$9,('calcolo mitigazione del rischio'!AA$11*tabelle!$W$9),IF('Rischio netto'!Q134=tabelle!$V$10,('calcolo mitigazione del rischio'!AA$11*tabelle!$W$10),IF('Rischio netto'!Q134=tabelle!$V$11,('calcolo mitigazione del rischio'!AA$11*tabelle!$W$11),IF('Rischio netto'!Q134=tabelle!$V$12,('calcolo mitigazione del rischio'!AA$11*tabelle!$W$12),"-"))))))))))</f>
        <v>-</v>
      </c>
      <c r="AB123" s="26" t="str">
        <f>IF('Rischio netto'!R134=tabelle!$V$3,('calcolo mitigazione del rischio'!AB$11*tabelle!$W$3),IF('Rischio netto'!R134=tabelle!$V$4,('calcolo mitigazione del rischio'!AB$11*tabelle!$W$4),IF('Rischio netto'!R134=tabelle!$V$5,('calcolo mitigazione del rischio'!AB$11*tabelle!$W$5),IF('Rischio netto'!R134=tabelle!$V$6,('calcolo mitigazione del rischio'!AB$11*tabelle!$W$6),IF('Rischio netto'!R134=tabelle!$V$7,('calcolo mitigazione del rischio'!AB$11*tabelle!$W$7),IF('Rischio netto'!R134=tabelle!$V$8,('calcolo mitigazione del rischio'!AB$11*tabelle!$W$8),IF('Rischio netto'!R134=tabelle!$V$9,('calcolo mitigazione del rischio'!AB$11*tabelle!$W$9),IF('Rischio netto'!R134=tabelle!$V$10,('calcolo mitigazione del rischio'!AB$11*tabelle!$W$10),IF('Rischio netto'!R134=tabelle!$V$11,('calcolo mitigazione del rischio'!AB$11*tabelle!$W$11),IF('Rischio netto'!R134=tabelle!$V$12,('calcolo mitigazione del rischio'!AB$11*tabelle!$W$12),"-"))))))))))</f>
        <v>-</v>
      </c>
      <c r="AC123" s="405" t="str">
        <f>IF('Rischio netto'!T130=tabelle!$V$3,('calcolo mitigazione del rischio'!AC$11*tabelle!$W$3),IF('Rischio netto'!T130=tabelle!$V$4,('calcolo mitigazione del rischio'!AC$11*tabelle!$W$4),IF('Rischio netto'!T130=tabelle!$V$5,('calcolo mitigazione del rischio'!AC$11*tabelle!$W$5),IF('Rischio netto'!T130=tabelle!$V$6,('calcolo mitigazione del rischio'!AC$11*tabelle!$W$6),IF('Rischio netto'!T130=tabelle!$V$7,('calcolo mitigazione del rischio'!AC$11*tabelle!$W$7),IF('Rischio netto'!T130=tabelle!$V$8,('calcolo mitigazione del rischio'!AC$11*tabelle!$W$8),IF('Rischio netto'!T130=tabelle!$V$9,('calcolo mitigazione del rischio'!AC$11*tabelle!$W$9),IF('Rischio netto'!T130=tabelle!$V$10,('calcolo mitigazione del rischio'!AC$11*tabelle!$W$10),IF('Rischio netto'!T130=tabelle!$V$11,('calcolo mitigazione del rischio'!AC$11*tabelle!$W$11),IF('Rischio netto'!T130=tabelle!$V$12,('calcolo mitigazione del rischio'!AC$11*tabelle!$W$12),"-"))))))))))</f>
        <v>-</v>
      </c>
      <c r="AD123" s="26" t="str">
        <f>IF('Rischio netto'!T134=tabelle!$V$3,('calcolo mitigazione del rischio'!AD$11*tabelle!$W$3),IF('Rischio netto'!T134=tabelle!$V$4,('calcolo mitigazione del rischio'!AD$11*tabelle!$W$4),IF('Rischio netto'!T134=tabelle!$V$5,('calcolo mitigazione del rischio'!AD$11*tabelle!$W$5),IF('Rischio netto'!T134=tabelle!$V$6,('calcolo mitigazione del rischio'!AD$11*tabelle!$W$6),IF('Rischio netto'!T134=tabelle!$V$7,('calcolo mitigazione del rischio'!AD$11*tabelle!$W$7),IF('Rischio netto'!T134=tabelle!$V$8,('calcolo mitigazione del rischio'!AD$11*tabelle!$W$8),IF('Rischio netto'!T134=tabelle!$V$9,('calcolo mitigazione del rischio'!AD$11*tabelle!$W$9),IF('Rischio netto'!T134=tabelle!$V$10,('calcolo mitigazione del rischio'!AD$11*tabelle!$W$10),IF('Rischio netto'!T134=tabelle!$V$11,('calcolo mitigazione del rischio'!AD$11*tabelle!$W$11),IF('Rischio netto'!T134=tabelle!$V$12,('calcolo mitigazione del rischio'!AD$11*tabelle!$W$12),"-"))))))))))</f>
        <v>-</v>
      </c>
      <c r="AE123" s="26"/>
      <c r="AF123" s="405" t="str">
        <f>IF('Rischio netto'!T130=tabelle!$V$3,('calcolo mitigazione del rischio'!AF$11*tabelle!$W$3),IF('Rischio netto'!T130=tabelle!$V$4,('calcolo mitigazione del rischio'!AF$11*tabelle!$W$4),IF('Rischio netto'!T130=tabelle!$V$5,('calcolo mitigazione del rischio'!AF$11*tabelle!$W$5),IF('Rischio netto'!T130=tabelle!$V$6,('calcolo mitigazione del rischio'!AF$11*tabelle!$W$6),IF('Rischio netto'!T130=tabelle!$V$7,('calcolo mitigazione del rischio'!AF$11*tabelle!$W$7),IF('Rischio netto'!T130=tabelle!$V$8,('calcolo mitigazione del rischio'!AF$11*tabelle!$W$8),IF('Rischio netto'!T130=tabelle!$V$9,('calcolo mitigazione del rischio'!AF$11*tabelle!$W$9),IF('Rischio netto'!T130=tabelle!$V$10,('calcolo mitigazione del rischio'!AF$11*tabelle!$W$10),IF('Rischio netto'!T130=tabelle!$V$11,('calcolo mitigazione del rischio'!AF$11*tabelle!$W$11),IF('Rischio netto'!T130=tabelle!$V$12,('calcolo mitigazione del rischio'!AF$11*tabelle!$W$12),"-"))))))))))</f>
        <v>-</v>
      </c>
      <c r="AG123" s="405" t="str">
        <f>IF('Rischio netto'!U130=tabelle!$V$3,('calcolo mitigazione del rischio'!AG$11*tabelle!$W$3),IF('Rischio netto'!U130=tabelle!$V$4,('calcolo mitigazione del rischio'!AG$11*tabelle!$W$4),IF('Rischio netto'!U130=tabelle!$V$5,('calcolo mitigazione del rischio'!AG$11*tabelle!$W$5),IF('Rischio netto'!U130=tabelle!$V$6,('calcolo mitigazione del rischio'!AG$11*tabelle!$W$6),IF('Rischio netto'!U130=tabelle!$V$7,('calcolo mitigazione del rischio'!AG$11*tabelle!$W$7),IF('Rischio netto'!U130=tabelle!$V$8,('calcolo mitigazione del rischio'!AG$11*tabelle!$W$8),IF('Rischio netto'!U130=tabelle!$V$9,('calcolo mitigazione del rischio'!AG$11*tabelle!$W$9),IF('Rischio netto'!U130=tabelle!$V$10,('calcolo mitigazione del rischio'!AG$11*tabelle!$W$10),IF('Rischio netto'!U130=tabelle!$V$11,('calcolo mitigazione del rischio'!AG$11*tabelle!$W$11),IF('Rischio netto'!U130=tabelle!$V$12,('calcolo mitigazione del rischio'!AG$11*tabelle!$W$12),"-"))))))))))</f>
        <v>-</v>
      </c>
      <c r="AH123" s="26" t="str">
        <f>IF('Rischio netto'!V134=tabelle!$V$3,('calcolo mitigazione del rischio'!AH$11*tabelle!$W$3),IF('Rischio netto'!V134=tabelle!$V$4,('calcolo mitigazione del rischio'!AH$11*tabelle!$W$4),IF('Rischio netto'!V134=tabelle!$V$5,('calcolo mitigazione del rischio'!AH$11*tabelle!$W$5),IF('Rischio netto'!V134=tabelle!$V$6,('calcolo mitigazione del rischio'!AH$11*tabelle!$W$6),IF('Rischio netto'!V134=tabelle!$V$7,('calcolo mitigazione del rischio'!AH$11*tabelle!$W$7),IF('Rischio netto'!V134=tabelle!$V$8,('calcolo mitigazione del rischio'!AH$11*tabelle!$W$8),IF('Rischio netto'!V134=tabelle!$V$9,('calcolo mitigazione del rischio'!AH$11*tabelle!$W$9),IF('Rischio netto'!V134=tabelle!$V$10,('calcolo mitigazione del rischio'!AH$11*tabelle!$W$10),IF('Rischio netto'!V134=tabelle!$V$11,('calcolo mitigazione del rischio'!AH$11*tabelle!$W$11),IF('Rischio netto'!V134=tabelle!$V$12,('calcolo mitigazione del rischio'!AH$11*tabelle!$W$12),"-"))))))))))</f>
        <v>-</v>
      </c>
      <c r="AI123" s="410" t="str">
        <f>IF('Rischio netto'!W134=tabelle!$V$3,('calcolo mitigazione del rischio'!AI$11*tabelle!$W$3),IF('Rischio netto'!W134=tabelle!$V$4,('calcolo mitigazione del rischio'!AI$11*tabelle!$W$4),IF('Rischio netto'!W134=tabelle!$V$5,('calcolo mitigazione del rischio'!AI$11*tabelle!$W$5),IF('Rischio netto'!W134=tabelle!$V$6,('calcolo mitigazione del rischio'!AI$11*tabelle!$W$6),IF('Rischio netto'!W134=tabelle!$V$7,('calcolo mitigazione del rischio'!AI$11*tabelle!$W$7),IF('Rischio netto'!W134=tabelle!$V$8,('calcolo mitigazione del rischio'!AI$11*tabelle!$W$8),IF('Rischio netto'!W134=tabelle!$V$9,('calcolo mitigazione del rischio'!AI$11*tabelle!$W$9),IF('Rischio netto'!W134=tabelle!$V$10,('calcolo mitigazione del rischio'!AI$11*tabelle!$W$10),IF('Rischio netto'!W134=tabelle!$V$11,('calcolo mitigazione del rischio'!AI$11*tabelle!$W$11),IF('Rischio netto'!W134=tabelle!$V$12,('calcolo mitigazione del rischio'!AI$11*tabelle!$W$12),"-"))))))))))</f>
        <v>-</v>
      </c>
      <c r="AJ123" s="428" t="e">
        <f t="shared" si="9"/>
        <v>#REF!</v>
      </c>
      <c r="AK123" s="429" t="e">
        <f t="shared" si="16"/>
        <v>#REF!</v>
      </c>
      <c r="AL123" s="418" t="e">
        <f>IF('calcolo mitigazione del rischio'!$AJ123="-","-",'calcolo mitigazione del rischio'!$AK123)</f>
        <v>#REF!</v>
      </c>
      <c r="AM123" s="412" t="str">
        <f>IF('Rischio netto'!X134="-","-",IF('calcolo mitigazione del rischio'!S123="-","-",IF('calcolo mitigazione del rischio'!AL123="-","-",ROUND(('calcolo mitigazione del rischio'!S123*(1-'calcolo mitigazione del rischio'!AL123)),0))))</f>
        <v>-</v>
      </c>
      <c r="AN123" s="404"/>
      <c r="AO123" s="26">
        <f>IF('Rischio Lordo'!L130="X",tabelle!$I$2,0)</f>
        <v>0</v>
      </c>
      <c r="AP123" s="26">
        <f>IF('Rischio Lordo'!M130="X",tabelle!$I$3,0)</f>
        <v>0</v>
      </c>
      <c r="AQ123" s="26">
        <f>IF('Rischio Lordo'!N130="X",tabelle!$I$4,0)</f>
        <v>0</v>
      </c>
      <c r="AR123" s="26">
        <f>IF('Rischio Lordo'!O130="X",tabelle!$I$5,0)</f>
        <v>0</v>
      </c>
      <c r="AS123" s="26">
        <f>IF('Rischio Lordo'!P130="X",tabelle!$I$6,0)</f>
        <v>0</v>
      </c>
      <c r="AT123" s="26">
        <f>IF('Rischio Lordo'!Q130="X",tabelle!$I$7,0)</f>
        <v>0</v>
      </c>
      <c r="AU123" s="26">
        <f>IF('Rischio Lordo'!R130="X",tabelle!$I$8,0)</f>
        <v>0</v>
      </c>
      <c r="AV123" s="26">
        <f>IF('Rischio Lordo'!S130="X",tabelle!$I$9,0)</f>
        <v>0</v>
      </c>
      <c r="AW123" s="26">
        <f>IF('Rischio Lordo'!T130="X",tabelle!$I$10,0)</f>
        <v>0</v>
      </c>
      <c r="AX123" s="26">
        <f>IF('Rischio Lordo'!U130="X",tabelle!$I$11,0)</f>
        <v>0</v>
      </c>
      <c r="AY123" s="26">
        <f>IF('Rischio Lordo'!V130="X",tabelle!$I$12,0)</f>
        <v>0</v>
      </c>
      <c r="AZ123" s="26">
        <f>IF('Rischio Lordo'!W130="X",tabelle!$I$13,0)</f>
        <v>0</v>
      </c>
      <c r="BA123" s="26">
        <f>IF('Rischio Lordo'!X130="X",tabelle!$I$14,0)</f>
        <v>0</v>
      </c>
      <c r="BB123" s="26">
        <f>IF('Rischio Lordo'!Y130="X",tabelle!$I$15,0)</f>
        <v>0</v>
      </c>
      <c r="BC123" s="26">
        <f>IF('Rischio Lordo'!Z130="X",tabelle!$I$16,0)</f>
        <v>0</v>
      </c>
      <c r="BD123" s="26">
        <f>IF('Rischio Lordo'!AA130="X",tabelle!$I$17,0)</f>
        <v>0</v>
      </c>
      <c r="BE123" s="26">
        <f>IF('Rischio Lordo'!AB130="X",tabelle!$I$18,0)</f>
        <v>0</v>
      </c>
      <c r="BF123" s="26">
        <f>IF('Rischio Lordo'!AC130="X",tabelle!$I$18,0)</f>
        <v>0</v>
      </c>
      <c r="BG123" s="26">
        <f>IF('Rischio Lordo'!AC130="X",tabelle!$I$19,0)</f>
        <v>0</v>
      </c>
      <c r="BH123" s="212">
        <f t="shared" si="17"/>
        <v>0</v>
      </c>
    </row>
    <row r="124" spans="1:60" ht="15.5" thickBot="1" x14ac:dyDescent="0.9">
      <c r="A124" s="876">
        <f>Schema!A133</f>
        <v>0</v>
      </c>
      <c r="B124" s="717">
        <f>Schema!B133</f>
        <v>0</v>
      </c>
      <c r="C124" s="1128">
        <f>Schema!C133</f>
        <v>0</v>
      </c>
      <c r="D124" s="279" t="str">
        <f>Schema!D133</f>
        <v>A.1.2. Gestione dei dispositivi di protezione individuale (DPI) e dell’abbigliamento da lavoro (ADL)</v>
      </c>
      <c r="E124" s="320" t="str">
        <f>Schema!E133</f>
        <v>SLL</v>
      </c>
      <c r="F124" s="96" t="str">
        <f>Schema!F133</f>
        <v>A</v>
      </c>
      <c r="G124" s="96" t="str">
        <f>Schema!G133</f>
        <v>01</v>
      </c>
      <c r="H124" s="321" t="str">
        <f>Schema!H133</f>
        <v>02</v>
      </c>
      <c r="I124" s="182" t="str">
        <f>IF('Rischio Lordo'!AF131=tabelle!$M$7,tabelle!$N$7,IF('Rischio Lordo'!AF131=tabelle!$M$6,tabelle!$N$6,IF('Rischio Lordo'!AF131=tabelle!$M$5,tabelle!$N$5,IF('Rischio Lordo'!AF131=tabelle!$M$4,tabelle!$N$4,IF('Rischio Lordo'!AF131=tabelle!$M$3,tabelle!$N$3,"-")))))</f>
        <v>-</v>
      </c>
      <c r="J124" s="67" t="str">
        <f>IF('Rischio Lordo'!AG131=tabelle!$M$7,tabelle!$N$7,IF('Rischio Lordo'!AG131=tabelle!$M$6,tabelle!$N$6,IF('Rischio Lordo'!AG131=tabelle!$M$5,tabelle!$N$5,IF('Rischio Lordo'!AG131=tabelle!$M$4,tabelle!$N$4,IF('Rischio Lordo'!AG131=tabelle!$M$3,tabelle!$N$3,"-")))))</f>
        <v>-</v>
      </c>
      <c r="K124" s="67" t="str">
        <f>IF('Rischio Lordo'!AH131=tabelle!$M$7,tabelle!$N$7,IF('Rischio Lordo'!AH131=tabelle!$M$6,tabelle!$N$6,IF('Rischio Lordo'!AH131=tabelle!$M$5,tabelle!$N$5,IF('Rischio Lordo'!AH131=tabelle!$M$4,tabelle!$N$4,IF('Rischio Lordo'!AH131=tabelle!$M$3,tabelle!$N$3,"-")))))</f>
        <v>-</v>
      </c>
      <c r="L124" s="395" t="str">
        <f t="shared" si="14"/>
        <v>-</v>
      </c>
      <c r="M124" s="67" t="str">
        <f>IF('Rischio Lordo'!AI131=tabelle!$M$7,tabelle!$N$7,IF('Rischio Lordo'!AI131=tabelle!$M$6,tabelle!$N$6,IF('Rischio Lordo'!AI131=tabelle!$M$5,tabelle!$N$5,IF('Rischio Lordo'!AI131=tabelle!$M$4,tabelle!$N$4,IF('Rischio Lordo'!AI131=tabelle!$M$3,tabelle!$N$3,"-")))))</f>
        <v>-</v>
      </c>
      <c r="N124" s="167" t="str">
        <f>IF(M124="-","-",IF('calcolo mitigazione del rischio'!L124="-","-",IF(AND((M124*'calcolo mitigazione del rischio'!L124)&gt;=tabelle!$P$3, (M124*'calcolo mitigazione del rischio'!L124)&lt;tabelle!$Q$3),tabelle!$R$3,IF(AND((M124*'calcolo mitigazione del rischio'!L124)&gt;=tabelle!$P$4, (M124*'calcolo mitigazione del rischio'!L124)&lt;tabelle!$Q$4),tabelle!$R$4,IF(AND((M124*'calcolo mitigazione del rischio'!L124)&gt;=tabelle!$P$5, (M124*'calcolo mitigazione del rischio'!L124)&lt;tabelle!$Q$5),tabelle!$R$5,IF(AND((M124*'calcolo mitigazione del rischio'!L124)&gt;=tabelle!$P$6, (M124*'calcolo mitigazione del rischio'!L124)&lt;tabelle!$Q$6),tabelle!$R$6,IF(AND((M124*'calcolo mitigazione del rischio'!L124)&gt;=tabelle!$P$7, (M124*'calcolo mitigazione del rischio'!L124)&lt;=tabelle!$Q$7),tabelle!$R$7,"-")))))))</f>
        <v>-</v>
      </c>
      <c r="O124" s="99" t="str">
        <f>IF('Rischio Lordo'!AK131=tabelle!$M$7,tabelle!$N$7,IF('Rischio Lordo'!AK131=tabelle!$M$6,tabelle!$N$6,IF('Rischio Lordo'!AK131=tabelle!$M$5,tabelle!$N$5,IF('Rischio Lordo'!AK131=tabelle!$M$4,tabelle!$N$4,IF('Rischio Lordo'!AK131=tabelle!$M$3,tabelle!$N$3,"-")))))</f>
        <v>-</v>
      </c>
      <c r="P124" s="99" t="str">
        <f>IF('Rischio Lordo'!AL131=tabelle!$M$7,tabelle!$N$7,IF('Rischio Lordo'!AL131=tabelle!$M$6,tabelle!$N$6,IF('Rischio Lordo'!AL131=tabelle!$M$5,tabelle!$N$5,IF('Rischio Lordo'!AL131=tabelle!$M$4,tabelle!$N$4,IF('Rischio Lordo'!AL131=tabelle!$M$3,tabelle!$N$3,"-")))))</f>
        <v>-</v>
      </c>
      <c r="Q124" s="99" t="str">
        <f>IF('Rischio Lordo'!AM131=tabelle!$M$7,tabelle!$N$7,IF('Rischio Lordo'!AM131=tabelle!$M$6,tabelle!$N$6,IF('Rischio Lordo'!AM131=tabelle!$M$5,tabelle!$N$5,IF('Rischio Lordo'!AM131=tabelle!$M$4,tabelle!$N$4,IF('Rischio Lordo'!AM131=tabelle!$M$3,tabelle!$N$3,"-")))))</f>
        <v>-</v>
      </c>
      <c r="R124" s="168" t="str">
        <f t="shared" si="15"/>
        <v>-</v>
      </c>
      <c r="S124" s="229" t="str">
        <f>IF(R124="-","-",(R124*'calcolo mitigazione del rischio'!N124))</f>
        <v>-</v>
      </c>
      <c r="T124" s="26" t="str">
        <f>IF('Rischio netto'!I135=tabelle!$V$3,('calcolo mitigazione del rischio'!T$11*tabelle!$W$3),IF('Rischio netto'!I135=tabelle!$V$4,('calcolo mitigazione del rischio'!T$11*tabelle!$W$4),IF('Rischio netto'!I135=tabelle!$V$5,('calcolo mitigazione del rischio'!T$11*tabelle!$W$5),IF('Rischio netto'!I135=tabelle!$V$6,('calcolo mitigazione del rischio'!T$11*tabelle!$W$6),IF('Rischio netto'!I135=tabelle!$V$7,('calcolo mitigazione del rischio'!T$11*tabelle!$W$7),IF('Rischio netto'!I135=tabelle!$V$8,('calcolo mitigazione del rischio'!T$11*tabelle!$W$8),IF('Rischio netto'!I135=tabelle!$V$9,('calcolo mitigazione del rischio'!T$11*tabelle!$W$9),IF('Rischio netto'!I135=tabelle!$V$10,('calcolo mitigazione del rischio'!T$11*tabelle!$W$10),IF('Rischio netto'!I135=tabelle!$V$11,('calcolo mitigazione del rischio'!T$11*tabelle!$W$11),IF('Rischio netto'!I135=tabelle!$V$12,('calcolo mitigazione del rischio'!T$11*tabelle!$W$12),"-"))))))))))</f>
        <v>-</v>
      </c>
      <c r="U124" s="26" t="str">
        <f>IF('Rischio netto'!J135=tabelle!$V$3,('calcolo mitigazione del rischio'!U$11*tabelle!$W$3),IF('Rischio netto'!J135=tabelle!$V$4,('calcolo mitigazione del rischio'!U$11*tabelle!$W$4),IF('Rischio netto'!J135=tabelle!$V$5,('calcolo mitigazione del rischio'!U$11*tabelle!$W$5),IF('Rischio netto'!J135=tabelle!$V$6,('calcolo mitigazione del rischio'!U$11*tabelle!$W$6),IF('Rischio netto'!J135=tabelle!$V$7,('calcolo mitigazione del rischio'!U$11*tabelle!$W$7),IF('Rischio netto'!J135=tabelle!$V$8,('calcolo mitigazione del rischio'!U$11*tabelle!$W$8),IF('Rischio netto'!J135=tabelle!$V$9,('calcolo mitigazione del rischio'!U$11*tabelle!$W$9),IF('Rischio netto'!J135=tabelle!$V$10,('calcolo mitigazione del rischio'!U$11*tabelle!$W$10),IF('Rischio netto'!J135=tabelle!$V$11,('calcolo mitigazione del rischio'!U$11*tabelle!$W$11),IF('Rischio netto'!J135=tabelle!$V$12,('calcolo mitigazione del rischio'!U$11*tabelle!$W$12),"-"))))))))))</f>
        <v>-</v>
      </c>
      <c r="V124" s="26" t="str">
        <f>IF('Rischio netto'!K135=tabelle!$V$3,('calcolo mitigazione del rischio'!V$11*tabelle!$W$3),IF('Rischio netto'!K135=tabelle!$V$4,('calcolo mitigazione del rischio'!V$11*tabelle!$W$4),IF('Rischio netto'!K135=tabelle!$V$5,('calcolo mitigazione del rischio'!V$11*tabelle!$W$5),IF('Rischio netto'!K135=tabelle!$V$6,('calcolo mitigazione del rischio'!V$11*tabelle!$W$6),IF('Rischio netto'!K135=tabelle!$V$7,('calcolo mitigazione del rischio'!V$11*tabelle!$W$7),IF('Rischio netto'!K135=tabelle!$V$8,('calcolo mitigazione del rischio'!V$11*tabelle!$W$8),IF('Rischio netto'!K135=tabelle!$V$9,('calcolo mitigazione del rischio'!V$11*tabelle!$W$9),IF('Rischio netto'!K135=tabelle!$V$10,('calcolo mitigazione del rischio'!V$11*tabelle!$W$10),IF('Rischio netto'!K135=tabelle!$V$11,('calcolo mitigazione del rischio'!V$11*tabelle!$W$11),IF('Rischio netto'!K135=tabelle!$V$12,('calcolo mitigazione del rischio'!V$11*tabelle!$W$12),"-"))))))))))</f>
        <v>-</v>
      </c>
      <c r="W124" s="26" t="str">
        <f>IF('Rischio netto'!L135=tabelle!$V$3,('calcolo mitigazione del rischio'!W$11*tabelle!$W$3),IF('Rischio netto'!L135=tabelle!$V$4,('calcolo mitigazione del rischio'!W$11*tabelle!$W$4),IF('Rischio netto'!L135=tabelle!$V$5,('calcolo mitigazione del rischio'!W$11*tabelle!$W$5),IF('Rischio netto'!L135=tabelle!$V$6,('calcolo mitigazione del rischio'!W$11*tabelle!$W$6),IF('Rischio netto'!L135=tabelle!$V$7,('calcolo mitigazione del rischio'!W$11*tabelle!$W$7),IF('Rischio netto'!L135=tabelle!$V$8,('calcolo mitigazione del rischio'!W$11*tabelle!$W$8),IF('Rischio netto'!L135=tabelle!$V$9,('calcolo mitigazione del rischio'!W$11*tabelle!$W$9),IF('Rischio netto'!L135=tabelle!$V$10,('calcolo mitigazione del rischio'!W$11*tabelle!$W$10),IF('Rischio netto'!L135=tabelle!$V$11,('calcolo mitigazione del rischio'!W$11*tabelle!$W$11),IF('Rischio netto'!L135=tabelle!$V$12,('calcolo mitigazione del rischio'!W$11*tabelle!$W$12),"-"))))))))))</f>
        <v>-</v>
      </c>
      <c r="X124" s="26" t="str">
        <f>IF('Rischio netto'!O135=tabelle!$V$3,('calcolo mitigazione del rischio'!X$11*tabelle!$W$3),IF('Rischio netto'!O135=tabelle!$V$4,('calcolo mitigazione del rischio'!X$11*tabelle!$W$4),IF('Rischio netto'!O135=tabelle!$V$5,('calcolo mitigazione del rischio'!X$11*tabelle!$W$5),IF('Rischio netto'!O135=tabelle!$V$6,('calcolo mitigazione del rischio'!X$11*tabelle!$W$6),IF('Rischio netto'!O135=tabelle!$V$7,('calcolo mitigazione del rischio'!X$11*tabelle!$W$7),IF('Rischio netto'!O135=tabelle!$V$8,('calcolo mitigazione del rischio'!X$11*tabelle!$W$8),IF('Rischio netto'!O135=tabelle!$V$9,('calcolo mitigazione del rischio'!X$11*tabelle!$W$9),IF('Rischio netto'!O135=tabelle!$V$10,('calcolo mitigazione del rischio'!X$11*tabelle!$W$10),IF('Rischio netto'!O135=tabelle!$V$11,('calcolo mitigazione del rischio'!X$11*tabelle!$W$11),IF('Rischio netto'!O135=tabelle!$V$12,('calcolo mitigazione del rischio'!X$11*tabelle!$W$12),"-"))))))))))</f>
        <v>-</v>
      </c>
      <c r="Y124" s="26" t="str">
        <f>IF('Rischio netto'!P135=tabelle!$V$3,('calcolo mitigazione del rischio'!Y$11*tabelle!$W$3),IF('Rischio netto'!P135=tabelle!$V$4,('calcolo mitigazione del rischio'!Y$11*tabelle!$W$4),IF('Rischio netto'!P135=tabelle!$V$5,('calcolo mitigazione del rischio'!Y$11*tabelle!$W$5),IF('Rischio netto'!P135=tabelle!$V$6,('calcolo mitigazione del rischio'!Y$11*tabelle!$W$6),IF('Rischio netto'!P135=tabelle!$V$7,('calcolo mitigazione del rischio'!Y$11*tabelle!$W$7),IF('Rischio netto'!P135=tabelle!$V$8,('calcolo mitigazione del rischio'!Y$11*tabelle!$W$8),IF('Rischio netto'!P135=tabelle!$V$9,('calcolo mitigazione del rischio'!Y$11*tabelle!$W$9),IF('Rischio netto'!P135=tabelle!$V$10,('calcolo mitigazione del rischio'!Y$11*tabelle!$W$10),IF('Rischio netto'!P135=tabelle!$V$11,('calcolo mitigazione del rischio'!Y$11*tabelle!$W$11),IF('Rischio netto'!P135=tabelle!$V$12,('calcolo mitigazione del rischio'!Y$11*tabelle!$W$12),"-"))))))))))</f>
        <v>-</v>
      </c>
      <c r="Z12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4" s="26" t="str">
        <f>IF('Rischio netto'!Q135=tabelle!$V$3,('calcolo mitigazione del rischio'!AA$11*tabelle!$W$3),IF('Rischio netto'!Q135=tabelle!$V$4,('calcolo mitigazione del rischio'!AA$11*tabelle!$W$4),IF('Rischio netto'!Q135=tabelle!$V$5,('calcolo mitigazione del rischio'!AA$11*tabelle!$W$5),IF('Rischio netto'!Q135=tabelle!$V$6,('calcolo mitigazione del rischio'!AA$11*tabelle!$W$6),IF('Rischio netto'!Q135=tabelle!$V$7,('calcolo mitigazione del rischio'!AA$11*tabelle!$W$7),IF('Rischio netto'!Q135=tabelle!$V$8,('calcolo mitigazione del rischio'!AA$11*tabelle!$W$8),IF('Rischio netto'!Q135=tabelle!$V$9,('calcolo mitigazione del rischio'!AA$11*tabelle!$W$9),IF('Rischio netto'!Q135=tabelle!$V$10,('calcolo mitigazione del rischio'!AA$11*tabelle!$W$10),IF('Rischio netto'!Q135=tabelle!$V$11,('calcolo mitigazione del rischio'!AA$11*tabelle!$W$11),IF('Rischio netto'!Q135=tabelle!$V$12,('calcolo mitigazione del rischio'!AA$11*tabelle!$W$12),"-"))))))))))</f>
        <v>-</v>
      </c>
      <c r="AB124" s="26" t="str">
        <f>IF('Rischio netto'!R135=tabelle!$V$3,('calcolo mitigazione del rischio'!AB$11*tabelle!$W$3),IF('Rischio netto'!R135=tabelle!$V$4,('calcolo mitigazione del rischio'!AB$11*tabelle!$W$4),IF('Rischio netto'!R135=tabelle!$V$5,('calcolo mitigazione del rischio'!AB$11*tabelle!$W$5),IF('Rischio netto'!R135=tabelle!$V$6,('calcolo mitigazione del rischio'!AB$11*tabelle!$W$6),IF('Rischio netto'!R135=tabelle!$V$7,('calcolo mitigazione del rischio'!AB$11*tabelle!$W$7),IF('Rischio netto'!R135=tabelle!$V$8,('calcolo mitigazione del rischio'!AB$11*tabelle!$W$8),IF('Rischio netto'!R135=tabelle!$V$9,('calcolo mitigazione del rischio'!AB$11*tabelle!$W$9),IF('Rischio netto'!R135=tabelle!$V$10,('calcolo mitigazione del rischio'!AB$11*tabelle!$W$10),IF('Rischio netto'!R135=tabelle!$V$11,('calcolo mitigazione del rischio'!AB$11*tabelle!$W$11),IF('Rischio netto'!R135=tabelle!$V$12,('calcolo mitigazione del rischio'!AB$11*tabelle!$W$12),"-"))))))))))</f>
        <v>-</v>
      </c>
      <c r="AC124" s="405" t="str">
        <f>IF('Rischio netto'!T131=tabelle!$V$3,('calcolo mitigazione del rischio'!AC$11*tabelle!$W$3),IF('Rischio netto'!T131=tabelle!$V$4,('calcolo mitigazione del rischio'!AC$11*tabelle!$W$4),IF('Rischio netto'!T131=tabelle!$V$5,('calcolo mitigazione del rischio'!AC$11*tabelle!$W$5),IF('Rischio netto'!T131=tabelle!$V$6,('calcolo mitigazione del rischio'!AC$11*tabelle!$W$6),IF('Rischio netto'!T131=tabelle!$V$7,('calcolo mitigazione del rischio'!AC$11*tabelle!$W$7),IF('Rischio netto'!T131=tabelle!$V$8,('calcolo mitigazione del rischio'!AC$11*tabelle!$W$8),IF('Rischio netto'!T131=tabelle!$V$9,('calcolo mitigazione del rischio'!AC$11*tabelle!$W$9),IF('Rischio netto'!T131=tabelle!$V$10,('calcolo mitigazione del rischio'!AC$11*tabelle!$W$10),IF('Rischio netto'!T131=tabelle!$V$11,('calcolo mitigazione del rischio'!AC$11*tabelle!$W$11),IF('Rischio netto'!T131=tabelle!$V$12,('calcolo mitigazione del rischio'!AC$11*tabelle!$W$12),"-"))))))))))</f>
        <v>-</v>
      </c>
      <c r="AD124" s="26" t="str">
        <f>IF('Rischio netto'!T135=tabelle!$V$3,('calcolo mitigazione del rischio'!AD$11*tabelle!$W$3),IF('Rischio netto'!T135=tabelle!$V$4,('calcolo mitigazione del rischio'!AD$11*tabelle!$W$4),IF('Rischio netto'!T135=tabelle!$V$5,('calcolo mitigazione del rischio'!AD$11*tabelle!$W$5),IF('Rischio netto'!T135=tabelle!$V$6,('calcolo mitigazione del rischio'!AD$11*tabelle!$W$6),IF('Rischio netto'!T135=tabelle!$V$7,('calcolo mitigazione del rischio'!AD$11*tabelle!$W$7),IF('Rischio netto'!T135=tabelle!$V$8,('calcolo mitigazione del rischio'!AD$11*tabelle!$W$8),IF('Rischio netto'!T135=tabelle!$V$9,('calcolo mitigazione del rischio'!AD$11*tabelle!$W$9),IF('Rischio netto'!T135=tabelle!$V$10,('calcolo mitigazione del rischio'!AD$11*tabelle!$W$10),IF('Rischio netto'!T135=tabelle!$V$11,('calcolo mitigazione del rischio'!AD$11*tabelle!$W$11),IF('Rischio netto'!T135=tabelle!$V$12,('calcolo mitigazione del rischio'!AD$11*tabelle!$W$12),"-"))))))))))</f>
        <v>-</v>
      </c>
      <c r="AE124" s="26"/>
      <c r="AF124" s="405" t="str">
        <f>IF('Rischio netto'!T131=tabelle!$V$3,('calcolo mitigazione del rischio'!AF$11*tabelle!$W$3),IF('Rischio netto'!T131=tabelle!$V$4,('calcolo mitigazione del rischio'!AF$11*tabelle!$W$4),IF('Rischio netto'!T131=tabelle!$V$5,('calcolo mitigazione del rischio'!AF$11*tabelle!$W$5),IF('Rischio netto'!T131=tabelle!$V$6,('calcolo mitigazione del rischio'!AF$11*tabelle!$W$6),IF('Rischio netto'!T131=tabelle!$V$7,('calcolo mitigazione del rischio'!AF$11*tabelle!$W$7),IF('Rischio netto'!T131=tabelle!$V$8,('calcolo mitigazione del rischio'!AF$11*tabelle!$W$8),IF('Rischio netto'!T131=tabelle!$V$9,('calcolo mitigazione del rischio'!AF$11*tabelle!$W$9),IF('Rischio netto'!T131=tabelle!$V$10,('calcolo mitigazione del rischio'!AF$11*tabelle!$W$10),IF('Rischio netto'!T131=tabelle!$V$11,('calcolo mitigazione del rischio'!AF$11*tabelle!$W$11),IF('Rischio netto'!T131=tabelle!$V$12,('calcolo mitigazione del rischio'!AF$11*tabelle!$W$12),"-"))))))))))</f>
        <v>-</v>
      </c>
      <c r="AG124" s="405" t="str">
        <f>IF('Rischio netto'!U131=tabelle!$V$3,('calcolo mitigazione del rischio'!AG$11*tabelle!$W$3),IF('Rischio netto'!U131=tabelle!$V$4,('calcolo mitigazione del rischio'!AG$11*tabelle!$W$4),IF('Rischio netto'!U131=tabelle!$V$5,('calcolo mitigazione del rischio'!AG$11*tabelle!$W$5),IF('Rischio netto'!U131=tabelle!$V$6,('calcolo mitigazione del rischio'!AG$11*tabelle!$W$6),IF('Rischio netto'!U131=tabelle!$V$7,('calcolo mitigazione del rischio'!AG$11*tabelle!$W$7),IF('Rischio netto'!U131=tabelle!$V$8,('calcolo mitigazione del rischio'!AG$11*tabelle!$W$8),IF('Rischio netto'!U131=tabelle!$V$9,('calcolo mitigazione del rischio'!AG$11*tabelle!$W$9),IF('Rischio netto'!U131=tabelle!$V$10,('calcolo mitigazione del rischio'!AG$11*tabelle!$W$10),IF('Rischio netto'!U131=tabelle!$V$11,('calcolo mitigazione del rischio'!AG$11*tabelle!$W$11),IF('Rischio netto'!U131=tabelle!$V$12,('calcolo mitigazione del rischio'!AG$11*tabelle!$W$12),"-"))))))))))</f>
        <v>-</v>
      </c>
      <c r="AH124" s="26" t="str">
        <f>IF('Rischio netto'!V135=tabelle!$V$3,('calcolo mitigazione del rischio'!AH$11*tabelle!$W$3),IF('Rischio netto'!V135=tabelle!$V$4,('calcolo mitigazione del rischio'!AH$11*tabelle!$W$4),IF('Rischio netto'!V135=tabelle!$V$5,('calcolo mitigazione del rischio'!AH$11*tabelle!$W$5),IF('Rischio netto'!V135=tabelle!$V$6,('calcolo mitigazione del rischio'!AH$11*tabelle!$W$6),IF('Rischio netto'!V135=tabelle!$V$7,('calcolo mitigazione del rischio'!AH$11*tabelle!$W$7),IF('Rischio netto'!V135=tabelle!$V$8,('calcolo mitigazione del rischio'!AH$11*tabelle!$W$8),IF('Rischio netto'!V135=tabelle!$V$9,('calcolo mitigazione del rischio'!AH$11*tabelle!$W$9),IF('Rischio netto'!V135=tabelle!$V$10,('calcolo mitigazione del rischio'!AH$11*tabelle!$W$10),IF('Rischio netto'!V135=tabelle!$V$11,('calcolo mitigazione del rischio'!AH$11*tabelle!$W$11),IF('Rischio netto'!V135=tabelle!$V$12,('calcolo mitigazione del rischio'!AH$11*tabelle!$W$12),"-"))))))))))</f>
        <v>-</v>
      </c>
      <c r="AI124" s="410" t="str">
        <f>IF('Rischio netto'!W135=tabelle!$V$3,('calcolo mitigazione del rischio'!AI$11*tabelle!$W$3),IF('Rischio netto'!W135=tabelle!$V$4,('calcolo mitigazione del rischio'!AI$11*tabelle!$W$4),IF('Rischio netto'!W135=tabelle!$V$5,('calcolo mitigazione del rischio'!AI$11*tabelle!$W$5),IF('Rischio netto'!W135=tabelle!$V$6,('calcolo mitigazione del rischio'!AI$11*tabelle!$W$6),IF('Rischio netto'!W135=tabelle!$V$7,('calcolo mitigazione del rischio'!AI$11*tabelle!$W$7),IF('Rischio netto'!W135=tabelle!$V$8,('calcolo mitigazione del rischio'!AI$11*tabelle!$W$8),IF('Rischio netto'!W135=tabelle!$V$9,('calcolo mitigazione del rischio'!AI$11*tabelle!$W$9),IF('Rischio netto'!W135=tabelle!$V$10,('calcolo mitigazione del rischio'!AI$11*tabelle!$W$10),IF('Rischio netto'!W135=tabelle!$V$11,('calcolo mitigazione del rischio'!AI$11*tabelle!$W$11),IF('Rischio netto'!W135=tabelle!$V$12,('calcolo mitigazione del rischio'!AI$11*tabelle!$W$12),"-"))))))))))</f>
        <v>-</v>
      </c>
      <c r="AJ124" s="428" t="e">
        <f t="shared" si="9"/>
        <v>#REF!</v>
      </c>
      <c r="AK124" s="429" t="e">
        <f t="shared" si="16"/>
        <v>#REF!</v>
      </c>
      <c r="AL124" s="419" t="e">
        <f>IF('calcolo mitigazione del rischio'!$AJ124="-","-",'calcolo mitigazione del rischio'!$AK124)</f>
        <v>#REF!</v>
      </c>
      <c r="AM124" s="413" t="str">
        <f>IF('Rischio netto'!X135="-","-",IF('calcolo mitigazione del rischio'!S124="-","-",IF('calcolo mitigazione del rischio'!AL124="-","-",ROUND(('calcolo mitigazione del rischio'!S124*(1-'calcolo mitigazione del rischio'!AL124)),0))))</f>
        <v>-</v>
      </c>
      <c r="AN124" s="404"/>
      <c r="AO124" s="26">
        <f>IF('Rischio Lordo'!L131="X",tabelle!$I$2,0)</f>
        <v>0</v>
      </c>
      <c r="AP124" s="26">
        <f>IF('Rischio Lordo'!M131="X",tabelle!$I$3,0)</f>
        <v>0</v>
      </c>
      <c r="AQ124" s="26">
        <f>IF('Rischio Lordo'!N131="X",tabelle!$I$4,0)</f>
        <v>0</v>
      </c>
      <c r="AR124" s="26">
        <f>IF('Rischio Lordo'!O131="X",tabelle!$I$5,0)</f>
        <v>0</v>
      </c>
      <c r="AS124" s="26">
        <f>IF('Rischio Lordo'!P131="X",tabelle!$I$6,0)</f>
        <v>0</v>
      </c>
      <c r="AT124" s="26">
        <f>IF('Rischio Lordo'!Q131="X",tabelle!$I$7,0)</f>
        <v>0</v>
      </c>
      <c r="AU124" s="26">
        <f>IF('Rischio Lordo'!R131="X",tabelle!$I$8,0)</f>
        <v>0</v>
      </c>
      <c r="AV124" s="26">
        <f>IF('Rischio Lordo'!S131="X",tabelle!$I$9,0)</f>
        <v>0</v>
      </c>
      <c r="AW124" s="26">
        <f>IF('Rischio Lordo'!T131="X",tabelle!$I$10,0)</f>
        <v>0</v>
      </c>
      <c r="AX124" s="26">
        <f>IF('Rischio Lordo'!U131="X",tabelle!$I$11,0)</f>
        <v>0</v>
      </c>
      <c r="AY124" s="26">
        <f>IF('Rischio Lordo'!V131="X",tabelle!$I$12,0)</f>
        <v>0</v>
      </c>
      <c r="AZ124" s="26">
        <f>IF('Rischio Lordo'!W131="X",tabelle!$I$13,0)</f>
        <v>0</v>
      </c>
      <c r="BA124" s="26">
        <f>IF('Rischio Lordo'!X131="X",tabelle!$I$14,0)</f>
        <v>0</v>
      </c>
      <c r="BB124" s="26">
        <f>IF('Rischio Lordo'!Y131="X",tabelle!$I$15,0)</f>
        <v>0</v>
      </c>
      <c r="BC124" s="26">
        <f>IF('Rischio Lordo'!Z131="X",tabelle!$I$16,0)</f>
        <v>0</v>
      </c>
      <c r="BD124" s="26">
        <f>IF('Rischio Lordo'!AA131="X",tabelle!$I$17,0)</f>
        <v>0</v>
      </c>
      <c r="BE124" s="26">
        <f>IF('Rischio Lordo'!AB131="X",tabelle!$I$18,0)</f>
        <v>0</v>
      </c>
      <c r="BF124" s="26">
        <f>IF('Rischio Lordo'!AC131="X",tabelle!$I$18,0)</f>
        <v>0</v>
      </c>
      <c r="BG124" s="26">
        <f>IF('Rischio Lordo'!AC131="X",tabelle!$I$19,0)</f>
        <v>0</v>
      </c>
      <c r="BH124" s="212">
        <f t="shared" si="17"/>
        <v>0</v>
      </c>
    </row>
    <row r="125" spans="1:60" x14ac:dyDescent="0.75">
      <c r="A125" s="876">
        <f>Schema!A134</f>
        <v>0</v>
      </c>
      <c r="B125" s="717">
        <f>Schema!B134</f>
        <v>0</v>
      </c>
      <c r="C125" s="1128">
        <f>Schema!C134</f>
        <v>0</v>
      </c>
      <c r="D125" s="279" t="str">
        <f>Schema!D134</f>
        <v>A.1.3. Piano di gestione delle emergenze</v>
      </c>
      <c r="E125" s="320" t="str">
        <f>Schema!E134</f>
        <v>SLL</v>
      </c>
      <c r="F125" s="96" t="str">
        <f>Schema!F134</f>
        <v>A</v>
      </c>
      <c r="G125" s="96" t="str">
        <f>Schema!G134</f>
        <v>01</v>
      </c>
      <c r="H125" s="321" t="str">
        <f>Schema!H134</f>
        <v>03</v>
      </c>
      <c r="I125" s="179" t="str">
        <f>IF('Rischio Lordo'!AF132=tabelle!$M$7,tabelle!$N$7,IF('Rischio Lordo'!AF132=tabelle!$M$6,tabelle!$N$6,IF('Rischio Lordo'!AF132=tabelle!$M$5,tabelle!$N$5,IF('Rischio Lordo'!AF132=tabelle!$M$4,tabelle!$N$4,IF('Rischio Lordo'!AF132=tabelle!$M$3,tabelle!$N$3,"-")))))</f>
        <v>-</v>
      </c>
      <c r="J125" s="65" t="str">
        <f>IF('Rischio Lordo'!AG132=tabelle!$M$7,tabelle!$N$7,IF('Rischio Lordo'!AG132=tabelle!$M$6,tabelle!$N$6,IF('Rischio Lordo'!AG132=tabelle!$M$5,tabelle!$N$5,IF('Rischio Lordo'!AG132=tabelle!$M$4,tabelle!$N$4,IF('Rischio Lordo'!AG132=tabelle!$M$3,tabelle!$N$3,"-")))))</f>
        <v>-</v>
      </c>
      <c r="K125" s="65" t="str">
        <f>IF('Rischio Lordo'!AH132=tabelle!$M$7,tabelle!$N$7,IF('Rischio Lordo'!AH132=tabelle!$M$6,tabelle!$N$6,IF('Rischio Lordo'!AH132=tabelle!$M$5,tabelle!$N$5,IF('Rischio Lordo'!AH132=tabelle!$M$4,tabelle!$N$4,IF('Rischio Lordo'!AH132=tabelle!$M$3,tabelle!$N$3,"-")))))</f>
        <v>-</v>
      </c>
      <c r="L125" s="393" t="str">
        <f t="shared" si="14"/>
        <v>-</v>
      </c>
      <c r="M125" s="65" t="str">
        <f>IF('Rischio Lordo'!AI132=tabelle!$M$7,tabelle!$N$7,IF('Rischio Lordo'!AI132=tabelle!$M$6,tabelle!$N$6,IF('Rischio Lordo'!AI132=tabelle!$M$5,tabelle!$N$5,IF('Rischio Lordo'!AI132=tabelle!$M$4,tabelle!$N$4,IF('Rischio Lordo'!AI132=tabelle!$M$3,tabelle!$N$3,"-")))))</f>
        <v>-</v>
      </c>
      <c r="N125" s="162" t="str">
        <f>IF(M125="-","-",IF('calcolo mitigazione del rischio'!L125="-","-",IF(AND((M125*'calcolo mitigazione del rischio'!L125)&gt;=tabelle!$P$3, (M125*'calcolo mitigazione del rischio'!L125)&lt;tabelle!$Q$3),tabelle!$R$3,IF(AND((M125*'calcolo mitigazione del rischio'!L125)&gt;=tabelle!$P$4, (M125*'calcolo mitigazione del rischio'!L125)&lt;tabelle!$Q$4),tabelle!$R$4,IF(AND((M125*'calcolo mitigazione del rischio'!L125)&gt;=tabelle!$P$5, (M125*'calcolo mitigazione del rischio'!L125)&lt;tabelle!$Q$5),tabelle!$R$5,IF(AND((M125*'calcolo mitigazione del rischio'!L125)&gt;=tabelle!$P$6, (M125*'calcolo mitigazione del rischio'!L125)&lt;tabelle!$Q$6),tabelle!$R$6,IF(AND((M125*'calcolo mitigazione del rischio'!L125)&gt;=tabelle!$P$7, (M125*'calcolo mitigazione del rischio'!L125)&lt;=tabelle!$Q$7),tabelle!$R$7,"-")))))))</f>
        <v>-</v>
      </c>
      <c r="O125" s="66" t="str">
        <f>IF('Rischio Lordo'!AK132=tabelle!$M$7,tabelle!$N$7,IF('Rischio Lordo'!AK132=tabelle!$M$6,tabelle!$N$6,IF('Rischio Lordo'!AK132=tabelle!$M$5,tabelle!$N$5,IF('Rischio Lordo'!AK132=tabelle!$M$4,tabelle!$N$4,IF('Rischio Lordo'!AK132=tabelle!$M$3,tabelle!$N$3,"-")))))</f>
        <v>-</v>
      </c>
      <c r="P125" s="66" t="str">
        <f>IF('Rischio Lordo'!AL132=tabelle!$M$7,tabelle!$N$7,IF('Rischio Lordo'!AL132=tabelle!$M$6,tabelle!$N$6,IF('Rischio Lordo'!AL132=tabelle!$M$5,tabelle!$N$5,IF('Rischio Lordo'!AL132=tabelle!$M$4,tabelle!$N$4,IF('Rischio Lordo'!AL132=tabelle!$M$3,tabelle!$N$3,"-")))))</f>
        <v>-</v>
      </c>
      <c r="Q125" s="66" t="str">
        <f>IF('Rischio Lordo'!AM132=tabelle!$M$7,tabelle!$N$7,IF('Rischio Lordo'!AM132=tabelle!$M$6,tabelle!$N$6,IF('Rischio Lordo'!AM132=tabelle!$M$5,tabelle!$N$5,IF('Rischio Lordo'!AM132=tabelle!$M$4,tabelle!$N$4,IF('Rischio Lordo'!AM132=tabelle!$M$3,tabelle!$N$3,"-")))))</f>
        <v>-</v>
      </c>
      <c r="R125" s="163" t="str">
        <f t="shared" si="15"/>
        <v>-</v>
      </c>
      <c r="S125" s="227" t="str">
        <f>IF(R125="-","-",(R125*'calcolo mitigazione del rischio'!N125))</f>
        <v>-</v>
      </c>
      <c r="T125" s="26" t="str">
        <f>IF('Rischio netto'!I136=tabelle!$V$3,('calcolo mitigazione del rischio'!T$11*tabelle!$W$3),IF('Rischio netto'!I136=tabelle!$V$4,('calcolo mitigazione del rischio'!T$11*tabelle!$W$4),IF('Rischio netto'!I136=tabelle!$V$5,('calcolo mitigazione del rischio'!T$11*tabelle!$W$5),IF('Rischio netto'!I136=tabelle!$V$6,('calcolo mitigazione del rischio'!T$11*tabelle!$W$6),IF('Rischio netto'!I136=tabelle!$V$7,('calcolo mitigazione del rischio'!T$11*tabelle!$W$7),IF('Rischio netto'!I136=tabelle!$V$8,('calcolo mitigazione del rischio'!T$11*tabelle!$W$8),IF('Rischio netto'!I136=tabelle!$V$9,('calcolo mitigazione del rischio'!T$11*tabelle!$W$9),IF('Rischio netto'!I136=tabelle!$V$10,('calcolo mitigazione del rischio'!T$11*tabelle!$W$10),IF('Rischio netto'!I136=tabelle!$V$11,('calcolo mitigazione del rischio'!T$11*tabelle!$W$11),IF('Rischio netto'!I136=tabelle!$V$12,('calcolo mitigazione del rischio'!T$11*tabelle!$W$12),"-"))))))))))</f>
        <v>-</v>
      </c>
      <c r="U125" s="26" t="str">
        <f>IF('Rischio netto'!J136=tabelle!$V$3,('calcolo mitigazione del rischio'!U$11*tabelle!$W$3),IF('Rischio netto'!J136=tabelle!$V$4,('calcolo mitigazione del rischio'!U$11*tabelle!$W$4),IF('Rischio netto'!J136=tabelle!$V$5,('calcolo mitigazione del rischio'!U$11*tabelle!$W$5),IF('Rischio netto'!J136=tabelle!$V$6,('calcolo mitigazione del rischio'!U$11*tabelle!$W$6),IF('Rischio netto'!J136=tabelle!$V$7,('calcolo mitigazione del rischio'!U$11*tabelle!$W$7),IF('Rischio netto'!J136=tabelle!$V$8,('calcolo mitigazione del rischio'!U$11*tabelle!$W$8),IF('Rischio netto'!J136=tabelle!$V$9,('calcolo mitigazione del rischio'!U$11*tabelle!$W$9),IF('Rischio netto'!J136=tabelle!$V$10,('calcolo mitigazione del rischio'!U$11*tabelle!$W$10),IF('Rischio netto'!J136=tabelle!$V$11,('calcolo mitigazione del rischio'!U$11*tabelle!$W$11),IF('Rischio netto'!J136=tabelle!$V$12,('calcolo mitigazione del rischio'!U$11*tabelle!$W$12),"-"))))))))))</f>
        <v>-</v>
      </c>
      <c r="V125" s="26" t="str">
        <f>IF('Rischio netto'!K136=tabelle!$V$3,('calcolo mitigazione del rischio'!V$11*tabelle!$W$3),IF('Rischio netto'!K136=tabelle!$V$4,('calcolo mitigazione del rischio'!V$11*tabelle!$W$4),IF('Rischio netto'!K136=tabelle!$V$5,('calcolo mitigazione del rischio'!V$11*tabelle!$W$5),IF('Rischio netto'!K136=tabelle!$V$6,('calcolo mitigazione del rischio'!V$11*tabelle!$W$6),IF('Rischio netto'!K136=tabelle!$V$7,('calcolo mitigazione del rischio'!V$11*tabelle!$W$7),IF('Rischio netto'!K136=tabelle!$V$8,('calcolo mitigazione del rischio'!V$11*tabelle!$W$8),IF('Rischio netto'!K136=tabelle!$V$9,('calcolo mitigazione del rischio'!V$11*tabelle!$W$9),IF('Rischio netto'!K136=tabelle!$V$10,('calcolo mitigazione del rischio'!V$11*tabelle!$W$10),IF('Rischio netto'!K136=tabelle!$V$11,('calcolo mitigazione del rischio'!V$11*tabelle!$W$11),IF('Rischio netto'!K136=tabelle!$V$12,('calcolo mitigazione del rischio'!V$11*tabelle!$W$12),"-"))))))))))</f>
        <v>-</v>
      </c>
      <c r="W125" s="26" t="str">
        <f>IF('Rischio netto'!L136=tabelle!$V$3,('calcolo mitigazione del rischio'!W$11*tabelle!$W$3),IF('Rischio netto'!L136=tabelle!$V$4,('calcolo mitigazione del rischio'!W$11*tabelle!$W$4),IF('Rischio netto'!L136=tabelle!$V$5,('calcolo mitigazione del rischio'!W$11*tabelle!$W$5),IF('Rischio netto'!L136=tabelle!$V$6,('calcolo mitigazione del rischio'!W$11*tabelle!$W$6),IF('Rischio netto'!L136=tabelle!$V$7,('calcolo mitigazione del rischio'!W$11*tabelle!$W$7),IF('Rischio netto'!L136=tabelle!$V$8,('calcolo mitigazione del rischio'!W$11*tabelle!$W$8),IF('Rischio netto'!L136=tabelle!$V$9,('calcolo mitigazione del rischio'!W$11*tabelle!$W$9),IF('Rischio netto'!L136=tabelle!$V$10,('calcolo mitigazione del rischio'!W$11*tabelle!$W$10),IF('Rischio netto'!L136=tabelle!$V$11,('calcolo mitigazione del rischio'!W$11*tabelle!$W$11),IF('Rischio netto'!L136=tabelle!$V$12,('calcolo mitigazione del rischio'!W$11*tabelle!$W$12),"-"))))))))))</f>
        <v>-</v>
      </c>
      <c r="X125" s="26" t="str">
        <f>IF('Rischio netto'!O136=tabelle!$V$3,('calcolo mitigazione del rischio'!X$11*tabelle!$W$3),IF('Rischio netto'!O136=tabelle!$V$4,('calcolo mitigazione del rischio'!X$11*tabelle!$W$4),IF('Rischio netto'!O136=tabelle!$V$5,('calcolo mitigazione del rischio'!X$11*tabelle!$W$5),IF('Rischio netto'!O136=tabelle!$V$6,('calcolo mitigazione del rischio'!X$11*tabelle!$W$6),IF('Rischio netto'!O136=tabelle!$V$7,('calcolo mitigazione del rischio'!X$11*tabelle!$W$7),IF('Rischio netto'!O136=tabelle!$V$8,('calcolo mitigazione del rischio'!X$11*tabelle!$W$8),IF('Rischio netto'!O136=tabelle!$V$9,('calcolo mitigazione del rischio'!X$11*tabelle!$W$9),IF('Rischio netto'!O136=tabelle!$V$10,('calcolo mitigazione del rischio'!X$11*tabelle!$W$10),IF('Rischio netto'!O136=tabelle!$V$11,('calcolo mitigazione del rischio'!X$11*tabelle!$W$11),IF('Rischio netto'!O136=tabelle!$V$12,('calcolo mitigazione del rischio'!X$11*tabelle!$W$12),"-"))))))))))</f>
        <v>-</v>
      </c>
      <c r="Y125" s="26" t="str">
        <f>IF('Rischio netto'!P136=tabelle!$V$3,('calcolo mitigazione del rischio'!Y$11*tabelle!$W$3),IF('Rischio netto'!P136=tabelle!$V$4,('calcolo mitigazione del rischio'!Y$11*tabelle!$W$4),IF('Rischio netto'!P136=tabelle!$V$5,('calcolo mitigazione del rischio'!Y$11*tabelle!$W$5),IF('Rischio netto'!P136=tabelle!$V$6,('calcolo mitigazione del rischio'!Y$11*tabelle!$W$6),IF('Rischio netto'!P136=tabelle!$V$7,('calcolo mitigazione del rischio'!Y$11*tabelle!$W$7),IF('Rischio netto'!P136=tabelle!$V$8,('calcolo mitigazione del rischio'!Y$11*tabelle!$W$8),IF('Rischio netto'!P136=tabelle!$V$9,('calcolo mitigazione del rischio'!Y$11*tabelle!$W$9),IF('Rischio netto'!P136=tabelle!$V$10,('calcolo mitigazione del rischio'!Y$11*tabelle!$W$10),IF('Rischio netto'!P136=tabelle!$V$11,('calcolo mitigazione del rischio'!Y$11*tabelle!$W$11),IF('Rischio netto'!P136=tabelle!$V$12,('calcolo mitigazione del rischio'!Y$11*tabelle!$W$12),"-"))))))))))</f>
        <v>-</v>
      </c>
      <c r="Z12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5" s="26" t="str">
        <f>IF('Rischio netto'!Q136=tabelle!$V$3,('calcolo mitigazione del rischio'!AA$11*tabelle!$W$3),IF('Rischio netto'!Q136=tabelle!$V$4,('calcolo mitigazione del rischio'!AA$11*tabelle!$W$4),IF('Rischio netto'!Q136=tabelle!$V$5,('calcolo mitigazione del rischio'!AA$11*tabelle!$W$5),IF('Rischio netto'!Q136=tabelle!$V$6,('calcolo mitigazione del rischio'!AA$11*tabelle!$W$6),IF('Rischio netto'!Q136=tabelle!$V$7,('calcolo mitigazione del rischio'!AA$11*tabelle!$W$7),IF('Rischio netto'!Q136=tabelle!$V$8,('calcolo mitigazione del rischio'!AA$11*tabelle!$W$8),IF('Rischio netto'!Q136=tabelle!$V$9,('calcolo mitigazione del rischio'!AA$11*tabelle!$W$9),IF('Rischio netto'!Q136=tabelle!$V$10,('calcolo mitigazione del rischio'!AA$11*tabelle!$W$10),IF('Rischio netto'!Q136=tabelle!$V$11,('calcolo mitigazione del rischio'!AA$11*tabelle!$W$11),IF('Rischio netto'!Q136=tabelle!$V$12,('calcolo mitigazione del rischio'!AA$11*tabelle!$W$12),"-"))))))))))</f>
        <v>-</v>
      </c>
      <c r="AB125" s="26" t="str">
        <f>IF('Rischio netto'!R136=tabelle!$V$3,('calcolo mitigazione del rischio'!AB$11*tabelle!$W$3),IF('Rischio netto'!R136=tabelle!$V$4,('calcolo mitigazione del rischio'!AB$11*tabelle!$W$4),IF('Rischio netto'!R136=tabelle!$V$5,('calcolo mitigazione del rischio'!AB$11*tabelle!$W$5),IF('Rischio netto'!R136=tabelle!$V$6,('calcolo mitigazione del rischio'!AB$11*tabelle!$W$6),IF('Rischio netto'!R136=tabelle!$V$7,('calcolo mitigazione del rischio'!AB$11*tabelle!$W$7),IF('Rischio netto'!R136=tabelle!$V$8,('calcolo mitigazione del rischio'!AB$11*tabelle!$W$8),IF('Rischio netto'!R136=tabelle!$V$9,('calcolo mitigazione del rischio'!AB$11*tabelle!$W$9),IF('Rischio netto'!R136=tabelle!$V$10,('calcolo mitigazione del rischio'!AB$11*tabelle!$W$10),IF('Rischio netto'!R136=tabelle!$V$11,('calcolo mitigazione del rischio'!AB$11*tabelle!$W$11),IF('Rischio netto'!R136=tabelle!$V$12,('calcolo mitigazione del rischio'!AB$11*tabelle!$W$12),"-"))))))))))</f>
        <v>-</v>
      </c>
      <c r="AC125" s="405" t="str">
        <f>IF('Rischio netto'!T132=tabelle!$V$3,('calcolo mitigazione del rischio'!AC$11*tabelle!$W$3),IF('Rischio netto'!T132=tabelle!$V$4,('calcolo mitigazione del rischio'!AC$11*tabelle!$W$4),IF('Rischio netto'!T132=tabelle!$V$5,('calcolo mitigazione del rischio'!AC$11*tabelle!$W$5),IF('Rischio netto'!T132=tabelle!$V$6,('calcolo mitigazione del rischio'!AC$11*tabelle!$W$6),IF('Rischio netto'!T132=tabelle!$V$7,('calcolo mitigazione del rischio'!AC$11*tabelle!$W$7),IF('Rischio netto'!T132=tabelle!$V$8,('calcolo mitigazione del rischio'!AC$11*tabelle!$W$8),IF('Rischio netto'!T132=tabelle!$V$9,('calcolo mitigazione del rischio'!AC$11*tabelle!$W$9),IF('Rischio netto'!T132=tabelle!$V$10,('calcolo mitigazione del rischio'!AC$11*tabelle!$W$10),IF('Rischio netto'!T132=tabelle!$V$11,('calcolo mitigazione del rischio'!AC$11*tabelle!$W$11),IF('Rischio netto'!T132=tabelle!$V$12,('calcolo mitigazione del rischio'!AC$11*tabelle!$W$12),"-"))))))))))</f>
        <v>-</v>
      </c>
      <c r="AD125" s="26" t="str">
        <f>IF('Rischio netto'!T136=tabelle!$V$3,('calcolo mitigazione del rischio'!AD$11*tabelle!$W$3),IF('Rischio netto'!T136=tabelle!$V$4,('calcolo mitigazione del rischio'!AD$11*tabelle!$W$4),IF('Rischio netto'!T136=tabelle!$V$5,('calcolo mitigazione del rischio'!AD$11*tabelle!$W$5),IF('Rischio netto'!T136=tabelle!$V$6,('calcolo mitigazione del rischio'!AD$11*tabelle!$W$6),IF('Rischio netto'!T136=tabelle!$V$7,('calcolo mitigazione del rischio'!AD$11*tabelle!$W$7),IF('Rischio netto'!T136=tabelle!$V$8,('calcolo mitigazione del rischio'!AD$11*tabelle!$W$8),IF('Rischio netto'!T136=tabelle!$V$9,('calcolo mitigazione del rischio'!AD$11*tabelle!$W$9),IF('Rischio netto'!T136=tabelle!$V$10,('calcolo mitigazione del rischio'!AD$11*tabelle!$W$10),IF('Rischio netto'!T136=tabelle!$V$11,('calcolo mitigazione del rischio'!AD$11*tabelle!$W$11),IF('Rischio netto'!T136=tabelle!$V$12,('calcolo mitigazione del rischio'!AD$11*tabelle!$W$12),"-"))))))))))</f>
        <v>-</v>
      </c>
      <c r="AE125" s="26"/>
      <c r="AF125" s="405" t="str">
        <f>IF('Rischio netto'!T132=tabelle!$V$3,('calcolo mitigazione del rischio'!AF$11*tabelle!$W$3),IF('Rischio netto'!T132=tabelle!$V$4,('calcolo mitigazione del rischio'!AF$11*tabelle!$W$4),IF('Rischio netto'!T132=tabelle!$V$5,('calcolo mitigazione del rischio'!AF$11*tabelle!$W$5),IF('Rischio netto'!T132=tabelle!$V$6,('calcolo mitigazione del rischio'!AF$11*tabelle!$W$6),IF('Rischio netto'!T132=tabelle!$V$7,('calcolo mitigazione del rischio'!AF$11*tabelle!$W$7),IF('Rischio netto'!T132=tabelle!$V$8,('calcolo mitigazione del rischio'!AF$11*tabelle!$W$8),IF('Rischio netto'!T132=tabelle!$V$9,('calcolo mitigazione del rischio'!AF$11*tabelle!$W$9),IF('Rischio netto'!T132=tabelle!$V$10,('calcolo mitigazione del rischio'!AF$11*tabelle!$W$10),IF('Rischio netto'!T132=tabelle!$V$11,('calcolo mitigazione del rischio'!AF$11*tabelle!$W$11),IF('Rischio netto'!T132=tabelle!$V$12,('calcolo mitigazione del rischio'!AF$11*tabelle!$W$12),"-"))))))))))</f>
        <v>-</v>
      </c>
      <c r="AG125" s="405" t="str">
        <f>IF('Rischio netto'!U132=tabelle!$V$3,('calcolo mitigazione del rischio'!AG$11*tabelle!$W$3),IF('Rischio netto'!U132=tabelle!$V$4,('calcolo mitigazione del rischio'!AG$11*tabelle!$W$4),IF('Rischio netto'!U132=tabelle!$V$5,('calcolo mitigazione del rischio'!AG$11*tabelle!$W$5),IF('Rischio netto'!U132=tabelle!$V$6,('calcolo mitigazione del rischio'!AG$11*tabelle!$W$6),IF('Rischio netto'!U132=tabelle!$V$7,('calcolo mitigazione del rischio'!AG$11*tabelle!$W$7),IF('Rischio netto'!U132=tabelle!$V$8,('calcolo mitigazione del rischio'!AG$11*tabelle!$W$8),IF('Rischio netto'!U132=tabelle!$V$9,('calcolo mitigazione del rischio'!AG$11*tabelle!$W$9),IF('Rischio netto'!U132=tabelle!$V$10,('calcolo mitigazione del rischio'!AG$11*tabelle!$W$10),IF('Rischio netto'!U132=tabelle!$V$11,('calcolo mitigazione del rischio'!AG$11*tabelle!$W$11),IF('Rischio netto'!U132=tabelle!$V$12,('calcolo mitigazione del rischio'!AG$11*tabelle!$W$12),"-"))))))))))</f>
        <v>-</v>
      </c>
      <c r="AH125" s="26" t="str">
        <f>IF('Rischio netto'!V136=tabelle!$V$3,('calcolo mitigazione del rischio'!AH$11*tabelle!$W$3),IF('Rischio netto'!V136=tabelle!$V$4,('calcolo mitigazione del rischio'!AH$11*tabelle!$W$4),IF('Rischio netto'!V136=tabelle!$V$5,('calcolo mitigazione del rischio'!AH$11*tabelle!$W$5),IF('Rischio netto'!V136=tabelle!$V$6,('calcolo mitigazione del rischio'!AH$11*tabelle!$W$6),IF('Rischio netto'!V136=tabelle!$V$7,('calcolo mitigazione del rischio'!AH$11*tabelle!$W$7),IF('Rischio netto'!V136=tabelle!$V$8,('calcolo mitigazione del rischio'!AH$11*tabelle!$W$8),IF('Rischio netto'!V136=tabelle!$V$9,('calcolo mitigazione del rischio'!AH$11*tabelle!$W$9),IF('Rischio netto'!V136=tabelle!$V$10,('calcolo mitigazione del rischio'!AH$11*tabelle!$W$10),IF('Rischio netto'!V136=tabelle!$V$11,('calcolo mitigazione del rischio'!AH$11*tabelle!$W$11),IF('Rischio netto'!V136=tabelle!$V$12,('calcolo mitigazione del rischio'!AH$11*tabelle!$W$12),"-"))))))))))</f>
        <v>-</v>
      </c>
      <c r="AI125" s="410" t="str">
        <f>IF('Rischio netto'!W136=tabelle!$V$3,('calcolo mitigazione del rischio'!AI$11*tabelle!$W$3),IF('Rischio netto'!W136=tabelle!$V$4,('calcolo mitigazione del rischio'!AI$11*tabelle!$W$4),IF('Rischio netto'!W136=tabelle!$V$5,('calcolo mitigazione del rischio'!AI$11*tabelle!$W$5),IF('Rischio netto'!W136=tabelle!$V$6,('calcolo mitigazione del rischio'!AI$11*tabelle!$W$6),IF('Rischio netto'!W136=tabelle!$V$7,('calcolo mitigazione del rischio'!AI$11*tabelle!$W$7),IF('Rischio netto'!W136=tabelle!$V$8,('calcolo mitigazione del rischio'!AI$11*tabelle!$W$8),IF('Rischio netto'!W136=tabelle!$V$9,('calcolo mitigazione del rischio'!AI$11*tabelle!$W$9),IF('Rischio netto'!W136=tabelle!$V$10,('calcolo mitigazione del rischio'!AI$11*tabelle!$W$10),IF('Rischio netto'!W136=tabelle!$V$11,('calcolo mitigazione del rischio'!AI$11*tabelle!$W$11),IF('Rischio netto'!W136=tabelle!$V$12,('calcolo mitigazione del rischio'!AI$11*tabelle!$W$12),"-"))))))))))</f>
        <v>-</v>
      </c>
      <c r="AJ125" s="428" t="e">
        <f t="shared" si="9"/>
        <v>#REF!</v>
      </c>
      <c r="AK125" s="429" t="e">
        <f t="shared" si="16"/>
        <v>#REF!</v>
      </c>
      <c r="AL125" s="420" t="e">
        <f>IF('calcolo mitigazione del rischio'!$AJ125="-","-",'calcolo mitigazione del rischio'!$AK125)</f>
        <v>#REF!</v>
      </c>
      <c r="AM125" s="414" t="str">
        <f>IF('Rischio netto'!X136="-","-",IF('calcolo mitigazione del rischio'!S125="-","-",IF('calcolo mitigazione del rischio'!AL125="-","-",ROUND(('calcolo mitigazione del rischio'!S125*(1-'calcolo mitigazione del rischio'!AL125)),0))))</f>
        <v>-</v>
      </c>
      <c r="AN125" s="404"/>
      <c r="AO125" s="26">
        <f>IF('Rischio Lordo'!L132="X",tabelle!$I$2,0)</f>
        <v>0</v>
      </c>
      <c r="AP125" s="26">
        <f>IF('Rischio Lordo'!M132="X",tabelle!$I$3,0)</f>
        <v>0</v>
      </c>
      <c r="AQ125" s="26">
        <f>IF('Rischio Lordo'!N132="X",tabelle!$I$4,0)</f>
        <v>0</v>
      </c>
      <c r="AR125" s="26">
        <f>IF('Rischio Lordo'!O132="X",tabelle!$I$5,0)</f>
        <v>0</v>
      </c>
      <c r="AS125" s="26">
        <f>IF('Rischio Lordo'!P132="X",tabelle!$I$6,0)</f>
        <v>0</v>
      </c>
      <c r="AT125" s="26">
        <f>IF('Rischio Lordo'!Q132="X",tabelle!$I$7,0)</f>
        <v>0</v>
      </c>
      <c r="AU125" s="26">
        <f>IF('Rischio Lordo'!R132="X",tabelle!$I$8,0)</f>
        <v>0</v>
      </c>
      <c r="AV125" s="26">
        <f>IF('Rischio Lordo'!S132="X",tabelle!$I$9,0)</f>
        <v>0</v>
      </c>
      <c r="AW125" s="26">
        <f>IF('Rischio Lordo'!T132="X",tabelle!$I$10,0)</f>
        <v>0</v>
      </c>
      <c r="AX125" s="26">
        <f>IF('Rischio Lordo'!U132="X",tabelle!$I$11,0)</f>
        <v>0</v>
      </c>
      <c r="AY125" s="26">
        <f>IF('Rischio Lordo'!V132="X",tabelle!$I$12,0)</f>
        <v>0</v>
      </c>
      <c r="AZ125" s="26">
        <f>IF('Rischio Lordo'!W132="X",tabelle!$I$13,0)</f>
        <v>0</v>
      </c>
      <c r="BA125" s="26">
        <f>IF('Rischio Lordo'!X132="X",tabelle!$I$14,0)</f>
        <v>0</v>
      </c>
      <c r="BB125" s="26">
        <f>IF('Rischio Lordo'!Y132="X",tabelle!$I$15,0)</f>
        <v>0</v>
      </c>
      <c r="BC125" s="26">
        <f>IF('Rischio Lordo'!Z132="X",tabelle!$I$16,0)</f>
        <v>0</v>
      </c>
      <c r="BD125" s="26">
        <f>IF('Rischio Lordo'!AA132="X",tabelle!$I$17,0)</f>
        <v>0</v>
      </c>
      <c r="BE125" s="26">
        <f>IF('Rischio Lordo'!AB132="X",tabelle!$I$18,0)</f>
        <v>0</v>
      </c>
      <c r="BF125" s="26">
        <f>IF('Rischio Lordo'!AC132="X",tabelle!$I$18,0)</f>
        <v>0</v>
      </c>
      <c r="BG125" s="26">
        <f>IF('Rischio Lordo'!AC132="X",tabelle!$I$19,0)</f>
        <v>0</v>
      </c>
      <c r="BH125" s="212">
        <f t="shared" si="17"/>
        <v>0</v>
      </c>
    </row>
    <row r="126" spans="1:60" x14ac:dyDescent="0.75">
      <c r="A126" s="876">
        <f>Schema!A135</f>
        <v>0</v>
      </c>
      <c r="B126" s="717">
        <f>Schema!B135</f>
        <v>0</v>
      </c>
      <c r="C126" s="1128">
        <f>Schema!C135</f>
        <v>0</v>
      </c>
      <c r="D126" s="279" t="str">
        <f>Schema!D135</f>
        <v>A.1.4.Formazione del personale in materia di sicurezza</v>
      </c>
      <c r="E126" s="320" t="str">
        <f>Schema!E135</f>
        <v>SLL</v>
      </c>
      <c r="F126" s="96" t="str">
        <f>Schema!F135</f>
        <v>A</v>
      </c>
      <c r="G126" s="96" t="str">
        <f>Schema!G135</f>
        <v>01</v>
      </c>
      <c r="H126" s="321" t="str">
        <f>Schema!H135</f>
        <v>04</v>
      </c>
      <c r="I126" s="181" t="str">
        <f>IF('Rischio Lordo'!AF133=tabelle!$M$7,tabelle!$N$7,IF('Rischio Lordo'!AF133=tabelle!$M$6,tabelle!$N$6,IF('Rischio Lordo'!AF133=tabelle!$M$5,tabelle!$N$5,IF('Rischio Lordo'!AF133=tabelle!$M$4,tabelle!$N$4,IF('Rischio Lordo'!AF133=tabelle!$M$3,tabelle!$N$3,"-")))))</f>
        <v>-</v>
      </c>
      <c r="J126" s="34" t="str">
        <f>IF('Rischio Lordo'!AG133=tabelle!$M$7,tabelle!$N$7,IF('Rischio Lordo'!AG133=tabelle!$M$6,tabelle!$N$6,IF('Rischio Lordo'!AG133=tabelle!$M$5,tabelle!$N$5,IF('Rischio Lordo'!AG133=tabelle!$M$4,tabelle!$N$4,IF('Rischio Lordo'!AG133=tabelle!$M$3,tabelle!$N$3,"-")))))</f>
        <v>-</v>
      </c>
      <c r="K126" s="34" t="str">
        <f>IF('Rischio Lordo'!AH133=tabelle!$M$7,tabelle!$N$7,IF('Rischio Lordo'!AH133=tabelle!$M$6,tabelle!$N$6,IF('Rischio Lordo'!AH133=tabelle!$M$5,tabelle!$N$5,IF('Rischio Lordo'!AH133=tabelle!$M$4,tabelle!$N$4,IF('Rischio Lordo'!AH133=tabelle!$M$3,tabelle!$N$3,"-")))))</f>
        <v>-</v>
      </c>
      <c r="L126" s="394" t="str">
        <f t="shared" si="14"/>
        <v>-</v>
      </c>
      <c r="M126" s="34" t="str">
        <f>IF('Rischio Lordo'!AI133=tabelle!$M$7,tabelle!$N$7,IF('Rischio Lordo'!AI133=tabelle!$M$6,tabelle!$N$6,IF('Rischio Lordo'!AI133=tabelle!$M$5,tabelle!$N$5,IF('Rischio Lordo'!AI133=tabelle!$M$4,tabelle!$N$4,IF('Rischio Lordo'!AI133=tabelle!$M$3,tabelle!$N$3,"-")))))</f>
        <v>-</v>
      </c>
      <c r="N126" s="165" t="str">
        <f>IF(M126="-","-",IF('calcolo mitigazione del rischio'!L126="-","-",IF(AND((M126*'calcolo mitigazione del rischio'!L126)&gt;=tabelle!$P$3, (M126*'calcolo mitigazione del rischio'!L126)&lt;tabelle!$Q$3),tabelle!$R$3,IF(AND((M126*'calcolo mitigazione del rischio'!L126)&gt;=tabelle!$P$4, (M126*'calcolo mitigazione del rischio'!L126)&lt;tabelle!$Q$4),tabelle!$R$4,IF(AND((M126*'calcolo mitigazione del rischio'!L126)&gt;=tabelle!$P$5, (M126*'calcolo mitigazione del rischio'!L126)&lt;tabelle!$Q$5),tabelle!$R$5,IF(AND((M126*'calcolo mitigazione del rischio'!L126)&gt;=tabelle!$P$6, (M126*'calcolo mitigazione del rischio'!L126)&lt;tabelle!$Q$6),tabelle!$R$6,IF(AND((M126*'calcolo mitigazione del rischio'!L126)&gt;=tabelle!$P$7, (M126*'calcolo mitigazione del rischio'!L126)&lt;=tabelle!$Q$7),tabelle!$R$7,"-")))))))</f>
        <v>-</v>
      </c>
      <c r="O126" s="35" t="str">
        <f>IF('Rischio Lordo'!AK133=tabelle!$M$7,tabelle!$N$7,IF('Rischio Lordo'!AK133=tabelle!$M$6,tabelle!$N$6,IF('Rischio Lordo'!AK133=tabelle!$M$5,tabelle!$N$5,IF('Rischio Lordo'!AK133=tabelle!$M$4,tabelle!$N$4,IF('Rischio Lordo'!AK133=tabelle!$M$3,tabelle!$N$3,"-")))))</f>
        <v>-</v>
      </c>
      <c r="P126" s="35" t="str">
        <f>IF('Rischio Lordo'!AL133=tabelle!$M$7,tabelle!$N$7,IF('Rischio Lordo'!AL133=tabelle!$M$6,tabelle!$N$6,IF('Rischio Lordo'!AL133=tabelle!$M$5,tabelle!$N$5,IF('Rischio Lordo'!AL133=tabelle!$M$4,tabelle!$N$4,IF('Rischio Lordo'!AL133=tabelle!$M$3,tabelle!$N$3,"-")))))</f>
        <v>-</v>
      </c>
      <c r="Q126" s="35" t="str">
        <f>IF('Rischio Lordo'!AM133=tabelle!$M$7,tabelle!$N$7,IF('Rischio Lordo'!AM133=tabelle!$M$6,tabelle!$N$6,IF('Rischio Lordo'!AM133=tabelle!$M$5,tabelle!$N$5,IF('Rischio Lordo'!AM133=tabelle!$M$4,tabelle!$N$4,IF('Rischio Lordo'!AM133=tabelle!$M$3,tabelle!$N$3,"-")))))</f>
        <v>-</v>
      </c>
      <c r="R126" s="166" t="str">
        <f t="shared" si="15"/>
        <v>-</v>
      </c>
      <c r="S126" s="228" t="str">
        <f>IF(R126="-","-",(R126*'calcolo mitigazione del rischio'!N126))</f>
        <v>-</v>
      </c>
      <c r="T126" s="26" t="str">
        <f>IF('Rischio netto'!I137=tabelle!$V$3,('calcolo mitigazione del rischio'!T$11*tabelle!$W$3),IF('Rischio netto'!I137=tabelle!$V$4,('calcolo mitigazione del rischio'!T$11*tabelle!$W$4),IF('Rischio netto'!I137=tabelle!$V$5,('calcolo mitigazione del rischio'!T$11*tabelle!$W$5),IF('Rischio netto'!I137=tabelle!$V$6,('calcolo mitigazione del rischio'!T$11*tabelle!$W$6),IF('Rischio netto'!I137=tabelle!$V$7,('calcolo mitigazione del rischio'!T$11*tabelle!$W$7),IF('Rischio netto'!I137=tabelle!$V$8,('calcolo mitigazione del rischio'!T$11*tabelle!$W$8),IF('Rischio netto'!I137=tabelle!$V$9,('calcolo mitigazione del rischio'!T$11*tabelle!$W$9),IF('Rischio netto'!I137=tabelle!$V$10,('calcolo mitigazione del rischio'!T$11*tabelle!$W$10),IF('Rischio netto'!I137=tabelle!$V$11,('calcolo mitigazione del rischio'!T$11*tabelle!$W$11),IF('Rischio netto'!I137=tabelle!$V$12,('calcolo mitigazione del rischio'!T$11*tabelle!$W$12),"-"))))))))))</f>
        <v>-</v>
      </c>
      <c r="U126" s="26" t="str">
        <f>IF('Rischio netto'!J137=tabelle!$V$3,('calcolo mitigazione del rischio'!U$11*tabelle!$W$3),IF('Rischio netto'!J137=tabelle!$V$4,('calcolo mitigazione del rischio'!U$11*tabelle!$W$4),IF('Rischio netto'!J137=tabelle!$V$5,('calcolo mitigazione del rischio'!U$11*tabelle!$W$5),IF('Rischio netto'!J137=tabelle!$V$6,('calcolo mitigazione del rischio'!U$11*tabelle!$W$6),IF('Rischio netto'!J137=tabelle!$V$7,('calcolo mitigazione del rischio'!U$11*tabelle!$W$7),IF('Rischio netto'!J137=tabelle!$V$8,('calcolo mitigazione del rischio'!U$11*tabelle!$W$8),IF('Rischio netto'!J137=tabelle!$V$9,('calcolo mitigazione del rischio'!U$11*tabelle!$W$9),IF('Rischio netto'!J137=tabelle!$V$10,('calcolo mitigazione del rischio'!U$11*tabelle!$W$10),IF('Rischio netto'!J137=tabelle!$V$11,('calcolo mitigazione del rischio'!U$11*tabelle!$W$11),IF('Rischio netto'!J137=tabelle!$V$12,('calcolo mitigazione del rischio'!U$11*tabelle!$W$12),"-"))))))))))</f>
        <v>-</v>
      </c>
      <c r="V126" s="26" t="str">
        <f>IF('Rischio netto'!K137=tabelle!$V$3,('calcolo mitigazione del rischio'!V$11*tabelle!$W$3),IF('Rischio netto'!K137=tabelle!$V$4,('calcolo mitigazione del rischio'!V$11*tabelle!$W$4),IF('Rischio netto'!K137=tabelle!$V$5,('calcolo mitigazione del rischio'!V$11*tabelle!$W$5),IF('Rischio netto'!K137=tabelle!$V$6,('calcolo mitigazione del rischio'!V$11*tabelle!$W$6),IF('Rischio netto'!K137=tabelle!$V$7,('calcolo mitigazione del rischio'!V$11*tabelle!$W$7),IF('Rischio netto'!K137=tabelle!$V$8,('calcolo mitigazione del rischio'!V$11*tabelle!$W$8),IF('Rischio netto'!K137=tabelle!$V$9,('calcolo mitigazione del rischio'!V$11*tabelle!$W$9),IF('Rischio netto'!K137=tabelle!$V$10,('calcolo mitigazione del rischio'!V$11*tabelle!$W$10),IF('Rischio netto'!K137=tabelle!$V$11,('calcolo mitigazione del rischio'!V$11*tabelle!$W$11),IF('Rischio netto'!K137=tabelle!$V$12,('calcolo mitigazione del rischio'!V$11*tabelle!$W$12),"-"))))))))))</f>
        <v>-</v>
      </c>
      <c r="W126" s="26" t="str">
        <f>IF('Rischio netto'!L137=tabelle!$V$3,('calcolo mitigazione del rischio'!W$11*tabelle!$W$3),IF('Rischio netto'!L137=tabelle!$V$4,('calcolo mitigazione del rischio'!W$11*tabelle!$W$4),IF('Rischio netto'!L137=tabelle!$V$5,('calcolo mitigazione del rischio'!W$11*tabelle!$W$5),IF('Rischio netto'!L137=tabelle!$V$6,('calcolo mitigazione del rischio'!W$11*tabelle!$W$6),IF('Rischio netto'!L137=tabelle!$V$7,('calcolo mitigazione del rischio'!W$11*tabelle!$W$7),IF('Rischio netto'!L137=tabelle!$V$8,('calcolo mitigazione del rischio'!W$11*tabelle!$W$8),IF('Rischio netto'!L137=tabelle!$V$9,('calcolo mitigazione del rischio'!W$11*tabelle!$W$9),IF('Rischio netto'!L137=tabelle!$V$10,('calcolo mitigazione del rischio'!W$11*tabelle!$W$10),IF('Rischio netto'!L137=tabelle!$V$11,('calcolo mitigazione del rischio'!W$11*tabelle!$W$11),IF('Rischio netto'!L137=tabelle!$V$12,('calcolo mitigazione del rischio'!W$11*tabelle!$W$12),"-"))))))))))</f>
        <v>-</v>
      </c>
      <c r="X126" s="26" t="str">
        <f>IF('Rischio netto'!O137=tabelle!$V$3,('calcolo mitigazione del rischio'!X$11*tabelle!$W$3),IF('Rischio netto'!O137=tabelle!$V$4,('calcolo mitigazione del rischio'!X$11*tabelle!$W$4),IF('Rischio netto'!O137=tabelle!$V$5,('calcolo mitigazione del rischio'!X$11*tabelle!$W$5),IF('Rischio netto'!O137=tabelle!$V$6,('calcolo mitigazione del rischio'!X$11*tabelle!$W$6),IF('Rischio netto'!O137=tabelle!$V$7,('calcolo mitigazione del rischio'!X$11*tabelle!$W$7),IF('Rischio netto'!O137=tabelle!$V$8,('calcolo mitigazione del rischio'!X$11*tabelle!$W$8),IF('Rischio netto'!O137=tabelle!$V$9,('calcolo mitigazione del rischio'!X$11*tabelle!$W$9),IF('Rischio netto'!O137=tabelle!$V$10,('calcolo mitigazione del rischio'!X$11*tabelle!$W$10),IF('Rischio netto'!O137=tabelle!$V$11,('calcolo mitigazione del rischio'!X$11*tabelle!$W$11),IF('Rischio netto'!O137=tabelle!$V$12,('calcolo mitigazione del rischio'!X$11*tabelle!$W$12),"-"))))))))))</f>
        <v>-</v>
      </c>
      <c r="Y126" s="26" t="str">
        <f>IF('Rischio netto'!P137=tabelle!$V$3,('calcolo mitigazione del rischio'!Y$11*tabelle!$W$3),IF('Rischio netto'!P137=tabelle!$V$4,('calcolo mitigazione del rischio'!Y$11*tabelle!$W$4),IF('Rischio netto'!P137=tabelle!$V$5,('calcolo mitigazione del rischio'!Y$11*tabelle!$W$5),IF('Rischio netto'!P137=tabelle!$V$6,('calcolo mitigazione del rischio'!Y$11*tabelle!$W$6),IF('Rischio netto'!P137=tabelle!$V$7,('calcolo mitigazione del rischio'!Y$11*tabelle!$W$7),IF('Rischio netto'!P137=tabelle!$V$8,('calcolo mitigazione del rischio'!Y$11*tabelle!$W$8),IF('Rischio netto'!P137=tabelle!$V$9,('calcolo mitigazione del rischio'!Y$11*tabelle!$W$9),IF('Rischio netto'!P137=tabelle!$V$10,('calcolo mitigazione del rischio'!Y$11*tabelle!$W$10),IF('Rischio netto'!P137=tabelle!$V$11,('calcolo mitigazione del rischio'!Y$11*tabelle!$W$11),IF('Rischio netto'!P137=tabelle!$V$12,('calcolo mitigazione del rischio'!Y$11*tabelle!$W$12),"-"))))))))))</f>
        <v>-</v>
      </c>
      <c r="Z12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6" s="26" t="str">
        <f>IF('Rischio netto'!Q137=tabelle!$V$3,('calcolo mitigazione del rischio'!AA$11*tabelle!$W$3),IF('Rischio netto'!Q137=tabelle!$V$4,('calcolo mitigazione del rischio'!AA$11*tabelle!$W$4),IF('Rischio netto'!Q137=tabelle!$V$5,('calcolo mitigazione del rischio'!AA$11*tabelle!$W$5),IF('Rischio netto'!Q137=tabelle!$V$6,('calcolo mitigazione del rischio'!AA$11*tabelle!$W$6),IF('Rischio netto'!Q137=tabelle!$V$7,('calcolo mitigazione del rischio'!AA$11*tabelle!$W$7),IF('Rischio netto'!Q137=tabelle!$V$8,('calcolo mitigazione del rischio'!AA$11*tabelle!$W$8),IF('Rischio netto'!Q137=tabelle!$V$9,('calcolo mitigazione del rischio'!AA$11*tabelle!$W$9),IF('Rischio netto'!Q137=tabelle!$V$10,('calcolo mitigazione del rischio'!AA$11*tabelle!$W$10),IF('Rischio netto'!Q137=tabelle!$V$11,('calcolo mitigazione del rischio'!AA$11*tabelle!$W$11),IF('Rischio netto'!Q137=tabelle!$V$12,('calcolo mitigazione del rischio'!AA$11*tabelle!$W$12),"-"))))))))))</f>
        <v>-</v>
      </c>
      <c r="AB126" s="26" t="str">
        <f>IF('Rischio netto'!R137=tabelle!$V$3,('calcolo mitigazione del rischio'!AB$11*tabelle!$W$3),IF('Rischio netto'!R137=tabelle!$V$4,('calcolo mitigazione del rischio'!AB$11*tabelle!$W$4),IF('Rischio netto'!R137=tabelle!$V$5,('calcolo mitigazione del rischio'!AB$11*tabelle!$W$5),IF('Rischio netto'!R137=tabelle!$V$6,('calcolo mitigazione del rischio'!AB$11*tabelle!$W$6),IF('Rischio netto'!R137=tabelle!$V$7,('calcolo mitigazione del rischio'!AB$11*tabelle!$W$7),IF('Rischio netto'!R137=tabelle!$V$8,('calcolo mitigazione del rischio'!AB$11*tabelle!$W$8),IF('Rischio netto'!R137=tabelle!$V$9,('calcolo mitigazione del rischio'!AB$11*tabelle!$W$9),IF('Rischio netto'!R137=tabelle!$V$10,('calcolo mitigazione del rischio'!AB$11*tabelle!$W$10),IF('Rischio netto'!R137=tabelle!$V$11,('calcolo mitigazione del rischio'!AB$11*tabelle!$W$11),IF('Rischio netto'!R137=tabelle!$V$12,('calcolo mitigazione del rischio'!AB$11*tabelle!$W$12),"-"))))))))))</f>
        <v>-</v>
      </c>
      <c r="AC126" s="405" t="str">
        <f>IF('Rischio netto'!T133=tabelle!$V$3,('calcolo mitigazione del rischio'!AC$11*tabelle!$W$3),IF('Rischio netto'!T133=tabelle!$V$4,('calcolo mitigazione del rischio'!AC$11*tabelle!$W$4),IF('Rischio netto'!T133=tabelle!$V$5,('calcolo mitigazione del rischio'!AC$11*tabelle!$W$5),IF('Rischio netto'!T133=tabelle!$V$6,('calcolo mitigazione del rischio'!AC$11*tabelle!$W$6),IF('Rischio netto'!T133=tabelle!$V$7,('calcolo mitigazione del rischio'!AC$11*tabelle!$W$7),IF('Rischio netto'!T133=tabelle!$V$8,('calcolo mitigazione del rischio'!AC$11*tabelle!$W$8),IF('Rischio netto'!T133=tabelle!$V$9,('calcolo mitigazione del rischio'!AC$11*tabelle!$W$9),IF('Rischio netto'!T133=tabelle!$V$10,('calcolo mitigazione del rischio'!AC$11*tabelle!$W$10),IF('Rischio netto'!T133=tabelle!$V$11,('calcolo mitigazione del rischio'!AC$11*tabelle!$W$11),IF('Rischio netto'!T133=tabelle!$V$12,('calcolo mitigazione del rischio'!AC$11*tabelle!$W$12),"-"))))))))))</f>
        <v>-</v>
      </c>
      <c r="AD126" s="26" t="str">
        <f>IF('Rischio netto'!T137=tabelle!$V$3,('calcolo mitigazione del rischio'!AD$11*tabelle!$W$3),IF('Rischio netto'!T137=tabelle!$V$4,('calcolo mitigazione del rischio'!AD$11*tabelle!$W$4),IF('Rischio netto'!T137=tabelle!$V$5,('calcolo mitigazione del rischio'!AD$11*tabelle!$W$5),IF('Rischio netto'!T137=tabelle!$V$6,('calcolo mitigazione del rischio'!AD$11*tabelle!$W$6),IF('Rischio netto'!T137=tabelle!$V$7,('calcolo mitigazione del rischio'!AD$11*tabelle!$W$7),IF('Rischio netto'!T137=tabelle!$V$8,('calcolo mitigazione del rischio'!AD$11*tabelle!$W$8),IF('Rischio netto'!T137=tabelle!$V$9,('calcolo mitigazione del rischio'!AD$11*tabelle!$W$9),IF('Rischio netto'!T137=tabelle!$V$10,('calcolo mitigazione del rischio'!AD$11*tabelle!$W$10),IF('Rischio netto'!T137=tabelle!$V$11,('calcolo mitigazione del rischio'!AD$11*tabelle!$W$11),IF('Rischio netto'!T137=tabelle!$V$12,('calcolo mitigazione del rischio'!AD$11*tabelle!$W$12),"-"))))))))))</f>
        <v>-</v>
      </c>
      <c r="AE126" s="26"/>
      <c r="AF126" s="405" t="str">
        <f>IF('Rischio netto'!T133=tabelle!$V$3,('calcolo mitigazione del rischio'!AF$11*tabelle!$W$3),IF('Rischio netto'!T133=tabelle!$V$4,('calcolo mitigazione del rischio'!AF$11*tabelle!$W$4),IF('Rischio netto'!T133=tabelle!$V$5,('calcolo mitigazione del rischio'!AF$11*tabelle!$W$5),IF('Rischio netto'!T133=tabelle!$V$6,('calcolo mitigazione del rischio'!AF$11*tabelle!$W$6),IF('Rischio netto'!T133=tabelle!$V$7,('calcolo mitigazione del rischio'!AF$11*tabelle!$W$7),IF('Rischio netto'!T133=tabelle!$V$8,('calcolo mitigazione del rischio'!AF$11*tabelle!$W$8),IF('Rischio netto'!T133=tabelle!$V$9,('calcolo mitigazione del rischio'!AF$11*tabelle!$W$9),IF('Rischio netto'!T133=tabelle!$V$10,('calcolo mitigazione del rischio'!AF$11*tabelle!$W$10),IF('Rischio netto'!T133=tabelle!$V$11,('calcolo mitigazione del rischio'!AF$11*tabelle!$W$11),IF('Rischio netto'!T133=tabelle!$V$12,('calcolo mitigazione del rischio'!AF$11*tabelle!$W$12),"-"))))))))))</f>
        <v>-</v>
      </c>
      <c r="AG126" s="405" t="str">
        <f>IF('Rischio netto'!U133=tabelle!$V$3,('calcolo mitigazione del rischio'!AG$11*tabelle!$W$3),IF('Rischio netto'!U133=tabelle!$V$4,('calcolo mitigazione del rischio'!AG$11*tabelle!$W$4),IF('Rischio netto'!U133=tabelle!$V$5,('calcolo mitigazione del rischio'!AG$11*tabelle!$W$5),IF('Rischio netto'!U133=tabelle!$V$6,('calcolo mitigazione del rischio'!AG$11*tabelle!$W$6),IF('Rischio netto'!U133=tabelle!$V$7,('calcolo mitigazione del rischio'!AG$11*tabelle!$W$7),IF('Rischio netto'!U133=tabelle!$V$8,('calcolo mitigazione del rischio'!AG$11*tabelle!$W$8),IF('Rischio netto'!U133=tabelle!$V$9,('calcolo mitigazione del rischio'!AG$11*tabelle!$W$9),IF('Rischio netto'!U133=tabelle!$V$10,('calcolo mitigazione del rischio'!AG$11*tabelle!$W$10),IF('Rischio netto'!U133=tabelle!$V$11,('calcolo mitigazione del rischio'!AG$11*tabelle!$W$11),IF('Rischio netto'!U133=tabelle!$V$12,('calcolo mitigazione del rischio'!AG$11*tabelle!$W$12),"-"))))))))))</f>
        <v>-</v>
      </c>
      <c r="AH126" s="26" t="str">
        <f>IF('Rischio netto'!V137=tabelle!$V$3,('calcolo mitigazione del rischio'!AH$11*tabelle!$W$3),IF('Rischio netto'!V137=tabelle!$V$4,('calcolo mitigazione del rischio'!AH$11*tabelle!$W$4),IF('Rischio netto'!V137=tabelle!$V$5,('calcolo mitigazione del rischio'!AH$11*tabelle!$W$5),IF('Rischio netto'!V137=tabelle!$V$6,('calcolo mitigazione del rischio'!AH$11*tabelle!$W$6),IF('Rischio netto'!V137=tabelle!$V$7,('calcolo mitigazione del rischio'!AH$11*tabelle!$W$7),IF('Rischio netto'!V137=tabelle!$V$8,('calcolo mitigazione del rischio'!AH$11*tabelle!$W$8),IF('Rischio netto'!V137=tabelle!$V$9,('calcolo mitigazione del rischio'!AH$11*tabelle!$W$9),IF('Rischio netto'!V137=tabelle!$V$10,('calcolo mitigazione del rischio'!AH$11*tabelle!$W$10),IF('Rischio netto'!V137=tabelle!$V$11,('calcolo mitigazione del rischio'!AH$11*tabelle!$W$11),IF('Rischio netto'!V137=tabelle!$V$12,('calcolo mitigazione del rischio'!AH$11*tabelle!$W$12),"-"))))))))))</f>
        <v>-</v>
      </c>
      <c r="AI126" s="410" t="str">
        <f>IF('Rischio netto'!W137=tabelle!$V$3,('calcolo mitigazione del rischio'!AI$11*tabelle!$W$3),IF('Rischio netto'!W137=tabelle!$V$4,('calcolo mitigazione del rischio'!AI$11*tabelle!$W$4),IF('Rischio netto'!W137=tabelle!$V$5,('calcolo mitigazione del rischio'!AI$11*tabelle!$W$5),IF('Rischio netto'!W137=tabelle!$V$6,('calcolo mitigazione del rischio'!AI$11*tabelle!$W$6),IF('Rischio netto'!W137=tabelle!$V$7,('calcolo mitigazione del rischio'!AI$11*tabelle!$W$7),IF('Rischio netto'!W137=tabelle!$V$8,('calcolo mitigazione del rischio'!AI$11*tabelle!$W$8),IF('Rischio netto'!W137=tabelle!$V$9,('calcolo mitigazione del rischio'!AI$11*tabelle!$W$9),IF('Rischio netto'!W137=tabelle!$V$10,('calcolo mitigazione del rischio'!AI$11*tabelle!$W$10),IF('Rischio netto'!W137=tabelle!$V$11,('calcolo mitigazione del rischio'!AI$11*tabelle!$W$11),IF('Rischio netto'!W137=tabelle!$V$12,('calcolo mitigazione del rischio'!AI$11*tabelle!$W$12),"-"))))))))))</f>
        <v>-</v>
      </c>
      <c r="AJ126" s="428" t="e">
        <f t="shared" si="9"/>
        <v>#REF!</v>
      </c>
      <c r="AK126" s="429" t="e">
        <f t="shared" si="16"/>
        <v>#REF!</v>
      </c>
      <c r="AL126" s="418" t="e">
        <f>IF('calcolo mitigazione del rischio'!$AJ126="-","-",'calcolo mitigazione del rischio'!$AK126)</f>
        <v>#REF!</v>
      </c>
      <c r="AM126" s="412" t="str">
        <f>IF('Rischio netto'!X137="-","-",IF('calcolo mitigazione del rischio'!S126="-","-",IF('calcolo mitigazione del rischio'!AL126="-","-",ROUND(('calcolo mitigazione del rischio'!S126*(1-'calcolo mitigazione del rischio'!AL126)),0))))</f>
        <v>-</v>
      </c>
      <c r="AN126" s="404"/>
      <c r="AO126" s="26">
        <f>IF('Rischio Lordo'!L133="X",tabelle!$I$2,0)</f>
        <v>0</v>
      </c>
      <c r="AP126" s="26">
        <f>IF('Rischio Lordo'!M133="X",tabelle!$I$3,0)</f>
        <v>0</v>
      </c>
      <c r="AQ126" s="26">
        <f>IF('Rischio Lordo'!N133="X",tabelle!$I$4,0)</f>
        <v>0</v>
      </c>
      <c r="AR126" s="26">
        <f>IF('Rischio Lordo'!O133="X",tabelle!$I$5,0)</f>
        <v>0</v>
      </c>
      <c r="AS126" s="26">
        <f>IF('Rischio Lordo'!P133="X",tabelle!$I$6,0)</f>
        <v>0</v>
      </c>
      <c r="AT126" s="26">
        <f>IF('Rischio Lordo'!Q133="X",tabelle!$I$7,0)</f>
        <v>0</v>
      </c>
      <c r="AU126" s="26">
        <f>IF('Rischio Lordo'!R133="X",tabelle!$I$8,0)</f>
        <v>0</v>
      </c>
      <c r="AV126" s="26">
        <f>IF('Rischio Lordo'!S133="X",tabelle!$I$9,0)</f>
        <v>0</v>
      </c>
      <c r="AW126" s="26">
        <f>IF('Rischio Lordo'!T133="X",tabelle!$I$10,0)</f>
        <v>0</v>
      </c>
      <c r="AX126" s="26">
        <f>IF('Rischio Lordo'!U133="X",tabelle!$I$11,0)</f>
        <v>0</v>
      </c>
      <c r="AY126" s="26">
        <f>IF('Rischio Lordo'!V133="X",tabelle!$I$12,0)</f>
        <v>0</v>
      </c>
      <c r="AZ126" s="26">
        <f>IF('Rischio Lordo'!W133="X",tabelle!$I$13,0)</f>
        <v>0</v>
      </c>
      <c r="BA126" s="26">
        <f>IF('Rischio Lordo'!X133="X",tabelle!$I$14,0)</f>
        <v>0</v>
      </c>
      <c r="BB126" s="26">
        <f>IF('Rischio Lordo'!Y133="X",tabelle!$I$15,0)</f>
        <v>0</v>
      </c>
      <c r="BC126" s="26">
        <f>IF('Rischio Lordo'!Z133="X",tabelle!$I$16,0)</f>
        <v>0</v>
      </c>
      <c r="BD126" s="26">
        <f>IF('Rischio Lordo'!AA133="X",tabelle!$I$17,0)</f>
        <v>0</v>
      </c>
      <c r="BE126" s="26">
        <f>IF('Rischio Lordo'!AB133="X",tabelle!$I$18,0)</f>
        <v>0</v>
      </c>
      <c r="BF126" s="26">
        <f>IF('Rischio Lordo'!AC133="X",tabelle!$I$18,0)</f>
        <v>0</v>
      </c>
      <c r="BG126" s="26">
        <f>IF('Rischio Lordo'!AC133="X",tabelle!$I$19,0)</f>
        <v>0</v>
      </c>
      <c r="BH126" s="212">
        <f t="shared" si="17"/>
        <v>0</v>
      </c>
    </row>
    <row r="127" spans="1:60" x14ac:dyDescent="0.75">
      <c r="A127" s="876">
        <f>Schema!A136</f>
        <v>0</v>
      </c>
      <c r="B127" s="717" t="str">
        <f>Schema!B136</f>
        <v>B. Gestione macchine, attrezzature e arredi</v>
      </c>
      <c r="C127" s="1128" t="str">
        <f>Schema!C136</f>
        <v xml:space="preserve">B.1. Vaalutazione della conformità di macchine, attrezzature e arredi ex D.Lgs. 81/08 e s.m.i. </v>
      </c>
      <c r="D127" s="279" t="str">
        <f>Schema!D136</f>
        <v>B.1.1. Adeguamento dei lavori ai videoterminali</v>
      </c>
      <c r="E127" s="320" t="str">
        <f>Schema!E136</f>
        <v>SLL</v>
      </c>
      <c r="F127" s="96" t="str">
        <f>Schema!F136</f>
        <v>B</v>
      </c>
      <c r="G127" s="96" t="str">
        <f>Schema!G136</f>
        <v>01</v>
      </c>
      <c r="H127" s="321" t="str">
        <f>Schema!H136</f>
        <v>01</v>
      </c>
      <c r="I127" s="181" t="str">
        <f>IF('Rischio Lordo'!AF134=tabelle!$M$7,tabelle!$N$7,IF('Rischio Lordo'!AF134=tabelle!$M$6,tabelle!$N$6,IF('Rischio Lordo'!AF134=tabelle!$M$5,tabelle!$N$5,IF('Rischio Lordo'!AF134=tabelle!$M$4,tabelle!$N$4,IF('Rischio Lordo'!AF134=tabelle!$M$3,tabelle!$N$3,"-")))))</f>
        <v>-</v>
      </c>
      <c r="J127" s="34" t="str">
        <f>IF('Rischio Lordo'!AG134=tabelle!$M$7,tabelle!$N$7,IF('Rischio Lordo'!AG134=tabelle!$M$6,tabelle!$N$6,IF('Rischio Lordo'!AG134=tabelle!$M$5,tabelle!$N$5,IF('Rischio Lordo'!AG134=tabelle!$M$4,tabelle!$N$4,IF('Rischio Lordo'!AG134=tabelle!$M$3,tabelle!$N$3,"-")))))</f>
        <v>-</v>
      </c>
      <c r="K127" s="34" t="str">
        <f>IF('Rischio Lordo'!AH134=tabelle!$M$7,tabelle!$N$7,IF('Rischio Lordo'!AH134=tabelle!$M$6,tabelle!$N$6,IF('Rischio Lordo'!AH134=tabelle!$M$5,tabelle!$N$5,IF('Rischio Lordo'!AH134=tabelle!$M$4,tabelle!$N$4,IF('Rischio Lordo'!AH134=tabelle!$M$3,tabelle!$N$3,"-")))))</f>
        <v>-</v>
      </c>
      <c r="L127" s="394" t="str">
        <f t="shared" si="14"/>
        <v>-</v>
      </c>
      <c r="M127" s="34" t="str">
        <f>IF('Rischio Lordo'!AI134=tabelle!$M$7,tabelle!$N$7,IF('Rischio Lordo'!AI134=tabelle!$M$6,tabelle!$N$6,IF('Rischio Lordo'!AI134=tabelle!$M$5,tabelle!$N$5,IF('Rischio Lordo'!AI134=tabelle!$M$4,tabelle!$N$4,IF('Rischio Lordo'!AI134=tabelle!$M$3,tabelle!$N$3,"-")))))</f>
        <v>-</v>
      </c>
      <c r="N127" s="165" t="str">
        <f>IF(M127="-","-",IF('calcolo mitigazione del rischio'!L127="-","-",IF(AND((M127*'calcolo mitigazione del rischio'!L127)&gt;=tabelle!$P$3, (M127*'calcolo mitigazione del rischio'!L127)&lt;tabelle!$Q$3),tabelle!$R$3,IF(AND((M127*'calcolo mitigazione del rischio'!L127)&gt;=tabelle!$P$4, (M127*'calcolo mitigazione del rischio'!L127)&lt;tabelle!$Q$4),tabelle!$R$4,IF(AND((M127*'calcolo mitigazione del rischio'!L127)&gt;=tabelle!$P$5, (M127*'calcolo mitigazione del rischio'!L127)&lt;tabelle!$Q$5),tabelle!$R$5,IF(AND((M127*'calcolo mitigazione del rischio'!L127)&gt;=tabelle!$P$6, (M127*'calcolo mitigazione del rischio'!L127)&lt;tabelle!$Q$6),tabelle!$R$6,IF(AND((M127*'calcolo mitigazione del rischio'!L127)&gt;=tabelle!$P$7, (M127*'calcolo mitigazione del rischio'!L127)&lt;=tabelle!$Q$7),tabelle!$R$7,"-")))))))</f>
        <v>-</v>
      </c>
      <c r="O127" s="35" t="str">
        <f>IF('Rischio Lordo'!AK134=tabelle!$M$7,tabelle!$N$7,IF('Rischio Lordo'!AK134=tabelle!$M$6,tabelle!$N$6,IF('Rischio Lordo'!AK134=tabelle!$M$5,tabelle!$N$5,IF('Rischio Lordo'!AK134=tabelle!$M$4,tabelle!$N$4,IF('Rischio Lordo'!AK134=tabelle!$M$3,tabelle!$N$3,"-")))))</f>
        <v>-</v>
      </c>
      <c r="P127" s="35" t="str">
        <f>IF('Rischio Lordo'!AL134=tabelle!$M$7,tabelle!$N$7,IF('Rischio Lordo'!AL134=tabelle!$M$6,tabelle!$N$6,IF('Rischio Lordo'!AL134=tabelle!$M$5,tabelle!$N$5,IF('Rischio Lordo'!AL134=tabelle!$M$4,tabelle!$N$4,IF('Rischio Lordo'!AL134=tabelle!$M$3,tabelle!$N$3,"-")))))</f>
        <v>-</v>
      </c>
      <c r="Q127" s="35" t="str">
        <f>IF('Rischio Lordo'!AM134=tabelle!$M$7,tabelle!$N$7,IF('Rischio Lordo'!AM134=tabelle!$M$6,tabelle!$N$6,IF('Rischio Lordo'!AM134=tabelle!$M$5,tabelle!$N$5,IF('Rischio Lordo'!AM134=tabelle!$M$4,tabelle!$N$4,IF('Rischio Lordo'!AM134=tabelle!$M$3,tabelle!$N$3,"-")))))</f>
        <v>-</v>
      </c>
      <c r="R127" s="166" t="str">
        <f t="shared" si="15"/>
        <v>-</v>
      </c>
      <c r="S127" s="228" t="str">
        <f>IF(R127="-","-",(R127*'calcolo mitigazione del rischio'!N127))</f>
        <v>-</v>
      </c>
      <c r="T127" s="26" t="str">
        <f>IF('Rischio netto'!I138=tabelle!$V$3,('calcolo mitigazione del rischio'!T$11*tabelle!$W$3),IF('Rischio netto'!I138=tabelle!$V$4,('calcolo mitigazione del rischio'!T$11*tabelle!$W$4),IF('Rischio netto'!I138=tabelle!$V$5,('calcolo mitigazione del rischio'!T$11*tabelle!$W$5),IF('Rischio netto'!I138=tabelle!$V$6,('calcolo mitigazione del rischio'!T$11*tabelle!$W$6),IF('Rischio netto'!I138=tabelle!$V$7,('calcolo mitigazione del rischio'!T$11*tabelle!$W$7),IF('Rischio netto'!I138=tabelle!$V$8,('calcolo mitigazione del rischio'!T$11*tabelle!$W$8),IF('Rischio netto'!I138=tabelle!$V$9,('calcolo mitigazione del rischio'!T$11*tabelle!$W$9),IF('Rischio netto'!I138=tabelle!$V$10,('calcolo mitigazione del rischio'!T$11*tabelle!$W$10),IF('Rischio netto'!I138=tabelle!$V$11,('calcolo mitigazione del rischio'!T$11*tabelle!$W$11),IF('Rischio netto'!I138=tabelle!$V$12,('calcolo mitigazione del rischio'!T$11*tabelle!$W$12),"-"))))))))))</f>
        <v>-</v>
      </c>
      <c r="U127" s="26" t="str">
        <f>IF('Rischio netto'!J138=tabelle!$V$3,('calcolo mitigazione del rischio'!U$11*tabelle!$W$3),IF('Rischio netto'!J138=tabelle!$V$4,('calcolo mitigazione del rischio'!U$11*tabelle!$W$4),IF('Rischio netto'!J138=tabelle!$V$5,('calcolo mitigazione del rischio'!U$11*tabelle!$W$5),IF('Rischio netto'!J138=tabelle!$V$6,('calcolo mitigazione del rischio'!U$11*tabelle!$W$6),IF('Rischio netto'!J138=tabelle!$V$7,('calcolo mitigazione del rischio'!U$11*tabelle!$W$7),IF('Rischio netto'!J138=tabelle!$V$8,('calcolo mitigazione del rischio'!U$11*tabelle!$W$8),IF('Rischio netto'!J138=tabelle!$V$9,('calcolo mitigazione del rischio'!U$11*tabelle!$W$9),IF('Rischio netto'!J138=tabelle!$V$10,('calcolo mitigazione del rischio'!U$11*tabelle!$W$10),IF('Rischio netto'!J138=tabelle!$V$11,('calcolo mitigazione del rischio'!U$11*tabelle!$W$11),IF('Rischio netto'!J138=tabelle!$V$12,('calcolo mitigazione del rischio'!U$11*tabelle!$W$12),"-"))))))))))</f>
        <v>-</v>
      </c>
      <c r="V127" s="26" t="str">
        <f>IF('Rischio netto'!K138=tabelle!$V$3,('calcolo mitigazione del rischio'!V$11*tabelle!$W$3),IF('Rischio netto'!K138=tabelle!$V$4,('calcolo mitigazione del rischio'!V$11*tabelle!$W$4),IF('Rischio netto'!K138=tabelle!$V$5,('calcolo mitigazione del rischio'!V$11*tabelle!$W$5),IF('Rischio netto'!K138=tabelle!$V$6,('calcolo mitigazione del rischio'!V$11*tabelle!$W$6),IF('Rischio netto'!K138=tabelle!$V$7,('calcolo mitigazione del rischio'!V$11*tabelle!$W$7),IF('Rischio netto'!K138=tabelle!$V$8,('calcolo mitigazione del rischio'!V$11*tabelle!$W$8),IF('Rischio netto'!K138=tabelle!$V$9,('calcolo mitigazione del rischio'!V$11*tabelle!$W$9),IF('Rischio netto'!K138=tabelle!$V$10,('calcolo mitigazione del rischio'!V$11*tabelle!$W$10),IF('Rischio netto'!K138=tabelle!$V$11,('calcolo mitigazione del rischio'!V$11*tabelle!$W$11),IF('Rischio netto'!K138=tabelle!$V$12,('calcolo mitigazione del rischio'!V$11*tabelle!$W$12),"-"))))))))))</f>
        <v>-</v>
      </c>
      <c r="W127" s="26" t="str">
        <f>IF('Rischio netto'!L138=tabelle!$V$3,('calcolo mitigazione del rischio'!W$11*tabelle!$W$3),IF('Rischio netto'!L138=tabelle!$V$4,('calcolo mitigazione del rischio'!W$11*tabelle!$W$4),IF('Rischio netto'!L138=tabelle!$V$5,('calcolo mitigazione del rischio'!W$11*tabelle!$W$5),IF('Rischio netto'!L138=tabelle!$V$6,('calcolo mitigazione del rischio'!W$11*tabelle!$W$6),IF('Rischio netto'!L138=tabelle!$V$7,('calcolo mitigazione del rischio'!W$11*tabelle!$W$7),IF('Rischio netto'!L138=tabelle!$V$8,('calcolo mitigazione del rischio'!W$11*tabelle!$W$8),IF('Rischio netto'!L138=tabelle!$V$9,('calcolo mitigazione del rischio'!W$11*tabelle!$W$9),IF('Rischio netto'!L138=tabelle!$V$10,('calcolo mitigazione del rischio'!W$11*tabelle!$W$10),IF('Rischio netto'!L138=tabelle!$V$11,('calcolo mitigazione del rischio'!W$11*tabelle!$W$11),IF('Rischio netto'!L138=tabelle!$V$12,('calcolo mitigazione del rischio'!W$11*tabelle!$W$12),"-"))))))))))</f>
        <v>-</v>
      </c>
      <c r="X127" s="26" t="str">
        <f>IF('Rischio netto'!O138=tabelle!$V$3,('calcolo mitigazione del rischio'!X$11*tabelle!$W$3),IF('Rischio netto'!O138=tabelle!$V$4,('calcolo mitigazione del rischio'!X$11*tabelle!$W$4),IF('Rischio netto'!O138=tabelle!$V$5,('calcolo mitigazione del rischio'!X$11*tabelle!$W$5),IF('Rischio netto'!O138=tabelle!$V$6,('calcolo mitigazione del rischio'!X$11*tabelle!$W$6),IF('Rischio netto'!O138=tabelle!$V$7,('calcolo mitigazione del rischio'!X$11*tabelle!$W$7),IF('Rischio netto'!O138=tabelle!$V$8,('calcolo mitigazione del rischio'!X$11*tabelle!$W$8),IF('Rischio netto'!O138=tabelle!$V$9,('calcolo mitigazione del rischio'!X$11*tabelle!$W$9),IF('Rischio netto'!O138=tabelle!$V$10,('calcolo mitigazione del rischio'!X$11*tabelle!$W$10),IF('Rischio netto'!O138=tabelle!$V$11,('calcolo mitigazione del rischio'!X$11*tabelle!$W$11),IF('Rischio netto'!O138=tabelle!$V$12,('calcolo mitigazione del rischio'!X$11*tabelle!$W$12),"-"))))))))))</f>
        <v>-</v>
      </c>
      <c r="Y127" s="26" t="str">
        <f>IF('Rischio netto'!P138=tabelle!$V$3,('calcolo mitigazione del rischio'!Y$11*tabelle!$W$3),IF('Rischio netto'!P138=tabelle!$V$4,('calcolo mitigazione del rischio'!Y$11*tabelle!$W$4),IF('Rischio netto'!P138=tabelle!$V$5,('calcolo mitigazione del rischio'!Y$11*tabelle!$W$5),IF('Rischio netto'!P138=tabelle!$V$6,('calcolo mitigazione del rischio'!Y$11*tabelle!$W$6),IF('Rischio netto'!P138=tabelle!$V$7,('calcolo mitigazione del rischio'!Y$11*tabelle!$W$7),IF('Rischio netto'!P138=tabelle!$V$8,('calcolo mitigazione del rischio'!Y$11*tabelle!$W$8),IF('Rischio netto'!P138=tabelle!$V$9,('calcolo mitigazione del rischio'!Y$11*tabelle!$W$9),IF('Rischio netto'!P138=tabelle!$V$10,('calcolo mitigazione del rischio'!Y$11*tabelle!$W$10),IF('Rischio netto'!P138=tabelle!$V$11,('calcolo mitigazione del rischio'!Y$11*tabelle!$W$11),IF('Rischio netto'!P138=tabelle!$V$12,('calcolo mitigazione del rischio'!Y$11*tabelle!$W$12),"-"))))))))))</f>
        <v>-</v>
      </c>
      <c r="Z12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7" s="26" t="str">
        <f>IF('Rischio netto'!Q138=tabelle!$V$3,('calcolo mitigazione del rischio'!AA$11*tabelle!$W$3),IF('Rischio netto'!Q138=tabelle!$V$4,('calcolo mitigazione del rischio'!AA$11*tabelle!$W$4),IF('Rischio netto'!Q138=tabelle!$V$5,('calcolo mitigazione del rischio'!AA$11*tabelle!$W$5),IF('Rischio netto'!Q138=tabelle!$V$6,('calcolo mitigazione del rischio'!AA$11*tabelle!$W$6),IF('Rischio netto'!Q138=tabelle!$V$7,('calcolo mitigazione del rischio'!AA$11*tabelle!$W$7),IF('Rischio netto'!Q138=tabelle!$V$8,('calcolo mitigazione del rischio'!AA$11*tabelle!$W$8),IF('Rischio netto'!Q138=tabelle!$V$9,('calcolo mitigazione del rischio'!AA$11*tabelle!$W$9),IF('Rischio netto'!Q138=tabelle!$V$10,('calcolo mitigazione del rischio'!AA$11*tabelle!$W$10),IF('Rischio netto'!Q138=tabelle!$V$11,('calcolo mitigazione del rischio'!AA$11*tabelle!$W$11),IF('Rischio netto'!Q138=tabelle!$V$12,('calcolo mitigazione del rischio'!AA$11*tabelle!$W$12),"-"))))))))))</f>
        <v>-</v>
      </c>
      <c r="AB127" s="26" t="str">
        <f>IF('Rischio netto'!R138=tabelle!$V$3,('calcolo mitigazione del rischio'!AB$11*tabelle!$W$3),IF('Rischio netto'!R138=tabelle!$V$4,('calcolo mitigazione del rischio'!AB$11*tabelle!$W$4),IF('Rischio netto'!R138=tabelle!$V$5,('calcolo mitigazione del rischio'!AB$11*tabelle!$W$5),IF('Rischio netto'!R138=tabelle!$V$6,('calcolo mitigazione del rischio'!AB$11*tabelle!$W$6),IF('Rischio netto'!R138=tabelle!$V$7,('calcolo mitigazione del rischio'!AB$11*tabelle!$W$7),IF('Rischio netto'!R138=tabelle!$V$8,('calcolo mitigazione del rischio'!AB$11*tabelle!$W$8),IF('Rischio netto'!R138=tabelle!$V$9,('calcolo mitigazione del rischio'!AB$11*tabelle!$W$9),IF('Rischio netto'!R138=tabelle!$V$10,('calcolo mitigazione del rischio'!AB$11*tabelle!$W$10),IF('Rischio netto'!R138=tabelle!$V$11,('calcolo mitigazione del rischio'!AB$11*tabelle!$W$11),IF('Rischio netto'!R138=tabelle!$V$12,('calcolo mitigazione del rischio'!AB$11*tabelle!$W$12),"-"))))))))))</f>
        <v>-</v>
      </c>
      <c r="AC127" s="405" t="str">
        <f>IF('Rischio netto'!T134=tabelle!$V$3,('calcolo mitigazione del rischio'!AC$11*tabelle!$W$3),IF('Rischio netto'!T134=tabelle!$V$4,('calcolo mitigazione del rischio'!AC$11*tabelle!$W$4),IF('Rischio netto'!T134=tabelle!$V$5,('calcolo mitigazione del rischio'!AC$11*tabelle!$W$5),IF('Rischio netto'!T134=tabelle!$V$6,('calcolo mitigazione del rischio'!AC$11*tabelle!$W$6),IF('Rischio netto'!T134=tabelle!$V$7,('calcolo mitigazione del rischio'!AC$11*tabelle!$W$7),IF('Rischio netto'!T134=tabelle!$V$8,('calcolo mitigazione del rischio'!AC$11*tabelle!$W$8),IF('Rischio netto'!T134=tabelle!$V$9,('calcolo mitigazione del rischio'!AC$11*tabelle!$W$9),IF('Rischio netto'!T134=tabelle!$V$10,('calcolo mitigazione del rischio'!AC$11*tabelle!$W$10),IF('Rischio netto'!T134=tabelle!$V$11,('calcolo mitigazione del rischio'!AC$11*tabelle!$W$11),IF('Rischio netto'!T134=tabelle!$V$12,('calcolo mitigazione del rischio'!AC$11*tabelle!$W$12),"-"))))))))))</f>
        <v>-</v>
      </c>
      <c r="AD127" s="26" t="str">
        <f>IF('Rischio netto'!T138=tabelle!$V$3,('calcolo mitigazione del rischio'!AD$11*tabelle!$W$3),IF('Rischio netto'!T138=tabelle!$V$4,('calcolo mitigazione del rischio'!AD$11*tabelle!$W$4),IF('Rischio netto'!T138=tabelle!$V$5,('calcolo mitigazione del rischio'!AD$11*tabelle!$W$5),IF('Rischio netto'!T138=tabelle!$V$6,('calcolo mitigazione del rischio'!AD$11*tabelle!$W$6),IF('Rischio netto'!T138=tabelle!$V$7,('calcolo mitigazione del rischio'!AD$11*tabelle!$W$7),IF('Rischio netto'!T138=tabelle!$V$8,('calcolo mitigazione del rischio'!AD$11*tabelle!$W$8),IF('Rischio netto'!T138=tabelle!$V$9,('calcolo mitigazione del rischio'!AD$11*tabelle!$W$9),IF('Rischio netto'!T138=tabelle!$V$10,('calcolo mitigazione del rischio'!AD$11*tabelle!$W$10),IF('Rischio netto'!T138=tabelle!$V$11,('calcolo mitigazione del rischio'!AD$11*tabelle!$W$11),IF('Rischio netto'!T138=tabelle!$V$12,('calcolo mitigazione del rischio'!AD$11*tabelle!$W$12),"-"))))))))))</f>
        <v>-</v>
      </c>
      <c r="AE127" s="26"/>
      <c r="AF127" s="405" t="str">
        <f>IF('Rischio netto'!T134=tabelle!$V$3,('calcolo mitigazione del rischio'!AF$11*tabelle!$W$3),IF('Rischio netto'!T134=tabelle!$V$4,('calcolo mitigazione del rischio'!AF$11*tabelle!$W$4),IF('Rischio netto'!T134=tabelle!$V$5,('calcolo mitigazione del rischio'!AF$11*tabelle!$W$5),IF('Rischio netto'!T134=tabelle!$V$6,('calcolo mitigazione del rischio'!AF$11*tabelle!$W$6),IF('Rischio netto'!T134=tabelle!$V$7,('calcolo mitigazione del rischio'!AF$11*tabelle!$W$7),IF('Rischio netto'!T134=tabelle!$V$8,('calcolo mitigazione del rischio'!AF$11*tabelle!$W$8),IF('Rischio netto'!T134=tabelle!$V$9,('calcolo mitigazione del rischio'!AF$11*tabelle!$W$9),IF('Rischio netto'!T134=tabelle!$V$10,('calcolo mitigazione del rischio'!AF$11*tabelle!$W$10),IF('Rischio netto'!T134=tabelle!$V$11,('calcolo mitigazione del rischio'!AF$11*tabelle!$W$11),IF('Rischio netto'!T134=tabelle!$V$12,('calcolo mitigazione del rischio'!AF$11*tabelle!$W$12),"-"))))))))))</f>
        <v>-</v>
      </c>
      <c r="AG127" s="405" t="str">
        <f>IF('Rischio netto'!U134=tabelle!$V$3,('calcolo mitigazione del rischio'!AG$11*tabelle!$W$3),IF('Rischio netto'!U134=tabelle!$V$4,('calcolo mitigazione del rischio'!AG$11*tabelle!$W$4),IF('Rischio netto'!U134=tabelle!$V$5,('calcolo mitigazione del rischio'!AG$11*tabelle!$W$5),IF('Rischio netto'!U134=tabelle!$V$6,('calcolo mitigazione del rischio'!AG$11*tabelle!$W$6),IF('Rischio netto'!U134=tabelle!$V$7,('calcolo mitigazione del rischio'!AG$11*tabelle!$W$7),IF('Rischio netto'!U134=tabelle!$V$8,('calcolo mitigazione del rischio'!AG$11*tabelle!$W$8),IF('Rischio netto'!U134=tabelle!$V$9,('calcolo mitigazione del rischio'!AG$11*tabelle!$W$9),IF('Rischio netto'!U134=tabelle!$V$10,('calcolo mitigazione del rischio'!AG$11*tabelle!$W$10),IF('Rischio netto'!U134=tabelle!$V$11,('calcolo mitigazione del rischio'!AG$11*tabelle!$W$11),IF('Rischio netto'!U134=tabelle!$V$12,('calcolo mitigazione del rischio'!AG$11*tabelle!$W$12),"-"))))))))))</f>
        <v>-</v>
      </c>
      <c r="AH127" s="26" t="str">
        <f>IF('Rischio netto'!V138=tabelle!$V$3,('calcolo mitigazione del rischio'!AH$11*tabelle!$W$3),IF('Rischio netto'!V138=tabelle!$V$4,('calcolo mitigazione del rischio'!AH$11*tabelle!$W$4),IF('Rischio netto'!V138=tabelle!$V$5,('calcolo mitigazione del rischio'!AH$11*tabelle!$W$5),IF('Rischio netto'!V138=tabelle!$V$6,('calcolo mitigazione del rischio'!AH$11*tabelle!$W$6),IF('Rischio netto'!V138=tabelle!$V$7,('calcolo mitigazione del rischio'!AH$11*tabelle!$W$7),IF('Rischio netto'!V138=tabelle!$V$8,('calcolo mitigazione del rischio'!AH$11*tabelle!$W$8),IF('Rischio netto'!V138=tabelle!$V$9,('calcolo mitigazione del rischio'!AH$11*tabelle!$W$9),IF('Rischio netto'!V138=tabelle!$V$10,('calcolo mitigazione del rischio'!AH$11*tabelle!$W$10),IF('Rischio netto'!V138=tabelle!$V$11,('calcolo mitigazione del rischio'!AH$11*tabelle!$W$11),IF('Rischio netto'!V138=tabelle!$V$12,('calcolo mitigazione del rischio'!AH$11*tabelle!$W$12),"-"))))))))))</f>
        <v>-</v>
      </c>
      <c r="AI127" s="410" t="str">
        <f>IF('Rischio netto'!W138=tabelle!$V$3,('calcolo mitigazione del rischio'!AI$11*tabelle!$W$3),IF('Rischio netto'!W138=tabelle!$V$4,('calcolo mitigazione del rischio'!AI$11*tabelle!$W$4),IF('Rischio netto'!W138=tabelle!$V$5,('calcolo mitigazione del rischio'!AI$11*tabelle!$W$5),IF('Rischio netto'!W138=tabelle!$V$6,('calcolo mitigazione del rischio'!AI$11*tabelle!$W$6),IF('Rischio netto'!W138=tabelle!$V$7,('calcolo mitigazione del rischio'!AI$11*tabelle!$W$7),IF('Rischio netto'!W138=tabelle!$V$8,('calcolo mitigazione del rischio'!AI$11*tabelle!$W$8),IF('Rischio netto'!W138=tabelle!$V$9,('calcolo mitigazione del rischio'!AI$11*tabelle!$W$9),IF('Rischio netto'!W138=tabelle!$V$10,('calcolo mitigazione del rischio'!AI$11*tabelle!$W$10),IF('Rischio netto'!W138=tabelle!$V$11,('calcolo mitigazione del rischio'!AI$11*tabelle!$W$11),IF('Rischio netto'!W138=tabelle!$V$12,('calcolo mitigazione del rischio'!AI$11*tabelle!$W$12),"-"))))))))))</f>
        <v>-</v>
      </c>
      <c r="AJ127" s="428" t="e">
        <f t="shared" si="9"/>
        <v>#REF!</v>
      </c>
      <c r="AK127" s="429" t="e">
        <f t="shared" si="16"/>
        <v>#REF!</v>
      </c>
      <c r="AL127" s="418" t="e">
        <f>IF('calcolo mitigazione del rischio'!$AJ127="-","-",'calcolo mitigazione del rischio'!$AK127)</f>
        <v>#REF!</v>
      </c>
      <c r="AM127" s="412" t="str">
        <f>IF('Rischio netto'!X138="-","-",IF('calcolo mitigazione del rischio'!S127="-","-",IF('calcolo mitigazione del rischio'!AL127="-","-",ROUND(('calcolo mitigazione del rischio'!S127*(1-'calcolo mitigazione del rischio'!AL127)),0))))</f>
        <v>-</v>
      </c>
      <c r="AN127" s="404"/>
      <c r="AO127" s="26">
        <f>IF('Rischio Lordo'!L134="X",tabelle!$I$2,0)</f>
        <v>0</v>
      </c>
      <c r="AP127" s="26">
        <f>IF('Rischio Lordo'!M134="X",tabelle!$I$3,0)</f>
        <v>0</v>
      </c>
      <c r="AQ127" s="26">
        <f>IF('Rischio Lordo'!N134="X",tabelle!$I$4,0)</f>
        <v>0</v>
      </c>
      <c r="AR127" s="26">
        <f>IF('Rischio Lordo'!O134="X",tabelle!$I$5,0)</f>
        <v>0</v>
      </c>
      <c r="AS127" s="26">
        <f>IF('Rischio Lordo'!P134="X",tabelle!$I$6,0)</f>
        <v>0</v>
      </c>
      <c r="AT127" s="26">
        <f>IF('Rischio Lordo'!Q134="X",tabelle!$I$7,0)</f>
        <v>0</v>
      </c>
      <c r="AU127" s="26">
        <f>IF('Rischio Lordo'!R134="X",tabelle!$I$8,0)</f>
        <v>0</v>
      </c>
      <c r="AV127" s="26">
        <f>IF('Rischio Lordo'!S134="X",tabelle!$I$9,0)</f>
        <v>0</v>
      </c>
      <c r="AW127" s="26">
        <f>IF('Rischio Lordo'!T134="X",tabelle!$I$10,0)</f>
        <v>0</v>
      </c>
      <c r="AX127" s="26">
        <f>IF('Rischio Lordo'!U134="X",tabelle!$I$11,0)</f>
        <v>0</v>
      </c>
      <c r="AY127" s="26">
        <f>IF('Rischio Lordo'!V134="X",tabelle!$I$12,0)</f>
        <v>0</v>
      </c>
      <c r="AZ127" s="26">
        <f>IF('Rischio Lordo'!W134="X",tabelle!$I$13,0)</f>
        <v>0</v>
      </c>
      <c r="BA127" s="26">
        <f>IF('Rischio Lordo'!X134="X",tabelle!$I$14,0)</f>
        <v>0</v>
      </c>
      <c r="BB127" s="26">
        <f>IF('Rischio Lordo'!Y134="X",tabelle!$I$15,0)</f>
        <v>0</v>
      </c>
      <c r="BC127" s="26">
        <f>IF('Rischio Lordo'!Z134="X",tabelle!$I$16,0)</f>
        <v>0</v>
      </c>
      <c r="BD127" s="26">
        <f>IF('Rischio Lordo'!AA134="X",tabelle!$I$17,0)</f>
        <v>0</v>
      </c>
      <c r="BE127" s="26">
        <f>IF('Rischio Lordo'!AB134="X",tabelle!$I$18,0)</f>
        <v>0</v>
      </c>
      <c r="BF127" s="26">
        <f>IF('Rischio Lordo'!AC134="X",tabelle!$I$18,0)</f>
        <v>0</v>
      </c>
      <c r="BG127" s="26">
        <f>IF('Rischio Lordo'!AC134="X",tabelle!$I$19,0)</f>
        <v>0</v>
      </c>
      <c r="BH127" s="212">
        <f t="shared" si="17"/>
        <v>0</v>
      </c>
    </row>
    <row r="128" spans="1:60" x14ac:dyDescent="0.75">
      <c r="A128" s="876">
        <f>Schema!A137</f>
        <v>0</v>
      </c>
      <c r="B128" s="717">
        <f>Schema!B137</f>
        <v>0</v>
      </c>
      <c r="C128" s="1128">
        <f>Schema!C137</f>
        <v>0</v>
      </c>
      <c r="D128" s="279" t="str">
        <f>Schema!D137</f>
        <v>B.1.2. Verifica conformità dei beni strumentali in dotazione al personale</v>
      </c>
      <c r="E128" s="320" t="str">
        <f>Schema!E137</f>
        <v>SLL</v>
      </c>
      <c r="F128" s="96" t="str">
        <f>Schema!F137</f>
        <v>B</v>
      </c>
      <c r="G128" s="96" t="str">
        <f>Schema!G137</f>
        <v>01</v>
      </c>
      <c r="H128" s="321" t="str">
        <f>Schema!H137</f>
        <v>02</v>
      </c>
      <c r="I128" s="181" t="str">
        <f>IF('Rischio Lordo'!AF135=tabelle!$M$7,tabelle!$N$7,IF('Rischio Lordo'!AF135=tabelle!$M$6,tabelle!$N$6,IF('Rischio Lordo'!AF135=tabelle!$M$5,tabelle!$N$5,IF('Rischio Lordo'!AF135=tabelle!$M$4,tabelle!$N$4,IF('Rischio Lordo'!AF135=tabelle!$M$3,tabelle!$N$3,"-")))))</f>
        <v>-</v>
      </c>
      <c r="J128" s="34" t="str">
        <f>IF('Rischio Lordo'!AG135=tabelle!$M$7,tabelle!$N$7,IF('Rischio Lordo'!AG135=tabelle!$M$6,tabelle!$N$6,IF('Rischio Lordo'!AG135=tabelle!$M$5,tabelle!$N$5,IF('Rischio Lordo'!AG135=tabelle!$M$4,tabelle!$N$4,IF('Rischio Lordo'!AG135=tabelle!$M$3,tabelle!$N$3,"-")))))</f>
        <v>-</v>
      </c>
      <c r="K128" s="34" t="str">
        <f>IF('Rischio Lordo'!AH135=tabelle!$M$7,tabelle!$N$7,IF('Rischio Lordo'!AH135=tabelle!$M$6,tabelle!$N$6,IF('Rischio Lordo'!AH135=tabelle!$M$5,tabelle!$N$5,IF('Rischio Lordo'!AH135=tabelle!$M$4,tabelle!$N$4,IF('Rischio Lordo'!AH135=tabelle!$M$3,tabelle!$N$3,"-")))))</f>
        <v>-</v>
      </c>
      <c r="L128" s="394" t="str">
        <f t="shared" si="14"/>
        <v>-</v>
      </c>
      <c r="M128" s="34" t="str">
        <f>IF('Rischio Lordo'!AI135=tabelle!$M$7,tabelle!$N$7,IF('Rischio Lordo'!AI135=tabelle!$M$6,tabelle!$N$6,IF('Rischio Lordo'!AI135=tabelle!$M$5,tabelle!$N$5,IF('Rischio Lordo'!AI135=tabelle!$M$4,tabelle!$N$4,IF('Rischio Lordo'!AI135=tabelle!$M$3,tabelle!$N$3,"-")))))</f>
        <v>-</v>
      </c>
      <c r="N128" s="165" t="str">
        <f>IF(M128="-","-",IF('calcolo mitigazione del rischio'!L128="-","-",IF(AND((M128*'calcolo mitigazione del rischio'!L128)&gt;=tabelle!$P$3, (M128*'calcolo mitigazione del rischio'!L128)&lt;tabelle!$Q$3),tabelle!$R$3,IF(AND((M128*'calcolo mitigazione del rischio'!L128)&gt;=tabelle!$P$4, (M128*'calcolo mitigazione del rischio'!L128)&lt;tabelle!$Q$4),tabelle!$R$4,IF(AND((M128*'calcolo mitigazione del rischio'!L128)&gt;=tabelle!$P$5, (M128*'calcolo mitigazione del rischio'!L128)&lt;tabelle!$Q$5),tabelle!$R$5,IF(AND((M128*'calcolo mitigazione del rischio'!L128)&gt;=tabelle!$P$6, (M128*'calcolo mitigazione del rischio'!L128)&lt;tabelle!$Q$6),tabelle!$R$6,IF(AND((M128*'calcolo mitigazione del rischio'!L128)&gt;=tabelle!$P$7, (M128*'calcolo mitigazione del rischio'!L128)&lt;=tabelle!$Q$7),tabelle!$R$7,"-")))))))</f>
        <v>-</v>
      </c>
      <c r="O128" s="35" t="str">
        <f>IF('Rischio Lordo'!AK135=tabelle!$M$7,tabelle!$N$7,IF('Rischio Lordo'!AK135=tabelle!$M$6,tabelle!$N$6,IF('Rischio Lordo'!AK135=tabelle!$M$5,tabelle!$N$5,IF('Rischio Lordo'!AK135=tabelle!$M$4,tabelle!$N$4,IF('Rischio Lordo'!AK135=tabelle!$M$3,tabelle!$N$3,"-")))))</f>
        <v>-</v>
      </c>
      <c r="P128" s="35" t="str">
        <f>IF('Rischio Lordo'!AL135=tabelle!$M$7,tabelle!$N$7,IF('Rischio Lordo'!AL135=tabelle!$M$6,tabelle!$N$6,IF('Rischio Lordo'!AL135=tabelle!$M$5,tabelle!$N$5,IF('Rischio Lordo'!AL135=tabelle!$M$4,tabelle!$N$4,IF('Rischio Lordo'!AL135=tabelle!$M$3,tabelle!$N$3,"-")))))</f>
        <v>-</v>
      </c>
      <c r="Q128" s="35" t="str">
        <f>IF('Rischio Lordo'!AM135=tabelle!$M$7,tabelle!$N$7,IF('Rischio Lordo'!AM135=tabelle!$M$6,tabelle!$N$6,IF('Rischio Lordo'!AM135=tabelle!$M$5,tabelle!$N$5,IF('Rischio Lordo'!AM135=tabelle!$M$4,tabelle!$N$4,IF('Rischio Lordo'!AM135=tabelle!$M$3,tabelle!$N$3,"-")))))</f>
        <v>-</v>
      </c>
      <c r="R128" s="166" t="str">
        <f t="shared" si="15"/>
        <v>-</v>
      </c>
      <c r="S128" s="228" t="str">
        <f>IF(R128="-","-",(R128*'calcolo mitigazione del rischio'!N128))</f>
        <v>-</v>
      </c>
      <c r="T128" s="26" t="str">
        <f>IF('Rischio netto'!I139=tabelle!$V$3,('calcolo mitigazione del rischio'!T$11*tabelle!$W$3),IF('Rischio netto'!I139=tabelle!$V$4,('calcolo mitigazione del rischio'!T$11*tabelle!$W$4),IF('Rischio netto'!I139=tabelle!$V$5,('calcolo mitigazione del rischio'!T$11*tabelle!$W$5),IF('Rischio netto'!I139=tabelle!$V$6,('calcolo mitigazione del rischio'!T$11*tabelle!$W$6),IF('Rischio netto'!I139=tabelle!$V$7,('calcolo mitigazione del rischio'!T$11*tabelle!$W$7),IF('Rischio netto'!I139=tabelle!$V$8,('calcolo mitigazione del rischio'!T$11*tabelle!$W$8),IF('Rischio netto'!I139=tabelle!$V$9,('calcolo mitigazione del rischio'!T$11*tabelle!$W$9),IF('Rischio netto'!I139=tabelle!$V$10,('calcolo mitigazione del rischio'!T$11*tabelle!$W$10),IF('Rischio netto'!I139=tabelle!$V$11,('calcolo mitigazione del rischio'!T$11*tabelle!$W$11),IF('Rischio netto'!I139=tabelle!$V$12,('calcolo mitigazione del rischio'!T$11*tabelle!$W$12),"-"))))))))))</f>
        <v>-</v>
      </c>
      <c r="U128" s="26" t="str">
        <f>IF('Rischio netto'!J139=tabelle!$V$3,('calcolo mitigazione del rischio'!U$11*tabelle!$W$3),IF('Rischio netto'!J139=tabelle!$V$4,('calcolo mitigazione del rischio'!U$11*tabelle!$W$4),IF('Rischio netto'!J139=tabelle!$V$5,('calcolo mitigazione del rischio'!U$11*tabelle!$W$5),IF('Rischio netto'!J139=tabelle!$V$6,('calcolo mitigazione del rischio'!U$11*tabelle!$W$6),IF('Rischio netto'!J139=tabelle!$V$7,('calcolo mitigazione del rischio'!U$11*tabelle!$W$7),IF('Rischio netto'!J139=tabelle!$V$8,('calcolo mitigazione del rischio'!U$11*tabelle!$W$8),IF('Rischio netto'!J139=tabelle!$V$9,('calcolo mitigazione del rischio'!U$11*tabelle!$W$9),IF('Rischio netto'!J139=tabelle!$V$10,('calcolo mitigazione del rischio'!U$11*tabelle!$W$10),IF('Rischio netto'!J139=tabelle!$V$11,('calcolo mitigazione del rischio'!U$11*tabelle!$W$11),IF('Rischio netto'!J139=tabelle!$V$12,('calcolo mitigazione del rischio'!U$11*tabelle!$W$12),"-"))))))))))</f>
        <v>-</v>
      </c>
      <c r="V128" s="26" t="str">
        <f>IF('Rischio netto'!K139=tabelle!$V$3,('calcolo mitigazione del rischio'!V$11*tabelle!$W$3),IF('Rischio netto'!K139=tabelle!$V$4,('calcolo mitigazione del rischio'!V$11*tabelle!$W$4),IF('Rischio netto'!K139=tabelle!$V$5,('calcolo mitigazione del rischio'!V$11*tabelle!$W$5),IF('Rischio netto'!K139=tabelle!$V$6,('calcolo mitigazione del rischio'!V$11*tabelle!$W$6),IF('Rischio netto'!K139=tabelle!$V$7,('calcolo mitigazione del rischio'!V$11*tabelle!$W$7),IF('Rischio netto'!K139=tabelle!$V$8,('calcolo mitigazione del rischio'!V$11*tabelle!$W$8),IF('Rischio netto'!K139=tabelle!$V$9,('calcolo mitigazione del rischio'!V$11*tabelle!$W$9),IF('Rischio netto'!K139=tabelle!$V$10,('calcolo mitigazione del rischio'!V$11*tabelle!$W$10),IF('Rischio netto'!K139=tabelle!$V$11,('calcolo mitigazione del rischio'!V$11*tabelle!$W$11),IF('Rischio netto'!K139=tabelle!$V$12,('calcolo mitigazione del rischio'!V$11*tabelle!$W$12),"-"))))))))))</f>
        <v>-</v>
      </c>
      <c r="W128" s="26" t="str">
        <f>IF('Rischio netto'!L139=tabelle!$V$3,('calcolo mitigazione del rischio'!W$11*tabelle!$W$3),IF('Rischio netto'!L139=tabelle!$V$4,('calcolo mitigazione del rischio'!W$11*tabelle!$W$4),IF('Rischio netto'!L139=tabelle!$V$5,('calcolo mitigazione del rischio'!W$11*tabelle!$W$5),IF('Rischio netto'!L139=tabelle!$V$6,('calcolo mitigazione del rischio'!W$11*tabelle!$W$6),IF('Rischio netto'!L139=tabelle!$V$7,('calcolo mitigazione del rischio'!W$11*tabelle!$W$7),IF('Rischio netto'!L139=tabelle!$V$8,('calcolo mitigazione del rischio'!W$11*tabelle!$W$8),IF('Rischio netto'!L139=tabelle!$V$9,('calcolo mitigazione del rischio'!W$11*tabelle!$W$9),IF('Rischio netto'!L139=tabelle!$V$10,('calcolo mitigazione del rischio'!W$11*tabelle!$W$10),IF('Rischio netto'!L139=tabelle!$V$11,('calcolo mitigazione del rischio'!W$11*tabelle!$W$11),IF('Rischio netto'!L139=tabelle!$V$12,('calcolo mitigazione del rischio'!W$11*tabelle!$W$12),"-"))))))))))</f>
        <v>-</v>
      </c>
      <c r="X128" s="26" t="str">
        <f>IF('Rischio netto'!O139=tabelle!$V$3,('calcolo mitigazione del rischio'!X$11*tabelle!$W$3),IF('Rischio netto'!O139=tabelle!$V$4,('calcolo mitigazione del rischio'!X$11*tabelle!$W$4),IF('Rischio netto'!O139=tabelle!$V$5,('calcolo mitigazione del rischio'!X$11*tabelle!$W$5),IF('Rischio netto'!O139=tabelle!$V$6,('calcolo mitigazione del rischio'!X$11*tabelle!$W$6),IF('Rischio netto'!O139=tabelle!$V$7,('calcolo mitigazione del rischio'!X$11*tabelle!$W$7),IF('Rischio netto'!O139=tabelle!$V$8,('calcolo mitigazione del rischio'!X$11*tabelle!$W$8),IF('Rischio netto'!O139=tabelle!$V$9,('calcolo mitigazione del rischio'!X$11*tabelle!$W$9),IF('Rischio netto'!O139=tabelle!$V$10,('calcolo mitigazione del rischio'!X$11*tabelle!$W$10),IF('Rischio netto'!O139=tabelle!$V$11,('calcolo mitigazione del rischio'!X$11*tabelle!$W$11),IF('Rischio netto'!O139=tabelle!$V$12,('calcolo mitigazione del rischio'!X$11*tabelle!$W$12),"-"))))))))))</f>
        <v>-</v>
      </c>
      <c r="Y128" s="26" t="str">
        <f>IF('Rischio netto'!P139=tabelle!$V$3,('calcolo mitigazione del rischio'!Y$11*tabelle!$W$3),IF('Rischio netto'!P139=tabelle!$V$4,('calcolo mitigazione del rischio'!Y$11*tabelle!$W$4),IF('Rischio netto'!P139=tabelle!$V$5,('calcolo mitigazione del rischio'!Y$11*tabelle!$W$5),IF('Rischio netto'!P139=tabelle!$V$6,('calcolo mitigazione del rischio'!Y$11*tabelle!$W$6),IF('Rischio netto'!P139=tabelle!$V$7,('calcolo mitigazione del rischio'!Y$11*tabelle!$W$7),IF('Rischio netto'!P139=tabelle!$V$8,('calcolo mitigazione del rischio'!Y$11*tabelle!$W$8),IF('Rischio netto'!P139=tabelle!$V$9,('calcolo mitigazione del rischio'!Y$11*tabelle!$W$9),IF('Rischio netto'!P139=tabelle!$V$10,('calcolo mitigazione del rischio'!Y$11*tabelle!$W$10),IF('Rischio netto'!P139=tabelle!$V$11,('calcolo mitigazione del rischio'!Y$11*tabelle!$W$11),IF('Rischio netto'!P139=tabelle!$V$12,('calcolo mitigazione del rischio'!Y$11*tabelle!$W$12),"-"))))))))))</f>
        <v>-</v>
      </c>
      <c r="Z12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8" s="26" t="str">
        <f>IF('Rischio netto'!Q139=tabelle!$V$3,('calcolo mitigazione del rischio'!AA$11*tabelle!$W$3),IF('Rischio netto'!Q139=tabelle!$V$4,('calcolo mitigazione del rischio'!AA$11*tabelle!$W$4),IF('Rischio netto'!Q139=tabelle!$V$5,('calcolo mitigazione del rischio'!AA$11*tabelle!$W$5),IF('Rischio netto'!Q139=tabelle!$V$6,('calcolo mitigazione del rischio'!AA$11*tabelle!$W$6),IF('Rischio netto'!Q139=tabelle!$V$7,('calcolo mitigazione del rischio'!AA$11*tabelle!$W$7),IF('Rischio netto'!Q139=tabelle!$V$8,('calcolo mitigazione del rischio'!AA$11*tabelle!$W$8),IF('Rischio netto'!Q139=tabelle!$V$9,('calcolo mitigazione del rischio'!AA$11*tabelle!$W$9),IF('Rischio netto'!Q139=tabelle!$V$10,('calcolo mitigazione del rischio'!AA$11*tabelle!$W$10),IF('Rischio netto'!Q139=tabelle!$V$11,('calcolo mitigazione del rischio'!AA$11*tabelle!$W$11),IF('Rischio netto'!Q139=tabelle!$V$12,('calcolo mitigazione del rischio'!AA$11*tabelle!$W$12),"-"))))))))))</f>
        <v>-</v>
      </c>
      <c r="AB128" s="26" t="str">
        <f>IF('Rischio netto'!R139=tabelle!$V$3,('calcolo mitigazione del rischio'!AB$11*tabelle!$W$3),IF('Rischio netto'!R139=tabelle!$V$4,('calcolo mitigazione del rischio'!AB$11*tabelle!$W$4),IF('Rischio netto'!R139=tabelle!$V$5,('calcolo mitigazione del rischio'!AB$11*tabelle!$W$5),IF('Rischio netto'!R139=tabelle!$V$6,('calcolo mitigazione del rischio'!AB$11*tabelle!$W$6),IF('Rischio netto'!R139=tabelle!$V$7,('calcolo mitigazione del rischio'!AB$11*tabelle!$W$7),IF('Rischio netto'!R139=tabelle!$V$8,('calcolo mitigazione del rischio'!AB$11*tabelle!$W$8),IF('Rischio netto'!R139=tabelle!$V$9,('calcolo mitigazione del rischio'!AB$11*tabelle!$W$9),IF('Rischio netto'!R139=tabelle!$V$10,('calcolo mitigazione del rischio'!AB$11*tabelle!$W$10),IF('Rischio netto'!R139=tabelle!$V$11,('calcolo mitigazione del rischio'!AB$11*tabelle!$W$11),IF('Rischio netto'!R139=tabelle!$V$12,('calcolo mitigazione del rischio'!AB$11*tabelle!$W$12),"-"))))))))))</f>
        <v>-</v>
      </c>
      <c r="AC128" s="405" t="str">
        <f>IF('Rischio netto'!T135=tabelle!$V$3,('calcolo mitigazione del rischio'!AC$11*tabelle!$W$3),IF('Rischio netto'!T135=tabelle!$V$4,('calcolo mitigazione del rischio'!AC$11*tabelle!$W$4),IF('Rischio netto'!T135=tabelle!$V$5,('calcolo mitigazione del rischio'!AC$11*tabelle!$W$5),IF('Rischio netto'!T135=tabelle!$V$6,('calcolo mitigazione del rischio'!AC$11*tabelle!$W$6),IF('Rischio netto'!T135=tabelle!$V$7,('calcolo mitigazione del rischio'!AC$11*tabelle!$W$7),IF('Rischio netto'!T135=tabelle!$V$8,('calcolo mitigazione del rischio'!AC$11*tabelle!$W$8),IF('Rischio netto'!T135=tabelle!$V$9,('calcolo mitigazione del rischio'!AC$11*tabelle!$W$9),IF('Rischio netto'!T135=tabelle!$V$10,('calcolo mitigazione del rischio'!AC$11*tabelle!$W$10),IF('Rischio netto'!T135=tabelle!$V$11,('calcolo mitigazione del rischio'!AC$11*tabelle!$W$11),IF('Rischio netto'!T135=tabelle!$V$12,('calcolo mitigazione del rischio'!AC$11*tabelle!$W$12),"-"))))))))))</f>
        <v>-</v>
      </c>
      <c r="AD128" s="26" t="str">
        <f>IF('Rischio netto'!T139=tabelle!$V$3,('calcolo mitigazione del rischio'!AD$11*tabelle!$W$3),IF('Rischio netto'!T139=tabelle!$V$4,('calcolo mitigazione del rischio'!AD$11*tabelle!$W$4),IF('Rischio netto'!T139=tabelle!$V$5,('calcolo mitigazione del rischio'!AD$11*tabelle!$W$5),IF('Rischio netto'!T139=tabelle!$V$6,('calcolo mitigazione del rischio'!AD$11*tabelle!$W$6),IF('Rischio netto'!T139=tabelle!$V$7,('calcolo mitigazione del rischio'!AD$11*tabelle!$W$7),IF('Rischio netto'!T139=tabelle!$V$8,('calcolo mitigazione del rischio'!AD$11*tabelle!$W$8),IF('Rischio netto'!T139=tabelle!$V$9,('calcolo mitigazione del rischio'!AD$11*tabelle!$W$9),IF('Rischio netto'!T139=tabelle!$V$10,('calcolo mitigazione del rischio'!AD$11*tabelle!$W$10),IF('Rischio netto'!T139=tabelle!$V$11,('calcolo mitigazione del rischio'!AD$11*tabelle!$W$11),IF('Rischio netto'!T139=tabelle!$V$12,('calcolo mitigazione del rischio'!AD$11*tabelle!$W$12),"-"))))))))))</f>
        <v>-</v>
      </c>
      <c r="AE128" s="26"/>
      <c r="AF128" s="405" t="str">
        <f>IF('Rischio netto'!T135=tabelle!$V$3,('calcolo mitigazione del rischio'!AF$11*tabelle!$W$3),IF('Rischio netto'!T135=tabelle!$V$4,('calcolo mitigazione del rischio'!AF$11*tabelle!$W$4),IF('Rischio netto'!T135=tabelle!$V$5,('calcolo mitigazione del rischio'!AF$11*tabelle!$W$5),IF('Rischio netto'!T135=tabelle!$V$6,('calcolo mitigazione del rischio'!AF$11*tabelle!$W$6),IF('Rischio netto'!T135=tabelle!$V$7,('calcolo mitigazione del rischio'!AF$11*tabelle!$W$7),IF('Rischio netto'!T135=tabelle!$V$8,('calcolo mitigazione del rischio'!AF$11*tabelle!$W$8),IF('Rischio netto'!T135=tabelle!$V$9,('calcolo mitigazione del rischio'!AF$11*tabelle!$W$9),IF('Rischio netto'!T135=tabelle!$V$10,('calcolo mitigazione del rischio'!AF$11*tabelle!$W$10),IF('Rischio netto'!T135=tabelle!$V$11,('calcolo mitigazione del rischio'!AF$11*tabelle!$W$11),IF('Rischio netto'!T135=tabelle!$V$12,('calcolo mitigazione del rischio'!AF$11*tabelle!$W$12),"-"))))))))))</f>
        <v>-</v>
      </c>
      <c r="AG128" s="405" t="str">
        <f>IF('Rischio netto'!U135=tabelle!$V$3,('calcolo mitigazione del rischio'!AG$11*tabelle!$W$3),IF('Rischio netto'!U135=tabelle!$V$4,('calcolo mitigazione del rischio'!AG$11*tabelle!$W$4),IF('Rischio netto'!U135=tabelle!$V$5,('calcolo mitigazione del rischio'!AG$11*tabelle!$W$5),IF('Rischio netto'!U135=tabelle!$V$6,('calcolo mitigazione del rischio'!AG$11*tabelle!$W$6),IF('Rischio netto'!U135=tabelle!$V$7,('calcolo mitigazione del rischio'!AG$11*tabelle!$W$7),IF('Rischio netto'!U135=tabelle!$V$8,('calcolo mitigazione del rischio'!AG$11*tabelle!$W$8),IF('Rischio netto'!U135=tabelle!$V$9,('calcolo mitigazione del rischio'!AG$11*tabelle!$W$9),IF('Rischio netto'!U135=tabelle!$V$10,('calcolo mitigazione del rischio'!AG$11*tabelle!$W$10),IF('Rischio netto'!U135=tabelle!$V$11,('calcolo mitigazione del rischio'!AG$11*tabelle!$W$11),IF('Rischio netto'!U135=tabelle!$V$12,('calcolo mitigazione del rischio'!AG$11*tabelle!$W$12),"-"))))))))))</f>
        <v>-</v>
      </c>
      <c r="AH128" s="26" t="str">
        <f>IF('Rischio netto'!V139=tabelle!$V$3,('calcolo mitigazione del rischio'!AH$11*tabelle!$W$3),IF('Rischio netto'!V139=tabelle!$V$4,('calcolo mitigazione del rischio'!AH$11*tabelle!$W$4),IF('Rischio netto'!V139=tabelle!$V$5,('calcolo mitigazione del rischio'!AH$11*tabelle!$W$5),IF('Rischio netto'!V139=tabelle!$V$6,('calcolo mitigazione del rischio'!AH$11*tabelle!$W$6),IF('Rischio netto'!V139=tabelle!$V$7,('calcolo mitigazione del rischio'!AH$11*tabelle!$W$7),IF('Rischio netto'!V139=tabelle!$V$8,('calcolo mitigazione del rischio'!AH$11*tabelle!$W$8),IF('Rischio netto'!V139=tabelle!$V$9,('calcolo mitigazione del rischio'!AH$11*tabelle!$W$9),IF('Rischio netto'!V139=tabelle!$V$10,('calcolo mitigazione del rischio'!AH$11*tabelle!$W$10),IF('Rischio netto'!V139=tabelle!$V$11,('calcolo mitigazione del rischio'!AH$11*tabelle!$W$11),IF('Rischio netto'!V139=tabelle!$V$12,('calcolo mitigazione del rischio'!AH$11*tabelle!$W$12),"-"))))))))))</f>
        <v>-</v>
      </c>
      <c r="AI128" s="410" t="str">
        <f>IF('Rischio netto'!W139=tabelle!$V$3,('calcolo mitigazione del rischio'!AI$11*tabelle!$W$3),IF('Rischio netto'!W139=tabelle!$V$4,('calcolo mitigazione del rischio'!AI$11*tabelle!$W$4),IF('Rischio netto'!W139=tabelle!$V$5,('calcolo mitigazione del rischio'!AI$11*tabelle!$W$5),IF('Rischio netto'!W139=tabelle!$V$6,('calcolo mitigazione del rischio'!AI$11*tabelle!$W$6),IF('Rischio netto'!W139=tabelle!$V$7,('calcolo mitigazione del rischio'!AI$11*tabelle!$W$7),IF('Rischio netto'!W139=tabelle!$V$8,('calcolo mitigazione del rischio'!AI$11*tabelle!$W$8),IF('Rischio netto'!W139=tabelle!$V$9,('calcolo mitigazione del rischio'!AI$11*tabelle!$W$9),IF('Rischio netto'!W139=tabelle!$V$10,('calcolo mitigazione del rischio'!AI$11*tabelle!$W$10),IF('Rischio netto'!W139=tabelle!$V$11,('calcolo mitigazione del rischio'!AI$11*tabelle!$W$11),IF('Rischio netto'!W139=tabelle!$V$12,('calcolo mitigazione del rischio'!AI$11*tabelle!$W$12),"-"))))))))))</f>
        <v>-</v>
      </c>
      <c r="AJ128" s="428" t="e">
        <f t="shared" si="9"/>
        <v>#REF!</v>
      </c>
      <c r="AK128" s="429" t="e">
        <f t="shared" si="16"/>
        <v>#REF!</v>
      </c>
      <c r="AL128" s="418" t="e">
        <f>IF('calcolo mitigazione del rischio'!$AJ128="-","-",'calcolo mitigazione del rischio'!$AK128)</f>
        <v>#REF!</v>
      </c>
      <c r="AM128" s="412" t="str">
        <f>IF('Rischio netto'!X139="-","-",IF('calcolo mitigazione del rischio'!S128="-","-",IF('calcolo mitigazione del rischio'!AL128="-","-",ROUND(('calcolo mitigazione del rischio'!S128*(1-'calcolo mitigazione del rischio'!AL128)),0))))</f>
        <v>-</v>
      </c>
      <c r="AN128" s="404"/>
      <c r="AO128" s="26">
        <f>IF('Rischio Lordo'!L135="X",tabelle!$I$2,0)</f>
        <v>0</v>
      </c>
      <c r="AP128" s="26">
        <f>IF('Rischio Lordo'!M135="X",tabelle!$I$3,0)</f>
        <v>0</v>
      </c>
      <c r="AQ128" s="26">
        <f>IF('Rischio Lordo'!N135="X",tabelle!$I$4,0)</f>
        <v>0</v>
      </c>
      <c r="AR128" s="26">
        <f>IF('Rischio Lordo'!O135="X",tabelle!$I$5,0)</f>
        <v>0</v>
      </c>
      <c r="AS128" s="26">
        <f>IF('Rischio Lordo'!P135="X",tabelle!$I$6,0)</f>
        <v>0</v>
      </c>
      <c r="AT128" s="26">
        <f>IF('Rischio Lordo'!Q135="X",tabelle!$I$7,0)</f>
        <v>0</v>
      </c>
      <c r="AU128" s="26">
        <f>IF('Rischio Lordo'!R135="X",tabelle!$I$8,0)</f>
        <v>0</v>
      </c>
      <c r="AV128" s="26">
        <f>IF('Rischio Lordo'!S135="X",tabelle!$I$9,0)</f>
        <v>0</v>
      </c>
      <c r="AW128" s="26">
        <f>IF('Rischio Lordo'!T135="X",tabelle!$I$10,0)</f>
        <v>0</v>
      </c>
      <c r="AX128" s="26">
        <f>IF('Rischio Lordo'!U135="X",tabelle!$I$11,0)</f>
        <v>0</v>
      </c>
      <c r="AY128" s="26">
        <f>IF('Rischio Lordo'!V135="X",tabelle!$I$12,0)</f>
        <v>0</v>
      </c>
      <c r="AZ128" s="26">
        <f>IF('Rischio Lordo'!W135="X",tabelle!$I$13,0)</f>
        <v>0</v>
      </c>
      <c r="BA128" s="26">
        <f>IF('Rischio Lordo'!X135="X",tabelle!$I$14,0)</f>
        <v>0</v>
      </c>
      <c r="BB128" s="26">
        <f>IF('Rischio Lordo'!Y135="X",tabelle!$I$15,0)</f>
        <v>0</v>
      </c>
      <c r="BC128" s="26">
        <f>IF('Rischio Lordo'!Z135="X",tabelle!$I$16,0)</f>
        <v>0</v>
      </c>
      <c r="BD128" s="26">
        <f>IF('Rischio Lordo'!AA135="X",tabelle!$I$17,0)</f>
        <v>0</v>
      </c>
      <c r="BE128" s="26">
        <f>IF('Rischio Lordo'!AB135="X",tabelle!$I$18,0)</f>
        <v>0</v>
      </c>
      <c r="BF128" s="26">
        <f>IF('Rischio Lordo'!AC135="X",tabelle!$I$18,0)</f>
        <v>0</v>
      </c>
      <c r="BG128" s="26">
        <f>IF('Rischio Lordo'!AC135="X",tabelle!$I$19,0)</f>
        <v>0</v>
      </c>
      <c r="BH128" s="212">
        <f t="shared" si="17"/>
        <v>0</v>
      </c>
    </row>
    <row r="129" spans="1:60" x14ac:dyDescent="0.75">
      <c r="A129" s="876">
        <f>Schema!A138</f>
        <v>0</v>
      </c>
      <c r="B129" s="717" t="str">
        <f>Schema!B138</f>
        <v>C. Gestione della Sorvegliaza Sanitaria</v>
      </c>
      <c r="C129" s="1128" t="str">
        <f>Schema!C138</f>
        <v>C.1. Sorveglianaza sanitaria del personale dipendente</v>
      </c>
      <c r="D129" s="279" t="str">
        <f>Schema!D138</f>
        <v>C.1.1. Adempimenti in materia di sorveglianza sanitaria del personale</v>
      </c>
      <c r="E129" s="320" t="str">
        <f>Schema!E138</f>
        <v>SLL</v>
      </c>
      <c r="F129" s="96" t="str">
        <f>Schema!F138</f>
        <v>C</v>
      </c>
      <c r="G129" s="96" t="str">
        <f>Schema!G138</f>
        <v>01</v>
      </c>
      <c r="H129" s="321" t="str">
        <f>Schema!H138</f>
        <v>01</v>
      </c>
      <c r="I129" s="181" t="str">
        <f>IF('Rischio Lordo'!AF136=tabelle!$M$7,tabelle!$N$7,IF('Rischio Lordo'!AF136=tabelle!$M$6,tabelle!$N$6,IF('Rischio Lordo'!AF136=tabelle!$M$5,tabelle!$N$5,IF('Rischio Lordo'!AF136=tabelle!$M$4,tabelle!$N$4,IF('Rischio Lordo'!AF136=tabelle!$M$3,tabelle!$N$3,"-")))))</f>
        <v>-</v>
      </c>
      <c r="J129" s="34" t="str">
        <f>IF('Rischio Lordo'!AG136=tabelle!$M$7,tabelle!$N$7,IF('Rischio Lordo'!AG136=tabelle!$M$6,tabelle!$N$6,IF('Rischio Lordo'!AG136=tabelle!$M$5,tabelle!$N$5,IF('Rischio Lordo'!AG136=tabelle!$M$4,tabelle!$N$4,IF('Rischio Lordo'!AG136=tabelle!$M$3,tabelle!$N$3,"-")))))</f>
        <v>-</v>
      </c>
      <c r="K129" s="34" t="str">
        <f>IF('Rischio Lordo'!AH136=tabelle!$M$7,tabelle!$N$7,IF('Rischio Lordo'!AH136=tabelle!$M$6,tabelle!$N$6,IF('Rischio Lordo'!AH136=tabelle!$M$5,tabelle!$N$5,IF('Rischio Lordo'!AH136=tabelle!$M$4,tabelle!$N$4,IF('Rischio Lordo'!AH136=tabelle!$M$3,tabelle!$N$3,"-")))))</f>
        <v>-</v>
      </c>
      <c r="L129" s="394" t="str">
        <f t="shared" si="14"/>
        <v>-</v>
      </c>
      <c r="M129" s="34" t="str">
        <f>IF('Rischio Lordo'!AI136=tabelle!$M$7,tabelle!$N$7,IF('Rischio Lordo'!AI136=tabelle!$M$6,tabelle!$N$6,IF('Rischio Lordo'!AI136=tabelle!$M$5,tabelle!$N$5,IF('Rischio Lordo'!AI136=tabelle!$M$4,tabelle!$N$4,IF('Rischio Lordo'!AI136=tabelle!$M$3,tabelle!$N$3,"-")))))</f>
        <v>-</v>
      </c>
      <c r="N129" s="165" t="str">
        <f>IF(M129="-","-",IF('calcolo mitigazione del rischio'!L129="-","-",IF(AND((M129*'calcolo mitigazione del rischio'!L129)&gt;=tabelle!$P$3, (M129*'calcolo mitigazione del rischio'!L129)&lt;tabelle!$Q$3),tabelle!$R$3,IF(AND((M129*'calcolo mitigazione del rischio'!L129)&gt;=tabelle!$P$4, (M129*'calcolo mitigazione del rischio'!L129)&lt;tabelle!$Q$4),tabelle!$R$4,IF(AND((M129*'calcolo mitigazione del rischio'!L129)&gt;=tabelle!$P$5, (M129*'calcolo mitigazione del rischio'!L129)&lt;tabelle!$Q$5),tabelle!$R$5,IF(AND((M129*'calcolo mitigazione del rischio'!L129)&gt;=tabelle!$P$6, (M129*'calcolo mitigazione del rischio'!L129)&lt;tabelle!$Q$6),tabelle!$R$6,IF(AND((M129*'calcolo mitigazione del rischio'!L129)&gt;=tabelle!$P$7, (M129*'calcolo mitigazione del rischio'!L129)&lt;=tabelle!$Q$7),tabelle!$R$7,"-")))))))</f>
        <v>-</v>
      </c>
      <c r="O129" s="35" t="str">
        <f>IF('Rischio Lordo'!AK136=tabelle!$M$7,tabelle!$N$7,IF('Rischio Lordo'!AK136=tabelle!$M$6,tabelle!$N$6,IF('Rischio Lordo'!AK136=tabelle!$M$5,tabelle!$N$5,IF('Rischio Lordo'!AK136=tabelle!$M$4,tabelle!$N$4,IF('Rischio Lordo'!AK136=tabelle!$M$3,tabelle!$N$3,"-")))))</f>
        <v>-</v>
      </c>
      <c r="P129" s="35" t="str">
        <f>IF('Rischio Lordo'!AL136=tabelle!$M$7,tabelle!$N$7,IF('Rischio Lordo'!AL136=tabelle!$M$6,tabelle!$N$6,IF('Rischio Lordo'!AL136=tabelle!$M$5,tabelle!$N$5,IF('Rischio Lordo'!AL136=tabelle!$M$4,tabelle!$N$4,IF('Rischio Lordo'!AL136=tabelle!$M$3,tabelle!$N$3,"-")))))</f>
        <v>-</v>
      </c>
      <c r="Q129" s="35" t="str">
        <f>IF('Rischio Lordo'!AM136=tabelle!$M$7,tabelle!$N$7,IF('Rischio Lordo'!AM136=tabelle!$M$6,tabelle!$N$6,IF('Rischio Lordo'!AM136=tabelle!$M$5,tabelle!$N$5,IF('Rischio Lordo'!AM136=tabelle!$M$4,tabelle!$N$4,IF('Rischio Lordo'!AM136=tabelle!$M$3,tabelle!$N$3,"-")))))</f>
        <v>-</v>
      </c>
      <c r="R129" s="166" t="str">
        <f t="shared" si="15"/>
        <v>-</v>
      </c>
      <c r="S129" s="228" t="str">
        <f>IF(R129="-","-",(R129*'calcolo mitigazione del rischio'!N129))</f>
        <v>-</v>
      </c>
      <c r="T129" s="26" t="str">
        <f>IF('Rischio netto'!I140=tabelle!$V$3,('calcolo mitigazione del rischio'!T$11*tabelle!$W$3),IF('Rischio netto'!I140=tabelle!$V$4,('calcolo mitigazione del rischio'!T$11*tabelle!$W$4),IF('Rischio netto'!I140=tabelle!$V$5,('calcolo mitigazione del rischio'!T$11*tabelle!$W$5),IF('Rischio netto'!I140=tabelle!$V$6,('calcolo mitigazione del rischio'!T$11*tabelle!$W$6),IF('Rischio netto'!I140=tabelle!$V$7,('calcolo mitigazione del rischio'!T$11*tabelle!$W$7),IF('Rischio netto'!I140=tabelle!$V$8,('calcolo mitigazione del rischio'!T$11*tabelle!$W$8),IF('Rischio netto'!I140=tabelle!$V$9,('calcolo mitigazione del rischio'!T$11*tabelle!$W$9),IF('Rischio netto'!I140=tabelle!$V$10,('calcolo mitigazione del rischio'!T$11*tabelle!$W$10),IF('Rischio netto'!I140=tabelle!$V$11,('calcolo mitigazione del rischio'!T$11*tabelle!$W$11),IF('Rischio netto'!I140=tabelle!$V$12,('calcolo mitigazione del rischio'!T$11*tabelle!$W$12),"-"))))))))))</f>
        <v>-</v>
      </c>
      <c r="U129" s="26" t="str">
        <f>IF('Rischio netto'!J140=tabelle!$V$3,('calcolo mitigazione del rischio'!U$11*tabelle!$W$3),IF('Rischio netto'!J140=tabelle!$V$4,('calcolo mitigazione del rischio'!U$11*tabelle!$W$4),IF('Rischio netto'!J140=tabelle!$V$5,('calcolo mitigazione del rischio'!U$11*tabelle!$W$5),IF('Rischio netto'!J140=tabelle!$V$6,('calcolo mitigazione del rischio'!U$11*tabelle!$W$6),IF('Rischio netto'!J140=tabelle!$V$7,('calcolo mitigazione del rischio'!U$11*tabelle!$W$7),IF('Rischio netto'!J140=tabelle!$V$8,('calcolo mitigazione del rischio'!U$11*tabelle!$W$8),IF('Rischio netto'!J140=tabelle!$V$9,('calcolo mitigazione del rischio'!U$11*tabelle!$W$9),IF('Rischio netto'!J140=tabelle!$V$10,('calcolo mitigazione del rischio'!U$11*tabelle!$W$10),IF('Rischio netto'!J140=tabelle!$V$11,('calcolo mitigazione del rischio'!U$11*tabelle!$W$11),IF('Rischio netto'!J140=tabelle!$V$12,('calcolo mitigazione del rischio'!U$11*tabelle!$W$12),"-"))))))))))</f>
        <v>-</v>
      </c>
      <c r="V129" s="26" t="str">
        <f>IF('Rischio netto'!K140=tabelle!$V$3,('calcolo mitigazione del rischio'!V$11*tabelle!$W$3),IF('Rischio netto'!K140=tabelle!$V$4,('calcolo mitigazione del rischio'!V$11*tabelle!$W$4),IF('Rischio netto'!K140=tabelle!$V$5,('calcolo mitigazione del rischio'!V$11*tabelle!$W$5),IF('Rischio netto'!K140=tabelle!$V$6,('calcolo mitigazione del rischio'!V$11*tabelle!$W$6),IF('Rischio netto'!K140=tabelle!$V$7,('calcolo mitigazione del rischio'!V$11*tabelle!$W$7),IF('Rischio netto'!K140=tabelle!$V$8,('calcolo mitigazione del rischio'!V$11*tabelle!$W$8),IF('Rischio netto'!K140=tabelle!$V$9,('calcolo mitigazione del rischio'!V$11*tabelle!$W$9),IF('Rischio netto'!K140=tabelle!$V$10,('calcolo mitigazione del rischio'!V$11*tabelle!$W$10),IF('Rischio netto'!K140=tabelle!$V$11,('calcolo mitigazione del rischio'!V$11*tabelle!$W$11),IF('Rischio netto'!K140=tabelle!$V$12,('calcolo mitigazione del rischio'!V$11*tabelle!$W$12),"-"))))))))))</f>
        <v>-</v>
      </c>
      <c r="W129" s="26" t="str">
        <f>IF('Rischio netto'!L140=tabelle!$V$3,('calcolo mitigazione del rischio'!W$11*tabelle!$W$3),IF('Rischio netto'!L140=tabelle!$V$4,('calcolo mitigazione del rischio'!W$11*tabelle!$W$4),IF('Rischio netto'!L140=tabelle!$V$5,('calcolo mitigazione del rischio'!W$11*tabelle!$W$5),IF('Rischio netto'!L140=tabelle!$V$6,('calcolo mitigazione del rischio'!W$11*tabelle!$W$6),IF('Rischio netto'!L140=tabelle!$V$7,('calcolo mitigazione del rischio'!W$11*tabelle!$W$7),IF('Rischio netto'!L140=tabelle!$V$8,('calcolo mitigazione del rischio'!W$11*tabelle!$W$8),IF('Rischio netto'!L140=tabelle!$V$9,('calcolo mitigazione del rischio'!W$11*tabelle!$W$9),IF('Rischio netto'!L140=tabelle!$V$10,('calcolo mitigazione del rischio'!W$11*tabelle!$W$10),IF('Rischio netto'!L140=tabelle!$V$11,('calcolo mitigazione del rischio'!W$11*tabelle!$W$11),IF('Rischio netto'!L140=tabelle!$V$12,('calcolo mitigazione del rischio'!W$11*tabelle!$W$12),"-"))))))))))</f>
        <v>-</v>
      </c>
      <c r="X129" s="26" t="str">
        <f>IF('Rischio netto'!O140=tabelle!$V$3,('calcolo mitigazione del rischio'!X$11*tabelle!$W$3),IF('Rischio netto'!O140=tabelle!$V$4,('calcolo mitigazione del rischio'!X$11*tabelle!$W$4),IF('Rischio netto'!O140=tabelle!$V$5,('calcolo mitigazione del rischio'!X$11*tabelle!$W$5),IF('Rischio netto'!O140=tabelle!$V$6,('calcolo mitigazione del rischio'!X$11*tabelle!$W$6),IF('Rischio netto'!O140=tabelle!$V$7,('calcolo mitigazione del rischio'!X$11*tabelle!$W$7),IF('Rischio netto'!O140=tabelle!$V$8,('calcolo mitigazione del rischio'!X$11*tabelle!$W$8),IF('Rischio netto'!O140=tabelle!$V$9,('calcolo mitigazione del rischio'!X$11*tabelle!$W$9),IF('Rischio netto'!O140=tabelle!$V$10,('calcolo mitigazione del rischio'!X$11*tabelle!$W$10),IF('Rischio netto'!O140=tabelle!$V$11,('calcolo mitigazione del rischio'!X$11*tabelle!$W$11),IF('Rischio netto'!O140=tabelle!$V$12,('calcolo mitigazione del rischio'!X$11*tabelle!$W$12),"-"))))))))))</f>
        <v>-</v>
      </c>
      <c r="Y129" s="26" t="str">
        <f>IF('Rischio netto'!P140=tabelle!$V$3,('calcolo mitigazione del rischio'!Y$11*tabelle!$W$3),IF('Rischio netto'!P140=tabelle!$V$4,('calcolo mitigazione del rischio'!Y$11*tabelle!$W$4),IF('Rischio netto'!P140=tabelle!$V$5,('calcolo mitigazione del rischio'!Y$11*tabelle!$W$5),IF('Rischio netto'!P140=tabelle!$V$6,('calcolo mitigazione del rischio'!Y$11*tabelle!$W$6),IF('Rischio netto'!P140=tabelle!$V$7,('calcolo mitigazione del rischio'!Y$11*tabelle!$W$7),IF('Rischio netto'!P140=tabelle!$V$8,('calcolo mitigazione del rischio'!Y$11*tabelle!$W$8),IF('Rischio netto'!P140=tabelle!$V$9,('calcolo mitigazione del rischio'!Y$11*tabelle!$W$9),IF('Rischio netto'!P140=tabelle!$V$10,('calcolo mitigazione del rischio'!Y$11*tabelle!$W$10),IF('Rischio netto'!P140=tabelle!$V$11,('calcolo mitigazione del rischio'!Y$11*tabelle!$W$11),IF('Rischio netto'!P140=tabelle!$V$12,('calcolo mitigazione del rischio'!Y$11*tabelle!$W$12),"-"))))))))))</f>
        <v>-</v>
      </c>
      <c r="Z12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29" s="26" t="str">
        <f>IF('Rischio netto'!Q140=tabelle!$V$3,('calcolo mitigazione del rischio'!AA$11*tabelle!$W$3),IF('Rischio netto'!Q140=tabelle!$V$4,('calcolo mitigazione del rischio'!AA$11*tabelle!$W$4),IF('Rischio netto'!Q140=tabelle!$V$5,('calcolo mitigazione del rischio'!AA$11*tabelle!$W$5),IF('Rischio netto'!Q140=tabelle!$V$6,('calcolo mitigazione del rischio'!AA$11*tabelle!$W$6),IF('Rischio netto'!Q140=tabelle!$V$7,('calcolo mitigazione del rischio'!AA$11*tabelle!$W$7),IF('Rischio netto'!Q140=tabelle!$V$8,('calcolo mitigazione del rischio'!AA$11*tabelle!$W$8),IF('Rischio netto'!Q140=tabelle!$V$9,('calcolo mitigazione del rischio'!AA$11*tabelle!$W$9),IF('Rischio netto'!Q140=tabelle!$V$10,('calcolo mitigazione del rischio'!AA$11*tabelle!$W$10),IF('Rischio netto'!Q140=tabelle!$V$11,('calcolo mitigazione del rischio'!AA$11*tabelle!$W$11),IF('Rischio netto'!Q140=tabelle!$V$12,('calcolo mitigazione del rischio'!AA$11*tabelle!$W$12),"-"))))))))))</f>
        <v>-</v>
      </c>
      <c r="AB129" s="26" t="str">
        <f>IF('Rischio netto'!R140=tabelle!$V$3,('calcolo mitigazione del rischio'!AB$11*tabelle!$W$3),IF('Rischio netto'!R140=tabelle!$V$4,('calcolo mitigazione del rischio'!AB$11*tabelle!$W$4),IF('Rischio netto'!R140=tabelle!$V$5,('calcolo mitigazione del rischio'!AB$11*tabelle!$W$5),IF('Rischio netto'!R140=tabelle!$V$6,('calcolo mitigazione del rischio'!AB$11*tabelle!$W$6),IF('Rischio netto'!R140=tabelle!$V$7,('calcolo mitigazione del rischio'!AB$11*tabelle!$W$7),IF('Rischio netto'!R140=tabelle!$V$8,('calcolo mitigazione del rischio'!AB$11*tabelle!$W$8),IF('Rischio netto'!R140=tabelle!$V$9,('calcolo mitigazione del rischio'!AB$11*tabelle!$W$9),IF('Rischio netto'!R140=tabelle!$V$10,('calcolo mitigazione del rischio'!AB$11*tabelle!$W$10),IF('Rischio netto'!R140=tabelle!$V$11,('calcolo mitigazione del rischio'!AB$11*tabelle!$W$11),IF('Rischio netto'!R140=tabelle!$V$12,('calcolo mitigazione del rischio'!AB$11*tabelle!$W$12),"-"))))))))))</f>
        <v>-</v>
      </c>
      <c r="AC129" s="405" t="str">
        <f>IF('Rischio netto'!T136=tabelle!$V$3,('calcolo mitigazione del rischio'!AC$11*tabelle!$W$3),IF('Rischio netto'!T136=tabelle!$V$4,('calcolo mitigazione del rischio'!AC$11*tabelle!$W$4),IF('Rischio netto'!T136=tabelle!$V$5,('calcolo mitigazione del rischio'!AC$11*tabelle!$W$5),IF('Rischio netto'!T136=tabelle!$V$6,('calcolo mitigazione del rischio'!AC$11*tabelle!$W$6),IF('Rischio netto'!T136=tabelle!$V$7,('calcolo mitigazione del rischio'!AC$11*tabelle!$W$7),IF('Rischio netto'!T136=tabelle!$V$8,('calcolo mitigazione del rischio'!AC$11*tabelle!$W$8),IF('Rischio netto'!T136=tabelle!$V$9,('calcolo mitigazione del rischio'!AC$11*tabelle!$W$9),IF('Rischio netto'!T136=tabelle!$V$10,('calcolo mitigazione del rischio'!AC$11*tabelle!$W$10),IF('Rischio netto'!T136=tabelle!$V$11,('calcolo mitigazione del rischio'!AC$11*tabelle!$W$11),IF('Rischio netto'!T136=tabelle!$V$12,('calcolo mitigazione del rischio'!AC$11*tabelle!$W$12),"-"))))))))))</f>
        <v>-</v>
      </c>
      <c r="AD129" s="26" t="str">
        <f>IF('Rischio netto'!T140=tabelle!$V$3,('calcolo mitigazione del rischio'!AD$11*tabelle!$W$3),IF('Rischio netto'!T140=tabelle!$V$4,('calcolo mitigazione del rischio'!AD$11*tabelle!$W$4),IF('Rischio netto'!T140=tabelle!$V$5,('calcolo mitigazione del rischio'!AD$11*tabelle!$W$5),IF('Rischio netto'!T140=tabelle!$V$6,('calcolo mitigazione del rischio'!AD$11*tabelle!$W$6),IF('Rischio netto'!T140=tabelle!$V$7,('calcolo mitigazione del rischio'!AD$11*tabelle!$W$7),IF('Rischio netto'!T140=tabelle!$V$8,('calcolo mitigazione del rischio'!AD$11*tabelle!$W$8),IF('Rischio netto'!T140=tabelle!$V$9,('calcolo mitigazione del rischio'!AD$11*tabelle!$W$9),IF('Rischio netto'!T140=tabelle!$V$10,('calcolo mitigazione del rischio'!AD$11*tabelle!$W$10),IF('Rischio netto'!T140=tabelle!$V$11,('calcolo mitigazione del rischio'!AD$11*tabelle!$W$11),IF('Rischio netto'!T140=tabelle!$V$12,('calcolo mitigazione del rischio'!AD$11*tabelle!$W$12),"-"))))))))))</f>
        <v>-</v>
      </c>
      <c r="AE129" s="26"/>
      <c r="AF129" s="405" t="str">
        <f>IF('Rischio netto'!T136=tabelle!$V$3,('calcolo mitigazione del rischio'!AF$11*tabelle!$W$3),IF('Rischio netto'!T136=tabelle!$V$4,('calcolo mitigazione del rischio'!AF$11*tabelle!$W$4),IF('Rischio netto'!T136=tabelle!$V$5,('calcolo mitigazione del rischio'!AF$11*tabelle!$W$5),IF('Rischio netto'!T136=tabelle!$V$6,('calcolo mitigazione del rischio'!AF$11*tabelle!$W$6),IF('Rischio netto'!T136=tabelle!$V$7,('calcolo mitigazione del rischio'!AF$11*tabelle!$W$7),IF('Rischio netto'!T136=tabelle!$V$8,('calcolo mitigazione del rischio'!AF$11*tabelle!$W$8),IF('Rischio netto'!T136=tabelle!$V$9,('calcolo mitigazione del rischio'!AF$11*tabelle!$W$9),IF('Rischio netto'!T136=tabelle!$V$10,('calcolo mitigazione del rischio'!AF$11*tabelle!$W$10),IF('Rischio netto'!T136=tabelle!$V$11,('calcolo mitigazione del rischio'!AF$11*tabelle!$W$11),IF('Rischio netto'!T136=tabelle!$V$12,('calcolo mitigazione del rischio'!AF$11*tabelle!$W$12),"-"))))))))))</f>
        <v>-</v>
      </c>
      <c r="AG129" s="405" t="str">
        <f>IF('Rischio netto'!U136=tabelle!$V$3,('calcolo mitigazione del rischio'!AG$11*tabelle!$W$3),IF('Rischio netto'!U136=tabelle!$V$4,('calcolo mitigazione del rischio'!AG$11*tabelle!$W$4),IF('Rischio netto'!U136=tabelle!$V$5,('calcolo mitigazione del rischio'!AG$11*tabelle!$W$5),IF('Rischio netto'!U136=tabelle!$V$6,('calcolo mitigazione del rischio'!AG$11*tabelle!$W$6),IF('Rischio netto'!U136=tabelle!$V$7,('calcolo mitigazione del rischio'!AG$11*tabelle!$W$7),IF('Rischio netto'!U136=tabelle!$V$8,('calcolo mitigazione del rischio'!AG$11*tabelle!$W$8),IF('Rischio netto'!U136=tabelle!$V$9,('calcolo mitigazione del rischio'!AG$11*tabelle!$W$9),IF('Rischio netto'!U136=tabelle!$V$10,('calcolo mitigazione del rischio'!AG$11*tabelle!$W$10),IF('Rischio netto'!U136=tabelle!$V$11,('calcolo mitigazione del rischio'!AG$11*tabelle!$W$11),IF('Rischio netto'!U136=tabelle!$V$12,('calcolo mitigazione del rischio'!AG$11*tabelle!$W$12),"-"))))))))))</f>
        <v>-</v>
      </c>
      <c r="AH129" s="26" t="str">
        <f>IF('Rischio netto'!V140=tabelle!$V$3,('calcolo mitigazione del rischio'!AH$11*tabelle!$W$3),IF('Rischio netto'!V140=tabelle!$V$4,('calcolo mitigazione del rischio'!AH$11*tabelle!$W$4),IF('Rischio netto'!V140=tabelle!$V$5,('calcolo mitigazione del rischio'!AH$11*tabelle!$W$5),IF('Rischio netto'!V140=tabelle!$V$6,('calcolo mitigazione del rischio'!AH$11*tabelle!$W$6),IF('Rischio netto'!V140=tabelle!$V$7,('calcolo mitigazione del rischio'!AH$11*tabelle!$W$7),IF('Rischio netto'!V140=tabelle!$V$8,('calcolo mitigazione del rischio'!AH$11*tabelle!$W$8),IF('Rischio netto'!V140=tabelle!$V$9,('calcolo mitigazione del rischio'!AH$11*tabelle!$W$9),IF('Rischio netto'!V140=tabelle!$V$10,('calcolo mitigazione del rischio'!AH$11*tabelle!$W$10),IF('Rischio netto'!V140=tabelle!$V$11,('calcolo mitigazione del rischio'!AH$11*tabelle!$W$11),IF('Rischio netto'!V140=tabelle!$V$12,('calcolo mitigazione del rischio'!AH$11*tabelle!$W$12),"-"))))))))))</f>
        <v>-</v>
      </c>
      <c r="AI129" s="410" t="str">
        <f>IF('Rischio netto'!W140=tabelle!$V$3,('calcolo mitigazione del rischio'!AI$11*tabelle!$W$3),IF('Rischio netto'!W140=tabelle!$V$4,('calcolo mitigazione del rischio'!AI$11*tabelle!$W$4),IF('Rischio netto'!W140=tabelle!$V$5,('calcolo mitigazione del rischio'!AI$11*tabelle!$W$5),IF('Rischio netto'!W140=tabelle!$V$6,('calcolo mitigazione del rischio'!AI$11*tabelle!$W$6),IF('Rischio netto'!W140=tabelle!$V$7,('calcolo mitigazione del rischio'!AI$11*tabelle!$W$7),IF('Rischio netto'!W140=tabelle!$V$8,('calcolo mitigazione del rischio'!AI$11*tabelle!$W$8),IF('Rischio netto'!W140=tabelle!$V$9,('calcolo mitigazione del rischio'!AI$11*tabelle!$W$9),IF('Rischio netto'!W140=tabelle!$V$10,('calcolo mitigazione del rischio'!AI$11*tabelle!$W$10),IF('Rischio netto'!W140=tabelle!$V$11,('calcolo mitigazione del rischio'!AI$11*tabelle!$W$11),IF('Rischio netto'!W140=tabelle!$V$12,('calcolo mitigazione del rischio'!AI$11*tabelle!$W$12),"-"))))))))))</f>
        <v>-</v>
      </c>
      <c r="AJ129" s="428" t="e">
        <f t="shared" si="9"/>
        <v>#REF!</v>
      </c>
      <c r="AK129" s="429" t="e">
        <f t="shared" si="16"/>
        <v>#REF!</v>
      </c>
      <c r="AL129" s="418" t="e">
        <f>IF('calcolo mitigazione del rischio'!$AJ129="-","-",'calcolo mitigazione del rischio'!$AK129)</f>
        <v>#REF!</v>
      </c>
      <c r="AM129" s="412" t="str">
        <f>IF('Rischio netto'!X140="-","-",IF('calcolo mitigazione del rischio'!S129="-","-",IF('calcolo mitigazione del rischio'!AL129="-","-",ROUND(('calcolo mitigazione del rischio'!S129*(1-'calcolo mitigazione del rischio'!AL129)),0))))</f>
        <v>-</v>
      </c>
      <c r="AN129" s="404"/>
      <c r="AO129" s="26">
        <f>IF('Rischio Lordo'!L136="X",tabelle!$I$2,0)</f>
        <v>0</v>
      </c>
      <c r="AP129" s="26">
        <f>IF('Rischio Lordo'!M136="X",tabelle!$I$3,0)</f>
        <v>0</v>
      </c>
      <c r="AQ129" s="26">
        <f>IF('Rischio Lordo'!N136="X",tabelle!$I$4,0)</f>
        <v>0</v>
      </c>
      <c r="AR129" s="26">
        <f>IF('Rischio Lordo'!O136="X",tabelle!$I$5,0)</f>
        <v>0</v>
      </c>
      <c r="AS129" s="26">
        <f>IF('Rischio Lordo'!P136="X",tabelle!$I$6,0)</f>
        <v>0</v>
      </c>
      <c r="AT129" s="26">
        <f>IF('Rischio Lordo'!Q136="X",tabelle!$I$7,0)</f>
        <v>0</v>
      </c>
      <c r="AU129" s="26">
        <f>IF('Rischio Lordo'!R136="X",tabelle!$I$8,0)</f>
        <v>0</v>
      </c>
      <c r="AV129" s="26">
        <f>IF('Rischio Lordo'!S136="X",tabelle!$I$9,0)</f>
        <v>0</v>
      </c>
      <c r="AW129" s="26">
        <f>IF('Rischio Lordo'!T136="X",tabelle!$I$10,0)</f>
        <v>0</v>
      </c>
      <c r="AX129" s="26">
        <f>IF('Rischio Lordo'!U136="X",tabelle!$I$11,0)</f>
        <v>0</v>
      </c>
      <c r="AY129" s="26">
        <f>IF('Rischio Lordo'!V136="X",tabelle!$I$12,0)</f>
        <v>0</v>
      </c>
      <c r="AZ129" s="26">
        <f>IF('Rischio Lordo'!W136="X",tabelle!$I$13,0)</f>
        <v>0</v>
      </c>
      <c r="BA129" s="26">
        <f>IF('Rischio Lordo'!X136="X",tabelle!$I$14,0)</f>
        <v>0</v>
      </c>
      <c r="BB129" s="26">
        <f>IF('Rischio Lordo'!Y136="X",tabelle!$I$15,0)</f>
        <v>0</v>
      </c>
      <c r="BC129" s="26">
        <f>IF('Rischio Lordo'!Z136="X",tabelle!$I$16,0)</f>
        <v>0</v>
      </c>
      <c r="BD129" s="26">
        <f>IF('Rischio Lordo'!AA136="X",tabelle!$I$17,0)</f>
        <v>0</v>
      </c>
      <c r="BE129" s="26">
        <f>IF('Rischio Lordo'!AB136="X",tabelle!$I$18,0)</f>
        <v>0</v>
      </c>
      <c r="BF129" s="26">
        <f>IF('Rischio Lordo'!AC136="X",tabelle!$I$18,0)</f>
        <v>0</v>
      </c>
      <c r="BG129" s="26">
        <f>IF('Rischio Lordo'!AC136="X",tabelle!$I$19,0)</f>
        <v>0</v>
      </c>
      <c r="BH129" s="212">
        <f t="shared" si="17"/>
        <v>0</v>
      </c>
    </row>
    <row r="130" spans="1:60" ht="15.5" thickBot="1" x14ac:dyDescent="0.9">
      <c r="A130" s="877">
        <f>Schema!A139</f>
        <v>0</v>
      </c>
      <c r="B130" s="828">
        <f>Schema!B139</f>
        <v>0</v>
      </c>
      <c r="C130" s="1129">
        <f>Schema!C139</f>
        <v>0</v>
      </c>
      <c r="D130" s="280" t="str">
        <f>Schema!D139</f>
        <v>C.1.2. Organizzazione e coordinamento delle visite mediche periodiche previste per il personale</v>
      </c>
      <c r="E130" s="322" t="str">
        <f>Schema!E139</f>
        <v>SLL</v>
      </c>
      <c r="F130" s="101" t="str">
        <f>Schema!F139</f>
        <v>C</v>
      </c>
      <c r="G130" s="101" t="str">
        <f>Schema!G139</f>
        <v>01</v>
      </c>
      <c r="H130" s="323" t="str">
        <f>Schema!H139</f>
        <v>02</v>
      </c>
      <c r="I130" s="181" t="str">
        <f>IF('Rischio Lordo'!AF137=tabelle!$M$7,tabelle!$N$7,IF('Rischio Lordo'!AF137=tabelle!$M$6,tabelle!$N$6,IF('Rischio Lordo'!AF137=tabelle!$M$5,tabelle!$N$5,IF('Rischio Lordo'!AF137=tabelle!$M$4,tabelle!$N$4,IF('Rischio Lordo'!AF137=tabelle!$M$3,tabelle!$N$3,"-")))))</f>
        <v>-</v>
      </c>
      <c r="J130" s="34" t="str">
        <f>IF('Rischio Lordo'!AG137=tabelle!$M$7,tabelle!$N$7,IF('Rischio Lordo'!AG137=tabelle!$M$6,tabelle!$N$6,IF('Rischio Lordo'!AG137=tabelle!$M$5,tabelle!$N$5,IF('Rischio Lordo'!AG137=tabelle!$M$4,tabelle!$N$4,IF('Rischio Lordo'!AG137=tabelle!$M$3,tabelle!$N$3,"-")))))</f>
        <v>-</v>
      </c>
      <c r="K130" s="34" t="str">
        <f>IF('Rischio Lordo'!AH137=tabelle!$M$7,tabelle!$N$7,IF('Rischio Lordo'!AH137=tabelle!$M$6,tabelle!$N$6,IF('Rischio Lordo'!AH137=tabelle!$M$5,tabelle!$N$5,IF('Rischio Lordo'!AH137=tabelle!$M$4,tabelle!$N$4,IF('Rischio Lordo'!AH137=tabelle!$M$3,tabelle!$N$3,"-")))))</f>
        <v>-</v>
      </c>
      <c r="L130" s="394" t="str">
        <f t="shared" si="14"/>
        <v>-</v>
      </c>
      <c r="M130" s="34" t="str">
        <f>IF('Rischio Lordo'!AI137=tabelle!$M$7,tabelle!$N$7,IF('Rischio Lordo'!AI137=tabelle!$M$6,tabelle!$N$6,IF('Rischio Lordo'!AI137=tabelle!$M$5,tabelle!$N$5,IF('Rischio Lordo'!AI137=tabelle!$M$4,tabelle!$N$4,IF('Rischio Lordo'!AI137=tabelle!$M$3,tabelle!$N$3,"-")))))</f>
        <v>-</v>
      </c>
      <c r="N130" s="165" t="str">
        <f>IF(M130="-","-",IF('calcolo mitigazione del rischio'!L130="-","-",IF(AND((M130*'calcolo mitigazione del rischio'!L130)&gt;=tabelle!$P$3, (M130*'calcolo mitigazione del rischio'!L130)&lt;tabelle!$Q$3),tabelle!$R$3,IF(AND((M130*'calcolo mitigazione del rischio'!L130)&gt;=tabelle!$P$4, (M130*'calcolo mitigazione del rischio'!L130)&lt;tabelle!$Q$4),tabelle!$R$4,IF(AND((M130*'calcolo mitigazione del rischio'!L130)&gt;=tabelle!$P$5, (M130*'calcolo mitigazione del rischio'!L130)&lt;tabelle!$Q$5),tabelle!$R$5,IF(AND((M130*'calcolo mitigazione del rischio'!L130)&gt;=tabelle!$P$6, (M130*'calcolo mitigazione del rischio'!L130)&lt;tabelle!$Q$6),tabelle!$R$6,IF(AND((M130*'calcolo mitigazione del rischio'!L130)&gt;=tabelle!$P$7, (M130*'calcolo mitigazione del rischio'!L130)&lt;=tabelle!$Q$7),tabelle!$R$7,"-")))))))</f>
        <v>-</v>
      </c>
      <c r="O130" s="35" t="str">
        <f>IF('Rischio Lordo'!AK137=tabelle!$M$7,tabelle!$N$7,IF('Rischio Lordo'!AK137=tabelle!$M$6,tabelle!$N$6,IF('Rischio Lordo'!AK137=tabelle!$M$5,tabelle!$N$5,IF('Rischio Lordo'!AK137=tabelle!$M$4,tabelle!$N$4,IF('Rischio Lordo'!AK137=tabelle!$M$3,tabelle!$N$3,"-")))))</f>
        <v>-</v>
      </c>
      <c r="P130" s="35" t="str">
        <f>IF('Rischio Lordo'!AL137=tabelle!$M$7,tabelle!$N$7,IF('Rischio Lordo'!AL137=tabelle!$M$6,tabelle!$N$6,IF('Rischio Lordo'!AL137=tabelle!$M$5,tabelle!$N$5,IF('Rischio Lordo'!AL137=tabelle!$M$4,tabelle!$N$4,IF('Rischio Lordo'!AL137=tabelle!$M$3,tabelle!$N$3,"-")))))</f>
        <v>-</v>
      </c>
      <c r="Q130" s="35" t="str">
        <f>IF('Rischio Lordo'!AM137=tabelle!$M$7,tabelle!$N$7,IF('Rischio Lordo'!AM137=tabelle!$M$6,tabelle!$N$6,IF('Rischio Lordo'!AM137=tabelle!$M$5,tabelle!$N$5,IF('Rischio Lordo'!AM137=tabelle!$M$4,tabelle!$N$4,IF('Rischio Lordo'!AM137=tabelle!$M$3,tabelle!$N$3,"-")))))</f>
        <v>-</v>
      </c>
      <c r="R130" s="166" t="str">
        <f t="shared" si="15"/>
        <v>-</v>
      </c>
      <c r="S130" s="228" t="str">
        <f>IF(R130="-","-",(R130*'calcolo mitigazione del rischio'!N130))</f>
        <v>-</v>
      </c>
      <c r="T130" s="26" t="str">
        <f>IF('Rischio netto'!I141=tabelle!$V$3,('calcolo mitigazione del rischio'!T$11*tabelle!$W$3),IF('Rischio netto'!I141=tabelle!$V$4,('calcolo mitigazione del rischio'!T$11*tabelle!$W$4),IF('Rischio netto'!I141=tabelle!$V$5,('calcolo mitigazione del rischio'!T$11*tabelle!$W$5),IF('Rischio netto'!I141=tabelle!$V$6,('calcolo mitigazione del rischio'!T$11*tabelle!$W$6),IF('Rischio netto'!I141=tabelle!$V$7,('calcolo mitigazione del rischio'!T$11*tabelle!$W$7),IF('Rischio netto'!I141=tabelle!$V$8,('calcolo mitigazione del rischio'!T$11*tabelle!$W$8),IF('Rischio netto'!I141=tabelle!$V$9,('calcolo mitigazione del rischio'!T$11*tabelle!$W$9),IF('Rischio netto'!I141=tabelle!$V$10,('calcolo mitigazione del rischio'!T$11*tabelle!$W$10),IF('Rischio netto'!I141=tabelle!$V$11,('calcolo mitigazione del rischio'!T$11*tabelle!$W$11),IF('Rischio netto'!I141=tabelle!$V$12,('calcolo mitigazione del rischio'!T$11*tabelle!$W$12),"-"))))))))))</f>
        <v>-</v>
      </c>
      <c r="U130" s="26" t="str">
        <f>IF('Rischio netto'!J141=tabelle!$V$3,('calcolo mitigazione del rischio'!U$11*tabelle!$W$3),IF('Rischio netto'!J141=tabelle!$V$4,('calcolo mitigazione del rischio'!U$11*tabelle!$W$4),IF('Rischio netto'!J141=tabelle!$V$5,('calcolo mitigazione del rischio'!U$11*tabelle!$W$5),IF('Rischio netto'!J141=tabelle!$V$6,('calcolo mitigazione del rischio'!U$11*tabelle!$W$6),IF('Rischio netto'!J141=tabelle!$V$7,('calcolo mitigazione del rischio'!U$11*tabelle!$W$7),IF('Rischio netto'!J141=tabelle!$V$8,('calcolo mitigazione del rischio'!U$11*tabelle!$W$8),IF('Rischio netto'!J141=tabelle!$V$9,('calcolo mitigazione del rischio'!U$11*tabelle!$W$9),IF('Rischio netto'!J141=tabelle!$V$10,('calcolo mitigazione del rischio'!U$11*tabelle!$W$10),IF('Rischio netto'!J141=tabelle!$V$11,('calcolo mitigazione del rischio'!U$11*tabelle!$W$11),IF('Rischio netto'!J141=tabelle!$V$12,('calcolo mitigazione del rischio'!U$11*tabelle!$W$12),"-"))))))))))</f>
        <v>-</v>
      </c>
      <c r="V130" s="26" t="str">
        <f>IF('Rischio netto'!K141=tabelle!$V$3,('calcolo mitigazione del rischio'!V$11*tabelle!$W$3),IF('Rischio netto'!K141=tabelle!$V$4,('calcolo mitigazione del rischio'!V$11*tabelle!$W$4),IF('Rischio netto'!K141=tabelle!$V$5,('calcolo mitigazione del rischio'!V$11*tabelle!$W$5),IF('Rischio netto'!K141=tabelle!$V$6,('calcolo mitigazione del rischio'!V$11*tabelle!$W$6),IF('Rischio netto'!K141=tabelle!$V$7,('calcolo mitigazione del rischio'!V$11*tabelle!$W$7),IF('Rischio netto'!K141=tabelle!$V$8,('calcolo mitigazione del rischio'!V$11*tabelle!$W$8),IF('Rischio netto'!K141=tabelle!$V$9,('calcolo mitigazione del rischio'!V$11*tabelle!$W$9),IF('Rischio netto'!K141=tabelle!$V$10,('calcolo mitigazione del rischio'!V$11*tabelle!$W$10),IF('Rischio netto'!K141=tabelle!$V$11,('calcolo mitigazione del rischio'!V$11*tabelle!$W$11),IF('Rischio netto'!K141=tabelle!$V$12,('calcolo mitigazione del rischio'!V$11*tabelle!$W$12),"-"))))))))))</f>
        <v>-</v>
      </c>
      <c r="W130" s="26" t="str">
        <f>IF('Rischio netto'!L141=tabelle!$V$3,('calcolo mitigazione del rischio'!W$11*tabelle!$W$3),IF('Rischio netto'!L141=tabelle!$V$4,('calcolo mitigazione del rischio'!W$11*tabelle!$W$4),IF('Rischio netto'!L141=tabelle!$V$5,('calcolo mitigazione del rischio'!W$11*tabelle!$W$5),IF('Rischio netto'!L141=tabelle!$V$6,('calcolo mitigazione del rischio'!W$11*tabelle!$W$6),IF('Rischio netto'!L141=tabelle!$V$7,('calcolo mitigazione del rischio'!W$11*tabelle!$W$7),IF('Rischio netto'!L141=tabelle!$V$8,('calcolo mitigazione del rischio'!W$11*tabelle!$W$8),IF('Rischio netto'!L141=tabelle!$V$9,('calcolo mitigazione del rischio'!W$11*tabelle!$W$9),IF('Rischio netto'!L141=tabelle!$V$10,('calcolo mitigazione del rischio'!W$11*tabelle!$W$10),IF('Rischio netto'!L141=tabelle!$V$11,('calcolo mitigazione del rischio'!W$11*tabelle!$W$11),IF('Rischio netto'!L141=tabelle!$V$12,('calcolo mitigazione del rischio'!W$11*tabelle!$W$12),"-"))))))))))</f>
        <v>-</v>
      </c>
      <c r="X130" s="26" t="str">
        <f>IF('Rischio netto'!O141=tabelle!$V$3,('calcolo mitigazione del rischio'!X$11*tabelle!$W$3),IF('Rischio netto'!O141=tabelle!$V$4,('calcolo mitigazione del rischio'!X$11*tabelle!$W$4),IF('Rischio netto'!O141=tabelle!$V$5,('calcolo mitigazione del rischio'!X$11*tabelle!$W$5),IF('Rischio netto'!O141=tabelle!$V$6,('calcolo mitigazione del rischio'!X$11*tabelle!$W$6),IF('Rischio netto'!O141=tabelle!$V$7,('calcolo mitigazione del rischio'!X$11*tabelle!$W$7),IF('Rischio netto'!O141=tabelle!$V$8,('calcolo mitigazione del rischio'!X$11*tabelle!$W$8),IF('Rischio netto'!O141=tabelle!$V$9,('calcolo mitigazione del rischio'!X$11*tabelle!$W$9),IF('Rischio netto'!O141=tabelle!$V$10,('calcolo mitigazione del rischio'!X$11*tabelle!$W$10),IF('Rischio netto'!O141=tabelle!$V$11,('calcolo mitigazione del rischio'!X$11*tabelle!$W$11),IF('Rischio netto'!O141=tabelle!$V$12,('calcolo mitigazione del rischio'!X$11*tabelle!$W$12),"-"))))))))))</f>
        <v>-</v>
      </c>
      <c r="Y130" s="26" t="str">
        <f>IF('Rischio netto'!P141=tabelle!$V$3,('calcolo mitigazione del rischio'!Y$11*tabelle!$W$3),IF('Rischio netto'!P141=tabelle!$V$4,('calcolo mitigazione del rischio'!Y$11*tabelle!$W$4),IF('Rischio netto'!P141=tabelle!$V$5,('calcolo mitigazione del rischio'!Y$11*tabelle!$W$5),IF('Rischio netto'!P141=tabelle!$V$6,('calcolo mitigazione del rischio'!Y$11*tabelle!$W$6),IF('Rischio netto'!P141=tabelle!$V$7,('calcolo mitigazione del rischio'!Y$11*tabelle!$W$7),IF('Rischio netto'!P141=tabelle!$V$8,('calcolo mitigazione del rischio'!Y$11*tabelle!$W$8),IF('Rischio netto'!P141=tabelle!$V$9,('calcolo mitigazione del rischio'!Y$11*tabelle!$W$9),IF('Rischio netto'!P141=tabelle!$V$10,('calcolo mitigazione del rischio'!Y$11*tabelle!$W$10),IF('Rischio netto'!P141=tabelle!$V$11,('calcolo mitigazione del rischio'!Y$11*tabelle!$W$11),IF('Rischio netto'!P141=tabelle!$V$12,('calcolo mitigazione del rischio'!Y$11*tabelle!$W$12),"-"))))))))))</f>
        <v>-</v>
      </c>
      <c r="Z13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0" s="26" t="str">
        <f>IF('Rischio netto'!Q141=tabelle!$V$3,('calcolo mitigazione del rischio'!AA$11*tabelle!$W$3),IF('Rischio netto'!Q141=tabelle!$V$4,('calcolo mitigazione del rischio'!AA$11*tabelle!$W$4),IF('Rischio netto'!Q141=tabelle!$V$5,('calcolo mitigazione del rischio'!AA$11*tabelle!$W$5),IF('Rischio netto'!Q141=tabelle!$V$6,('calcolo mitigazione del rischio'!AA$11*tabelle!$W$6),IF('Rischio netto'!Q141=tabelle!$V$7,('calcolo mitigazione del rischio'!AA$11*tabelle!$W$7),IF('Rischio netto'!Q141=tabelle!$V$8,('calcolo mitigazione del rischio'!AA$11*tabelle!$W$8),IF('Rischio netto'!Q141=tabelle!$V$9,('calcolo mitigazione del rischio'!AA$11*tabelle!$W$9),IF('Rischio netto'!Q141=tabelle!$V$10,('calcolo mitigazione del rischio'!AA$11*tabelle!$W$10),IF('Rischio netto'!Q141=tabelle!$V$11,('calcolo mitigazione del rischio'!AA$11*tabelle!$W$11),IF('Rischio netto'!Q141=tabelle!$V$12,('calcolo mitigazione del rischio'!AA$11*tabelle!$W$12),"-"))))))))))</f>
        <v>-</v>
      </c>
      <c r="AB130" s="26" t="str">
        <f>IF('Rischio netto'!R141=tabelle!$V$3,('calcolo mitigazione del rischio'!AB$11*tabelle!$W$3),IF('Rischio netto'!R141=tabelle!$V$4,('calcolo mitigazione del rischio'!AB$11*tabelle!$W$4),IF('Rischio netto'!R141=tabelle!$V$5,('calcolo mitigazione del rischio'!AB$11*tabelle!$W$5),IF('Rischio netto'!R141=tabelle!$V$6,('calcolo mitigazione del rischio'!AB$11*tabelle!$W$6),IF('Rischio netto'!R141=tabelle!$V$7,('calcolo mitigazione del rischio'!AB$11*tabelle!$W$7),IF('Rischio netto'!R141=tabelle!$V$8,('calcolo mitigazione del rischio'!AB$11*tabelle!$W$8),IF('Rischio netto'!R141=tabelle!$V$9,('calcolo mitigazione del rischio'!AB$11*tabelle!$W$9),IF('Rischio netto'!R141=tabelle!$V$10,('calcolo mitigazione del rischio'!AB$11*tabelle!$W$10),IF('Rischio netto'!R141=tabelle!$V$11,('calcolo mitigazione del rischio'!AB$11*tabelle!$W$11),IF('Rischio netto'!R141=tabelle!$V$12,('calcolo mitigazione del rischio'!AB$11*tabelle!$W$12),"-"))))))))))</f>
        <v>-</v>
      </c>
      <c r="AC130" s="405" t="str">
        <f>IF('Rischio netto'!T137=tabelle!$V$3,('calcolo mitigazione del rischio'!AC$11*tabelle!$W$3),IF('Rischio netto'!T137=tabelle!$V$4,('calcolo mitigazione del rischio'!AC$11*tabelle!$W$4),IF('Rischio netto'!T137=tabelle!$V$5,('calcolo mitigazione del rischio'!AC$11*tabelle!$W$5),IF('Rischio netto'!T137=tabelle!$V$6,('calcolo mitigazione del rischio'!AC$11*tabelle!$W$6),IF('Rischio netto'!T137=tabelle!$V$7,('calcolo mitigazione del rischio'!AC$11*tabelle!$W$7),IF('Rischio netto'!T137=tabelle!$V$8,('calcolo mitigazione del rischio'!AC$11*tabelle!$W$8),IF('Rischio netto'!T137=tabelle!$V$9,('calcolo mitigazione del rischio'!AC$11*tabelle!$W$9),IF('Rischio netto'!T137=tabelle!$V$10,('calcolo mitigazione del rischio'!AC$11*tabelle!$W$10),IF('Rischio netto'!T137=tabelle!$V$11,('calcolo mitigazione del rischio'!AC$11*tabelle!$W$11),IF('Rischio netto'!T137=tabelle!$V$12,('calcolo mitigazione del rischio'!AC$11*tabelle!$W$12),"-"))))))))))</f>
        <v>-</v>
      </c>
      <c r="AD130" s="26" t="str">
        <f>IF('Rischio netto'!T141=tabelle!$V$3,('calcolo mitigazione del rischio'!AD$11*tabelle!$W$3),IF('Rischio netto'!T141=tabelle!$V$4,('calcolo mitigazione del rischio'!AD$11*tabelle!$W$4),IF('Rischio netto'!T141=tabelle!$V$5,('calcolo mitigazione del rischio'!AD$11*tabelle!$W$5),IF('Rischio netto'!T141=tabelle!$V$6,('calcolo mitigazione del rischio'!AD$11*tabelle!$W$6),IF('Rischio netto'!T141=tabelle!$V$7,('calcolo mitigazione del rischio'!AD$11*tabelle!$W$7),IF('Rischio netto'!T141=tabelle!$V$8,('calcolo mitigazione del rischio'!AD$11*tabelle!$W$8),IF('Rischio netto'!T141=tabelle!$V$9,('calcolo mitigazione del rischio'!AD$11*tabelle!$W$9),IF('Rischio netto'!T141=tabelle!$V$10,('calcolo mitigazione del rischio'!AD$11*tabelle!$W$10),IF('Rischio netto'!T141=tabelle!$V$11,('calcolo mitigazione del rischio'!AD$11*tabelle!$W$11),IF('Rischio netto'!T141=tabelle!$V$12,('calcolo mitigazione del rischio'!AD$11*tabelle!$W$12),"-"))))))))))</f>
        <v>-</v>
      </c>
      <c r="AE130" s="26"/>
      <c r="AF130" s="405" t="str">
        <f>IF('Rischio netto'!T137=tabelle!$V$3,('calcolo mitigazione del rischio'!AF$11*tabelle!$W$3),IF('Rischio netto'!T137=tabelle!$V$4,('calcolo mitigazione del rischio'!AF$11*tabelle!$W$4),IF('Rischio netto'!T137=tabelle!$V$5,('calcolo mitigazione del rischio'!AF$11*tabelle!$W$5),IF('Rischio netto'!T137=tabelle!$V$6,('calcolo mitigazione del rischio'!AF$11*tabelle!$W$6),IF('Rischio netto'!T137=tabelle!$V$7,('calcolo mitigazione del rischio'!AF$11*tabelle!$W$7),IF('Rischio netto'!T137=tabelle!$V$8,('calcolo mitigazione del rischio'!AF$11*tabelle!$W$8),IF('Rischio netto'!T137=tabelle!$V$9,('calcolo mitigazione del rischio'!AF$11*tabelle!$W$9),IF('Rischio netto'!T137=tabelle!$V$10,('calcolo mitigazione del rischio'!AF$11*tabelle!$W$10),IF('Rischio netto'!T137=tabelle!$V$11,('calcolo mitigazione del rischio'!AF$11*tabelle!$W$11),IF('Rischio netto'!T137=tabelle!$V$12,('calcolo mitigazione del rischio'!AF$11*tabelle!$W$12),"-"))))))))))</f>
        <v>-</v>
      </c>
      <c r="AG130" s="405" t="str">
        <f>IF('Rischio netto'!U137=tabelle!$V$3,('calcolo mitigazione del rischio'!AG$11*tabelle!$W$3),IF('Rischio netto'!U137=tabelle!$V$4,('calcolo mitigazione del rischio'!AG$11*tabelle!$W$4),IF('Rischio netto'!U137=tabelle!$V$5,('calcolo mitigazione del rischio'!AG$11*tabelle!$W$5),IF('Rischio netto'!U137=tabelle!$V$6,('calcolo mitigazione del rischio'!AG$11*tabelle!$W$6),IF('Rischio netto'!U137=tabelle!$V$7,('calcolo mitigazione del rischio'!AG$11*tabelle!$W$7),IF('Rischio netto'!U137=tabelle!$V$8,('calcolo mitigazione del rischio'!AG$11*tabelle!$W$8),IF('Rischio netto'!U137=tabelle!$V$9,('calcolo mitigazione del rischio'!AG$11*tabelle!$W$9),IF('Rischio netto'!U137=tabelle!$V$10,('calcolo mitigazione del rischio'!AG$11*tabelle!$W$10),IF('Rischio netto'!U137=tabelle!$V$11,('calcolo mitigazione del rischio'!AG$11*tabelle!$W$11),IF('Rischio netto'!U137=tabelle!$V$12,('calcolo mitigazione del rischio'!AG$11*tabelle!$W$12),"-"))))))))))</f>
        <v>-</v>
      </c>
      <c r="AH130" s="26" t="str">
        <f>IF('Rischio netto'!V141=tabelle!$V$3,('calcolo mitigazione del rischio'!AH$11*tabelle!$W$3),IF('Rischio netto'!V141=tabelle!$V$4,('calcolo mitigazione del rischio'!AH$11*tabelle!$W$4),IF('Rischio netto'!V141=tabelle!$V$5,('calcolo mitigazione del rischio'!AH$11*tabelle!$W$5),IF('Rischio netto'!V141=tabelle!$V$6,('calcolo mitigazione del rischio'!AH$11*tabelle!$W$6),IF('Rischio netto'!V141=tabelle!$V$7,('calcolo mitigazione del rischio'!AH$11*tabelle!$W$7),IF('Rischio netto'!V141=tabelle!$V$8,('calcolo mitigazione del rischio'!AH$11*tabelle!$W$8),IF('Rischio netto'!V141=tabelle!$V$9,('calcolo mitigazione del rischio'!AH$11*tabelle!$W$9),IF('Rischio netto'!V141=tabelle!$V$10,('calcolo mitigazione del rischio'!AH$11*tabelle!$W$10),IF('Rischio netto'!V141=tabelle!$V$11,('calcolo mitigazione del rischio'!AH$11*tabelle!$W$11),IF('Rischio netto'!V141=tabelle!$V$12,('calcolo mitigazione del rischio'!AH$11*tabelle!$W$12),"-"))))))))))</f>
        <v>-</v>
      </c>
      <c r="AI130" s="410" t="str">
        <f>IF('Rischio netto'!W141=tabelle!$V$3,('calcolo mitigazione del rischio'!AI$11*tabelle!$W$3),IF('Rischio netto'!W141=tabelle!$V$4,('calcolo mitigazione del rischio'!AI$11*tabelle!$W$4),IF('Rischio netto'!W141=tabelle!$V$5,('calcolo mitigazione del rischio'!AI$11*tabelle!$W$5),IF('Rischio netto'!W141=tabelle!$V$6,('calcolo mitigazione del rischio'!AI$11*tabelle!$W$6),IF('Rischio netto'!W141=tabelle!$V$7,('calcolo mitigazione del rischio'!AI$11*tabelle!$W$7),IF('Rischio netto'!W141=tabelle!$V$8,('calcolo mitigazione del rischio'!AI$11*tabelle!$W$8),IF('Rischio netto'!W141=tabelle!$V$9,('calcolo mitigazione del rischio'!AI$11*tabelle!$W$9),IF('Rischio netto'!W141=tabelle!$V$10,('calcolo mitigazione del rischio'!AI$11*tabelle!$W$10),IF('Rischio netto'!W141=tabelle!$V$11,('calcolo mitigazione del rischio'!AI$11*tabelle!$W$11),IF('Rischio netto'!W141=tabelle!$V$12,('calcolo mitigazione del rischio'!AI$11*tabelle!$W$12),"-"))))))))))</f>
        <v>-</v>
      </c>
      <c r="AJ130" s="428" t="e">
        <f t="shared" si="9"/>
        <v>#REF!</v>
      </c>
      <c r="AK130" s="429" t="e">
        <f t="shared" si="16"/>
        <v>#REF!</v>
      </c>
      <c r="AL130" s="418" t="e">
        <f>IF('calcolo mitigazione del rischio'!$AJ130="-","-",'calcolo mitigazione del rischio'!$AK130)</f>
        <v>#REF!</v>
      </c>
      <c r="AM130" s="412" t="str">
        <f>IF('Rischio netto'!X141="-","-",IF('calcolo mitigazione del rischio'!S130="-","-",IF('calcolo mitigazione del rischio'!AL130="-","-",ROUND(('calcolo mitigazione del rischio'!S130*(1-'calcolo mitigazione del rischio'!AL130)),0))))</f>
        <v>-</v>
      </c>
      <c r="AN130" s="404"/>
      <c r="AO130" s="26">
        <f>IF('Rischio Lordo'!L137="X",tabelle!$I$2,0)</f>
        <v>0</v>
      </c>
      <c r="AP130" s="26">
        <f>IF('Rischio Lordo'!M137="X",tabelle!$I$3,0)</f>
        <v>0</v>
      </c>
      <c r="AQ130" s="26">
        <f>IF('Rischio Lordo'!N137="X",tabelle!$I$4,0)</f>
        <v>0</v>
      </c>
      <c r="AR130" s="26">
        <f>IF('Rischio Lordo'!O137="X",tabelle!$I$5,0)</f>
        <v>0</v>
      </c>
      <c r="AS130" s="26">
        <f>IF('Rischio Lordo'!P137="X",tabelle!$I$6,0)</f>
        <v>0</v>
      </c>
      <c r="AT130" s="26">
        <f>IF('Rischio Lordo'!Q137="X",tabelle!$I$7,0)</f>
        <v>0</v>
      </c>
      <c r="AU130" s="26">
        <f>IF('Rischio Lordo'!R137="X",tabelle!$I$8,0)</f>
        <v>0</v>
      </c>
      <c r="AV130" s="26">
        <f>IF('Rischio Lordo'!S137="X",tabelle!$I$9,0)</f>
        <v>0</v>
      </c>
      <c r="AW130" s="26">
        <f>IF('Rischio Lordo'!T137="X",tabelle!$I$10,0)</f>
        <v>0</v>
      </c>
      <c r="AX130" s="26">
        <f>IF('Rischio Lordo'!U137="X",tabelle!$I$11,0)</f>
        <v>0</v>
      </c>
      <c r="AY130" s="26">
        <f>IF('Rischio Lordo'!V137="X",tabelle!$I$12,0)</f>
        <v>0</v>
      </c>
      <c r="AZ130" s="26">
        <f>IF('Rischio Lordo'!W137="X",tabelle!$I$13,0)</f>
        <v>0</v>
      </c>
      <c r="BA130" s="26">
        <f>IF('Rischio Lordo'!X137="X",tabelle!$I$14,0)</f>
        <v>0</v>
      </c>
      <c r="BB130" s="26">
        <f>IF('Rischio Lordo'!Y137="X",tabelle!$I$15,0)</f>
        <v>0</v>
      </c>
      <c r="BC130" s="26">
        <f>IF('Rischio Lordo'!Z137="X",tabelle!$I$16,0)</f>
        <v>0</v>
      </c>
      <c r="BD130" s="26">
        <f>IF('Rischio Lordo'!AA137="X",tabelle!$I$17,0)</f>
        <v>0</v>
      </c>
      <c r="BE130" s="26">
        <f>IF('Rischio Lordo'!AB137="X",tabelle!$I$18,0)</f>
        <v>0</v>
      </c>
      <c r="BF130" s="26">
        <f>IF('Rischio Lordo'!AC137="X",tabelle!$I$18,0)</f>
        <v>0</v>
      </c>
      <c r="BG130" s="26">
        <f>IF('Rischio Lordo'!AC137="X",tabelle!$I$19,0)</f>
        <v>0</v>
      </c>
      <c r="BH130" s="212">
        <f t="shared" si="17"/>
        <v>0</v>
      </c>
    </row>
    <row r="131" spans="1:60" x14ac:dyDescent="0.75">
      <c r="A131" s="955" t="str">
        <f>Schema!A140</f>
        <v>GESTIONE SICUREZZA INFORMATICA (GSI)</v>
      </c>
      <c r="B131" s="832" t="str">
        <f>Schema!B140</f>
        <v>A. Modalità di accesso ai sistemi informativi</v>
      </c>
      <c r="C131" s="1137" t="str">
        <f>Schema!C140</f>
        <v>A.1. Gestione sicurezza acccesso ai sistemi informativi</v>
      </c>
      <c r="D131" s="272" t="str">
        <f>Schema!D140</f>
        <v>A.1.1. Gestione degli accessi al dominio aziendale</v>
      </c>
      <c r="E131" s="305" t="str">
        <f>Schema!E140</f>
        <v>GSI</v>
      </c>
      <c r="F131" s="56" t="str">
        <f>Schema!F140</f>
        <v>A</v>
      </c>
      <c r="G131" s="56" t="str">
        <f>Schema!G140</f>
        <v>01</v>
      </c>
      <c r="H131" s="306" t="str">
        <f>Schema!H140</f>
        <v>01</v>
      </c>
      <c r="I131" s="181" t="str">
        <f>IF('Rischio Lordo'!AF138=tabelle!$M$7,tabelle!$N$7,IF('Rischio Lordo'!AF138=tabelle!$M$6,tabelle!$N$6,IF('Rischio Lordo'!AF138=tabelle!$M$5,tabelle!$N$5,IF('Rischio Lordo'!AF138=tabelle!$M$4,tabelle!$N$4,IF('Rischio Lordo'!AF138=tabelle!$M$3,tabelle!$N$3,"-")))))</f>
        <v>-</v>
      </c>
      <c r="J131" s="34" t="str">
        <f>IF('Rischio Lordo'!AG138=tabelle!$M$7,tabelle!$N$7,IF('Rischio Lordo'!AG138=tabelle!$M$6,tabelle!$N$6,IF('Rischio Lordo'!AG138=tabelle!$M$5,tabelle!$N$5,IF('Rischio Lordo'!AG138=tabelle!$M$4,tabelle!$N$4,IF('Rischio Lordo'!AG138=tabelle!$M$3,tabelle!$N$3,"-")))))</f>
        <v>-</v>
      </c>
      <c r="K131" s="34" t="str">
        <f>IF('Rischio Lordo'!AH138=tabelle!$M$7,tabelle!$N$7,IF('Rischio Lordo'!AH138=tabelle!$M$6,tabelle!$N$6,IF('Rischio Lordo'!AH138=tabelle!$M$5,tabelle!$N$5,IF('Rischio Lordo'!AH138=tabelle!$M$4,tabelle!$N$4,IF('Rischio Lordo'!AH138=tabelle!$M$3,tabelle!$N$3,"-")))))</f>
        <v>-</v>
      </c>
      <c r="L131" s="394" t="str">
        <f t="shared" si="14"/>
        <v>-</v>
      </c>
      <c r="M131" s="34" t="str">
        <f>IF('Rischio Lordo'!AI138=tabelle!$M$7,tabelle!$N$7,IF('Rischio Lordo'!AI138=tabelle!$M$6,tabelle!$N$6,IF('Rischio Lordo'!AI138=tabelle!$M$5,tabelle!$N$5,IF('Rischio Lordo'!AI138=tabelle!$M$4,tabelle!$N$4,IF('Rischio Lordo'!AI138=tabelle!$M$3,tabelle!$N$3,"-")))))</f>
        <v>-</v>
      </c>
      <c r="N131" s="165" t="str">
        <f>IF(M131="-","-",IF('calcolo mitigazione del rischio'!L131="-","-",IF(AND((M131*'calcolo mitigazione del rischio'!L131)&gt;=tabelle!$P$3, (M131*'calcolo mitigazione del rischio'!L131)&lt;tabelle!$Q$3),tabelle!$R$3,IF(AND((M131*'calcolo mitigazione del rischio'!L131)&gt;=tabelle!$P$4, (M131*'calcolo mitigazione del rischio'!L131)&lt;tabelle!$Q$4),tabelle!$R$4,IF(AND((M131*'calcolo mitigazione del rischio'!L131)&gt;=tabelle!$P$5, (M131*'calcolo mitigazione del rischio'!L131)&lt;tabelle!$Q$5),tabelle!$R$5,IF(AND((M131*'calcolo mitigazione del rischio'!L131)&gt;=tabelle!$P$6, (M131*'calcolo mitigazione del rischio'!L131)&lt;tabelle!$Q$6),tabelle!$R$6,IF(AND((M131*'calcolo mitigazione del rischio'!L131)&gt;=tabelle!$P$7, (M131*'calcolo mitigazione del rischio'!L131)&lt;=tabelle!$Q$7),tabelle!$R$7,"-")))))))</f>
        <v>-</v>
      </c>
      <c r="O131" s="35" t="str">
        <f>IF('Rischio Lordo'!AK138=tabelle!$M$7,tabelle!$N$7,IF('Rischio Lordo'!AK138=tabelle!$M$6,tabelle!$N$6,IF('Rischio Lordo'!AK138=tabelle!$M$5,tabelle!$N$5,IF('Rischio Lordo'!AK138=tabelle!$M$4,tabelle!$N$4,IF('Rischio Lordo'!AK138=tabelle!$M$3,tabelle!$N$3,"-")))))</f>
        <v>-</v>
      </c>
      <c r="P131" s="35" t="str">
        <f>IF('Rischio Lordo'!AL138=tabelle!$M$7,tabelle!$N$7,IF('Rischio Lordo'!AL138=tabelle!$M$6,tabelle!$N$6,IF('Rischio Lordo'!AL138=tabelle!$M$5,tabelle!$N$5,IF('Rischio Lordo'!AL138=tabelle!$M$4,tabelle!$N$4,IF('Rischio Lordo'!AL138=tabelle!$M$3,tabelle!$N$3,"-")))))</f>
        <v>-</v>
      </c>
      <c r="Q131" s="35" t="str">
        <f>IF('Rischio Lordo'!AM138=tabelle!$M$7,tabelle!$N$7,IF('Rischio Lordo'!AM138=tabelle!$M$6,tabelle!$N$6,IF('Rischio Lordo'!AM138=tabelle!$M$5,tabelle!$N$5,IF('Rischio Lordo'!AM138=tabelle!$M$4,tabelle!$N$4,IF('Rischio Lordo'!AM138=tabelle!$M$3,tabelle!$N$3,"-")))))</f>
        <v>-</v>
      </c>
      <c r="R131" s="166" t="str">
        <f t="shared" si="15"/>
        <v>-</v>
      </c>
      <c r="S131" s="228" t="str">
        <f>IF(R131="-","-",(R131*'calcolo mitigazione del rischio'!N131))</f>
        <v>-</v>
      </c>
      <c r="T131" s="26" t="str">
        <f>IF('Rischio netto'!I142=tabelle!$V$3,('calcolo mitigazione del rischio'!T$11*tabelle!$W$3),IF('Rischio netto'!I142=tabelle!$V$4,('calcolo mitigazione del rischio'!T$11*tabelle!$W$4),IF('Rischio netto'!I142=tabelle!$V$5,('calcolo mitigazione del rischio'!T$11*tabelle!$W$5),IF('Rischio netto'!I142=tabelle!$V$6,('calcolo mitigazione del rischio'!T$11*tabelle!$W$6),IF('Rischio netto'!I142=tabelle!$V$7,('calcolo mitigazione del rischio'!T$11*tabelle!$W$7),IF('Rischio netto'!I142=tabelle!$V$8,('calcolo mitigazione del rischio'!T$11*tabelle!$W$8),IF('Rischio netto'!I142=tabelle!$V$9,('calcolo mitigazione del rischio'!T$11*tabelle!$W$9),IF('Rischio netto'!I142=tabelle!$V$10,('calcolo mitigazione del rischio'!T$11*tabelle!$W$10),IF('Rischio netto'!I142=tabelle!$V$11,('calcolo mitigazione del rischio'!T$11*tabelle!$W$11),IF('Rischio netto'!I142=tabelle!$V$12,('calcolo mitigazione del rischio'!T$11*tabelle!$W$12),"-"))))))))))</f>
        <v>-</v>
      </c>
      <c r="U131" s="26" t="str">
        <f>IF('Rischio netto'!J142=tabelle!$V$3,('calcolo mitigazione del rischio'!U$11*tabelle!$W$3),IF('Rischio netto'!J142=tabelle!$V$4,('calcolo mitigazione del rischio'!U$11*tabelle!$W$4),IF('Rischio netto'!J142=tabelle!$V$5,('calcolo mitigazione del rischio'!U$11*tabelle!$W$5),IF('Rischio netto'!J142=tabelle!$V$6,('calcolo mitigazione del rischio'!U$11*tabelle!$W$6),IF('Rischio netto'!J142=tabelle!$V$7,('calcolo mitigazione del rischio'!U$11*tabelle!$W$7),IF('Rischio netto'!J142=tabelle!$V$8,('calcolo mitigazione del rischio'!U$11*tabelle!$W$8),IF('Rischio netto'!J142=tabelle!$V$9,('calcolo mitigazione del rischio'!U$11*tabelle!$W$9),IF('Rischio netto'!J142=tabelle!$V$10,('calcolo mitigazione del rischio'!U$11*tabelle!$W$10),IF('Rischio netto'!J142=tabelle!$V$11,('calcolo mitigazione del rischio'!U$11*tabelle!$W$11),IF('Rischio netto'!J142=tabelle!$V$12,('calcolo mitigazione del rischio'!U$11*tabelle!$W$12),"-"))))))))))</f>
        <v>-</v>
      </c>
      <c r="V131" s="26" t="str">
        <f>IF('Rischio netto'!K142=tabelle!$V$3,('calcolo mitigazione del rischio'!V$11*tabelle!$W$3),IF('Rischio netto'!K142=tabelle!$V$4,('calcolo mitigazione del rischio'!V$11*tabelle!$W$4),IF('Rischio netto'!K142=tabelle!$V$5,('calcolo mitigazione del rischio'!V$11*tabelle!$W$5),IF('Rischio netto'!K142=tabelle!$V$6,('calcolo mitigazione del rischio'!V$11*tabelle!$W$6),IF('Rischio netto'!K142=tabelle!$V$7,('calcolo mitigazione del rischio'!V$11*tabelle!$W$7),IF('Rischio netto'!K142=tabelle!$V$8,('calcolo mitigazione del rischio'!V$11*tabelle!$W$8),IF('Rischio netto'!K142=tabelle!$V$9,('calcolo mitigazione del rischio'!V$11*tabelle!$W$9),IF('Rischio netto'!K142=tabelle!$V$10,('calcolo mitigazione del rischio'!V$11*tabelle!$W$10),IF('Rischio netto'!K142=tabelle!$V$11,('calcolo mitigazione del rischio'!V$11*tabelle!$W$11),IF('Rischio netto'!K142=tabelle!$V$12,('calcolo mitigazione del rischio'!V$11*tabelle!$W$12),"-"))))))))))</f>
        <v>-</v>
      </c>
      <c r="W131" s="26" t="str">
        <f>IF('Rischio netto'!L142=tabelle!$V$3,('calcolo mitigazione del rischio'!W$11*tabelle!$W$3),IF('Rischio netto'!L142=tabelle!$V$4,('calcolo mitigazione del rischio'!W$11*tabelle!$W$4),IF('Rischio netto'!L142=tabelle!$V$5,('calcolo mitigazione del rischio'!W$11*tabelle!$W$5),IF('Rischio netto'!L142=tabelle!$V$6,('calcolo mitigazione del rischio'!W$11*tabelle!$W$6),IF('Rischio netto'!L142=tabelle!$V$7,('calcolo mitigazione del rischio'!W$11*tabelle!$W$7),IF('Rischio netto'!L142=tabelle!$V$8,('calcolo mitigazione del rischio'!W$11*tabelle!$W$8),IF('Rischio netto'!L142=tabelle!$V$9,('calcolo mitigazione del rischio'!W$11*tabelle!$W$9),IF('Rischio netto'!L142=tabelle!$V$10,('calcolo mitigazione del rischio'!W$11*tabelle!$W$10),IF('Rischio netto'!L142=tabelle!$V$11,('calcolo mitigazione del rischio'!W$11*tabelle!$W$11),IF('Rischio netto'!L142=tabelle!$V$12,('calcolo mitigazione del rischio'!W$11*tabelle!$W$12),"-"))))))))))</f>
        <v>-</v>
      </c>
      <c r="X131" s="26" t="str">
        <f>IF('Rischio netto'!O142=tabelle!$V$3,('calcolo mitigazione del rischio'!X$11*tabelle!$W$3),IF('Rischio netto'!O142=tabelle!$V$4,('calcolo mitigazione del rischio'!X$11*tabelle!$W$4),IF('Rischio netto'!O142=tabelle!$V$5,('calcolo mitigazione del rischio'!X$11*tabelle!$W$5),IF('Rischio netto'!O142=tabelle!$V$6,('calcolo mitigazione del rischio'!X$11*tabelle!$W$6),IF('Rischio netto'!O142=tabelle!$V$7,('calcolo mitigazione del rischio'!X$11*tabelle!$W$7),IF('Rischio netto'!O142=tabelle!$V$8,('calcolo mitigazione del rischio'!X$11*tabelle!$W$8),IF('Rischio netto'!O142=tabelle!$V$9,('calcolo mitigazione del rischio'!X$11*tabelle!$W$9),IF('Rischio netto'!O142=tabelle!$V$10,('calcolo mitigazione del rischio'!X$11*tabelle!$W$10),IF('Rischio netto'!O142=tabelle!$V$11,('calcolo mitigazione del rischio'!X$11*tabelle!$W$11),IF('Rischio netto'!O142=tabelle!$V$12,('calcolo mitigazione del rischio'!X$11*tabelle!$W$12),"-"))))))))))</f>
        <v>-</v>
      </c>
      <c r="Y131" s="26" t="str">
        <f>IF('Rischio netto'!P142=tabelle!$V$3,('calcolo mitigazione del rischio'!Y$11*tabelle!$W$3),IF('Rischio netto'!P142=tabelle!$V$4,('calcolo mitigazione del rischio'!Y$11*tabelle!$W$4),IF('Rischio netto'!P142=tabelle!$V$5,('calcolo mitigazione del rischio'!Y$11*tabelle!$W$5),IF('Rischio netto'!P142=tabelle!$V$6,('calcolo mitigazione del rischio'!Y$11*tabelle!$W$6),IF('Rischio netto'!P142=tabelle!$V$7,('calcolo mitigazione del rischio'!Y$11*tabelle!$W$7),IF('Rischio netto'!P142=tabelle!$V$8,('calcolo mitigazione del rischio'!Y$11*tabelle!$W$8),IF('Rischio netto'!P142=tabelle!$V$9,('calcolo mitigazione del rischio'!Y$11*tabelle!$W$9),IF('Rischio netto'!P142=tabelle!$V$10,('calcolo mitigazione del rischio'!Y$11*tabelle!$W$10),IF('Rischio netto'!P142=tabelle!$V$11,('calcolo mitigazione del rischio'!Y$11*tabelle!$W$11),IF('Rischio netto'!P142=tabelle!$V$12,('calcolo mitigazione del rischio'!Y$11*tabelle!$W$12),"-"))))))))))</f>
        <v>-</v>
      </c>
      <c r="Z13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1" s="26" t="str">
        <f>IF('Rischio netto'!Q142=tabelle!$V$3,('calcolo mitigazione del rischio'!AA$11*tabelle!$W$3),IF('Rischio netto'!Q142=tabelle!$V$4,('calcolo mitigazione del rischio'!AA$11*tabelle!$W$4),IF('Rischio netto'!Q142=tabelle!$V$5,('calcolo mitigazione del rischio'!AA$11*tabelle!$W$5),IF('Rischio netto'!Q142=tabelle!$V$6,('calcolo mitigazione del rischio'!AA$11*tabelle!$W$6),IF('Rischio netto'!Q142=tabelle!$V$7,('calcolo mitigazione del rischio'!AA$11*tabelle!$W$7),IF('Rischio netto'!Q142=tabelle!$V$8,('calcolo mitigazione del rischio'!AA$11*tabelle!$W$8),IF('Rischio netto'!Q142=tabelle!$V$9,('calcolo mitigazione del rischio'!AA$11*tabelle!$W$9),IF('Rischio netto'!Q142=tabelle!$V$10,('calcolo mitigazione del rischio'!AA$11*tabelle!$W$10),IF('Rischio netto'!Q142=tabelle!$V$11,('calcolo mitigazione del rischio'!AA$11*tabelle!$W$11),IF('Rischio netto'!Q142=tabelle!$V$12,('calcolo mitigazione del rischio'!AA$11*tabelle!$W$12),"-"))))))))))</f>
        <v>-</v>
      </c>
      <c r="AB131" s="26" t="str">
        <f>IF('Rischio netto'!R142=tabelle!$V$3,('calcolo mitigazione del rischio'!AB$11*tabelle!$W$3),IF('Rischio netto'!R142=tabelle!$V$4,('calcolo mitigazione del rischio'!AB$11*tabelle!$W$4),IF('Rischio netto'!R142=tabelle!$V$5,('calcolo mitigazione del rischio'!AB$11*tabelle!$W$5),IF('Rischio netto'!R142=tabelle!$V$6,('calcolo mitigazione del rischio'!AB$11*tabelle!$W$6),IF('Rischio netto'!R142=tabelle!$V$7,('calcolo mitigazione del rischio'!AB$11*tabelle!$W$7),IF('Rischio netto'!R142=tabelle!$V$8,('calcolo mitigazione del rischio'!AB$11*tabelle!$W$8),IF('Rischio netto'!R142=tabelle!$V$9,('calcolo mitigazione del rischio'!AB$11*tabelle!$W$9),IF('Rischio netto'!R142=tabelle!$V$10,('calcolo mitigazione del rischio'!AB$11*tabelle!$W$10),IF('Rischio netto'!R142=tabelle!$V$11,('calcolo mitigazione del rischio'!AB$11*tabelle!$W$11),IF('Rischio netto'!R142=tabelle!$V$12,('calcolo mitigazione del rischio'!AB$11*tabelle!$W$12),"-"))))))))))</f>
        <v>-</v>
      </c>
      <c r="AC131" s="405" t="str">
        <f>IF('Rischio netto'!T138=tabelle!$V$3,('calcolo mitigazione del rischio'!AC$11*tabelle!$W$3),IF('Rischio netto'!T138=tabelle!$V$4,('calcolo mitigazione del rischio'!AC$11*tabelle!$W$4),IF('Rischio netto'!T138=tabelle!$V$5,('calcolo mitigazione del rischio'!AC$11*tabelle!$W$5),IF('Rischio netto'!T138=tabelle!$V$6,('calcolo mitigazione del rischio'!AC$11*tabelle!$W$6),IF('Rischio netto'!T138=tabelle!$V$7,('calcolo mitigazione del rischio'!AC$11*tabelle!$W$7),IF('Rischio netto'!T138=tabelle!$V$8,('calcolo mitigazione del rischio'!AC$11*tabelle!$W$8),IF('Rischio netto'!T138=tabelle!$V$9,('calcolo mitigazione del rischio'!AC$11*tabelle!$W$9),IF('Rischio netto'!T138=tabelle!$V$10,('calcolo mitigazione del rischio'!AC$11*tabelle!$W$10),IF('Rischio netto'!T138=tabelle!$V$11,('calcolo mitigazione del rischio'!AC$11*tabelle!$W$11),IF('Rischio netto'!T138=tabelle!$V$12,('calcolo mitigazione del rischio'!AC$11*tabelle!$W$12),"-"))))))))))</f>
        <v>-</v>
      </c>
      <c r="AD131" s="26" t="str">
        <f>IF('Rischio netto'!T142=tabelle!$V$3,('calcolo mitigazione del rischio'!AD$11*tabelle!$W$3),IF('Rischio netto'!T142=tabelle!$V$4,('calcolo mitigazione del rischio'!AD$11*tabelle!$W$4),IF('Rischio netto'!T142=tabelle!$V$5,('calcolo mitigazione del rischio'!AD$11*tabelle!$W$5),IF('Rischio netto'!T142=tabelle!$V$6,('calcolo mitigazione del rischio'!AD$11*tabelle!$W$6),IF('Rischio netto'!T142=tabelle!$V$7,('calcolo mitigazione del rischio'!AD$11*tabelle!$W$7),IF('Rischio netto'!T142=tabelle!$V$8,('calcolo mitigazione del rischio'!AD$11*tabelle!$W$8),IF('Rischio netto'!T142=tabelle!$V$9,('calcolo mitigazione del rischio'!AD$11*tabelle!$W$9),IF('Rischio netto'!T142=tabelle!$V$10,('calcolo mitigazione del rischio'!AD$11*tabelle!$W$10),IF('Rischio netto'!T142=tabelle!$V$11,('calcolo mitigazione del rischio'!AD$11*tabelle!$W$11),IF('Rischio netto'!T142=tabelle!$V$12,('calcolo mitigazione del rischio'!AD$11*tabelle!$W$12),"-"))))))))))</f>
        <v>-</v>
      </c>
      <c r="AE131" s="26"/>
      <c r="AF131" s="405" t="str">
        <f>IF('Rischio netto'!T138=tabelle!$V$3,('calcolo mitigazione del rischio'!AF$11*tabelle!$W$3),IF('Rischio netto'!T138=tabelle!$V$4,('calcolo mitigazione del rischio'!AF$11*tabelle!$W$4),IF('Rischio netto'!T138=tabelle!$V$5,('calcolo mitigazione del rischio'!AF$11*tabelle!$W$5),IF('Rischio netto'!T138=tabelle!$V$6,('calcolo mitigazione del rischio'!AF$11*tabelle!$W$6),IF('Rischio netto'!T138=tabelle!$V$7,('calcolo mitigazione del rischio'!AF$11*tabelle!$W$7),IF('Rischio netto'!T138=tabelle!$V$8,('calcolo mitigazione del rischio'!AF$11*tabelle!$W$8),IF('Rischio netto'!T138=tabelle!$V$9,('calcolo mitigazione del rischio'!AF$11*tabelle!$W$9),IF('Rischio netto'!T138=tabelle!$V$10,('calcolo mitigazione del rischio'!AF$11*tabelle!$W$10),IF('Rischio netto'!T138=tabelle!$V$11,('calcolo mitigazione del rischio'!AF$11*tabelle!$W$11),IF('Rischio netto'!T138=tabelle!$V$12,('calcolo mitigazione del rischio'!AF$11*tabelle!$W$12),"-"))))))))))</f>
        <v>-</v>
      </c>
      <c r="AG131" s="405" t="str">
        <f>IF('Rischio netto'!U138=tabelle!$V$3,('calcolo mitigazione del rischio'!AG$11*tabelle!$W$3),IF('Rischio netto'!U138=tabelle!$V$4,('calcolo mitigazione del rischio'!AG$11*tabelle!$W$4),IF('Rischio netto'!U138=tabelle!$V$5,('calcolo mitigazione del rischio'!AG$11*tabelle!$W$5),IF('Rischio netto'!U138=tabelle!$V$6,('calcolo mitigazione del rischio'!AG$11*tabelle!$W$6),IF('Rischio netto'!U138=tabelle!$V$7,('calcolo mitigazione del rischio'!AG$11*tabelle!$W$7),IF('Rischio netto'!U138=tabelle!$V$8,('calcolo mitigazione del rischio'!AG$11*tabelle!$W$8),IF('Rischio netto'!U138=tabelle!$V$9,('calcolo mitigazione del rischio'!AG$11*tabelle!$W$9),IF('Rischio netto'!U138=tabelle!$V$10,('calcolo mitigazione del rischio'!AG$11*tabelle!$W$10),IF('Rischio netto'!U138=tabelle!$V$11,('calcolo mitigazione del rischio'!AG$11*tabelle!$W$11),IF('Rischio netto'!U138=tabelle!$V$12,('calcolo mitigazione del rischio'!AG$11*tabelle!$W$12),"-"))))))))))</f>
        <v>-</v>
      </c>
      <c r="AH131" s="26" t="str">
        <f>IF('Rischio netto'!V142=tabelle!$V$3,('calcolo mitigazione del rischio'!AH$11*tabelle!$W$3),IF('Rischio netto'!V142=tabelle!$V$4,('calcolo mitigazione del rischio'!AH$11*tabelle!$W$4),IF('Rischio netto'!V142=tabelle!$V$5,('calcolo mitigazione del rischio'!AH$11*tabelle!$W$5),IF('Rischio netto'!V142=tabelle!$V$6,('calcolo mitigazione del rischio'!AH$11*tabelle!$W$6),IF('Rischio netto'!V142=tabelle!$V$7,('calcolo mitigazione del rischio'!AH$11*tabelle!$W$7),IF('Rischio netto'!V142=tabelle!$V$8,('calcolo mitigazione del rischio'!AH$11*tabelle!$W$8),IF('Rischio netto'!V142=tabelle!$V$9,('calcolo mitigazione del rischio'!AH$11*tabelle!$W$9),IF('Rischio netto'!V142=tabelle!$V$10,('calcolo mitigazione del rischio'!AH$11*tabelle!$W$10),IF('Rischio netto'!V142=tabelle!$V$11,('calcolo mitigazione del rischio'!AH$11*tabelle!$W$11),IF('Rischio netto'!V142=tabelle!$V$12,('calcolo mitigazione del rischio'!AH$11*tabelle!$W$12),"-"))))))))))</f>
        <v>-</v>
      </c>
      <c r="AI131" s="410" t="str">
        <f>IF('Rischio netto'!W142=tabelle!$V$3,('calcolo mitigazione del rischio'!AI$11*tabelle!$W$3),IF('Rischio netto'!W142=tabelle!$V$4,('calcolo mitigazione del rischio'!AI$11*tabelle!$W$4),IF('Rischio netto'!W142=tabelle!$V$5,('calcolo mitigazione del rischio'!AI$11*tabelle!$W$5),IF('Rischio netto'!W142=tabelle!$V$6,('calcolo mitigazione del rischio'!AI$11*tabelle!$W$6),IF('Rischio netto'!W142=tabelle!$V$7,('calcolo mitigazione del rischio'!AI$11*tabelle!$W$7),IF('Rischio netto'!W142=tabelle!$V$8,('calcolo mitigazione del rischio'!AI$11*tabelle!$W$8),IF('Rischio netto'!W142=tabelle!$V$9,('calcolo mitigazione del rischio'!AI$11*tabelle!$W$9),IF('Rischio netto'!W142=tabelle!$V$10,('calcolo mitigazione del rischio'!AI$11*tabelle!$W$10),IF('Rischio netto'!W142=tabelle!$V$11,('calcolo mitigazione del rischio'!AI$11*tabelle!$W$11),IF('Rischio netto'!W142=tabelle!$V$12,('calcolo mitigazione del rischio'!AI$11*tabelle!$W$12),"-"))))))))))</f>
        <v>-</v>
      </c>
      <c r="AJ131" s="428" t="e">
        <f t="shared" si="9"/>
        <v>#REF!</v>
      </c>
      <c r="AK131" s="429" t="e">
        <f t="shared" si="16"/>
        <v>#REF!</v>
      </c>
      <c r="AL131" s="418" t="e">
        <f>IF('calcolo mitigazione del rischio'!$AJ131="-","-",'calcolo mitigazione del rischio'!$AK131)</f>
        <v>#REF!</v>
      </c>
      <c r="AM131" s="412" t="str">
        <f>IF('Rischio netto'!X142="-","-",IF('calcolo mitigazione del rischio'!S131="-","-",IF('calcolo mitigazione del rischio'!AL131="-","-",ROUND(('calcolo mitigazione del rischio'!S131*(1-'calcolo mitigazione del rischio'!AL131)),0))))</f>
        <v>-</v>
      </c>
      <c r="AN131" s="404"/>
      <c r="AO131" s="26">
        <f>IF('Rischio Lordo'!L138="X",tabelle!$I$2,0)</f>
        <v>0</v>
      </c>
      <c r="AP131" s="26">
        <f>IF('Rischio Lordo'!M138="X",tabelle!$I$3,0)</f>
        <v>0</v>
      </c>
      <c r="AQ131" s="26">
        <f>IF('Rischio Lordo'!N138="X",tabelle!$I$4,0)</f>
        <v>0</v>
      </c>
      <c r="AR131" s="26">
        <f>IF('Rischio Lordo'!O138="X",tabelle!$I$5,0)</f>
        <v>0</v>
      </c>
      <c r="AS131" s="26">
        <f>IF('Rischio Lordo'!P138="X",tabelle!$I$6,0)</f>
        <v>0</v>
      </c>
      <c r="AT131" s="26">
        <f>IF('Rischio Lordo'!Q138="X",tabelle!$I$7,0)</f>
        <v>0</v>
      </c>
      <c r="AU131" s="26">
        <f>IF('Rischio Lordo'!R138="X",tabelle!$I$8,0)</f>
        <v>0</v>
      </c>
      <c r="AV131" s="26">
        <f>IF('Rischio Lordo'!S138="X",tabelle!$I$9,0)</f>
        <v>0</v>
      </c>
      <c r="AW131" s="26">
        <f>IF('Rischio Lordo'!T138="X",tabelle!$I$10,0)</f>
        <v>0</v>
      </c>
      <c r="AX131" s="26">
        <f>IF('Rischio Lordo'!U138="X",tabelle!$I$11,0)</f>
        <v>0</v>
      </c>
      <c r="AY131" s="26">
        <f>IF('Rischio Lordo'!V138="X",tabelle!$I$12,0)</f>
        <v>0</v>
      </c>
      <c r="AZ131" s="26">
        <f>IF('Rischio Lordo'!W138="X",tabelle!$I$13,0)</f>
        <v>0</v>
      </c>
      <c r="BA131" s="26">
        <f>IF('Rischio Lordo'!X138="X",tabelle!$I$14,0)</f>
        <v>0</v>
      </c>
      <c r="BB131" s="26">
        <f>IF('Rischio Lordo'!Y138="X",tabelle!$I$15,0)</f>
        <v>0</v>
      </c>
      <c r="BC131" s="26">
        <f>IF('Rischio Lordo'!Z138="X",tabelle!$I$16,0)</f>
        <v>0</v>
      </c>
      <c r="BD131" s="26">
        <f>IF('Rischio Lordo'!AA138="X",tabelle!$I$17,0)</f>
        <v>0</v>
      </c>
      <c r="BE131" s="26">
        <f>IF('Rischio Lordo'!AB138="X",tabelle!$I$18,0)</f>
        <v>0</v>
      </c>
      <c r="BF131" s="26">
        <f>IF('Rischio Lordo'!AC138="X",tabelle!$I$18,0)</f>
        <v>0</v>
      </c>
      <c r="BG131" s="26">
        <f>IF('Rischio Lordo'!AC138="X",tabelle!$I$19,0)</f>
        <v>0</v>
      </c>
      <c r="BH131" s="212">
        <f t="shared" si="17"/>
        <v>0</v>
      </c>
    </row>
    <row r="132" spans="1:60" ht="15.5" customHeight="1" x14ac:dyDescent="0.75">
      <c r="A132" s="956">
        <f>Schema!A141</f>
        <v>0</v>
      </c>
      <c r="B132" s="715">
        <f>Schema!B141</f>
        <v>0</v>
      </c>
      <c r="C132" s="1138">
        <f>Schema!C141</f>
        <v>0</v>
      </c>
      <c r="D132" s="273" t="str">
        <f>Schema!D141</f>
        <v>A.1.2. Gestione delle credenziali di accesso a tutti i sistemi aziendali</v>
      </c>
      <c r="E132" s="307" t="str">
        <f>Schema!E141</f>
        <v>GSI</v>
      </c>
      <c r="F132" s="57" t="str">
        <f>Schema!F141</f>
        <v>A</v>
      </c>
      <c r="G132" s="57" t="str">
        <f>Schema!G141</f>
        <v>01</v>
      </c>
      <c r="H132" s="308" t="str">
        <f>Schema!H141</f>
        <v>02</v>
      </c>
      <c r="I132" s="181" t="str">
        <f>IF('Rischio Lordo'!AF139=tabelle!$M$7,tabelle!$N$7,IF('Rischio Lordo'!AF139=tabelle!$M$6,tabelle!$N$6,IF('Rischio Lordo'!AF139=tabelle!$M$5,tabelle!$N$5,IF('Rischio Lordo'!AF139=tabelle!$M$4,tabelle!$N$4,IF('Rischio Lordo'!AF139=tabelle!$M$3,tabelle!$N$3,"-")))))</f>
        <v>-</v>
      </c>
      <c r="J132" s="34" t="str">
        <f>IF('Rischio Lordo'!AG139=tabelle!$M$7,tabelle!$N$7,IF('Rischio Lordo'!AG139=tabelle!$M$6,tabelle!$N$6,IF('Rischio Lordo'!AG139=tabelle!$M$5,tabelle!$N$5,IF('Rischio Lordo'!AG139=tabelle!$M$4,tabelle!$N$4,IF('Rischio Lordo'!AG139=tabelle!$M$3,tabelle!$N$3,"-")))))</f>
        <v>-</v>
      </c>
      <c r="K132" s="34" t="str">
        <f>IF('Rischio Lordo'!AH139=tabelle!$M$7,tabelle!$N$7,IF('Rischio Lordo'!AH139=tabelle!$M$6,tabelle!$N$6,IF('Rischio Lordo'!AH139=tabelle!$M$5,tabelle!$N$5,IF('Rischio Lordo'!AH139=tabelle!$M$4,tabelle!$N$4,IF('Rischio Lordo'!AH139=tabelle!$M$3,tabelle!$N$3,"-")))))</f>
        <v>-</v>
      </c>
      <c r="L132" s="394" t="str">
        <f t="shared" si="14"/>
        <v>-</v>
      </c>
      <c r="M132" s="34" t="str">
        <f>IF('Rischio Lordo'!AI139=tabelle!$M$7,tabelle!$N$7,IF('Rischio Lordo'!AI139=tabelle!$M$6,tabelle!$N$6,IF('Rischio Lordo'!AI139=tabelle!$M$5,tabelle!$N$5,IF('Rischio Lordo'!AI139=tabelle!$M$4,tabelle!$N$4,IF('Rischio Lordo'!AI139=tabelle!$M$3,tabelle!$N$3,"-")))))</f>
        <v>-</v>
      </c>
      <c r="N132" s="165" t="str">
        <f>IF(M132="-","-",IF('calcolo mitigazione del rischio'!L132="-","-",IF(AND((M132*'calcolo mitigazione del rischio'!L132)&gt;=tabelle!$P$3, (M132*'calcolo mitigazione del rischio'!L132)&lt;tabelle!$Q$3),tabelle!$R$3,IF(AND((M132*'calcolo mitigazione del rischio'!L132)&gt;=tabelle!$P$4, (M132*'calcolo mitigazione del rischio'!L132)&lt;tabelle!$Q$4),tabelle!$R$4,IF(AND((M132*'calcolo mitigazione del rischio'!L132)&gt;=tabelle!$P$5, (M132*'calcolo mitigazione del rischio'!L132)&lt;tabelle!$Q$5),tabelle!$R$5,IF(AND((M132*'calcolo mitigazione del rischio'!L132)&gt;=tabelle!$P$6, (M132*'calcolo mitigazione del rischio'!L132)&lt;tabelle!$Q$6),tabelle!$R$6,IF(AND((M132*'calcolo mitigazione del rischio'!L132)&gt;=tabelle!$P$7, (M132*'calcolo mitigazione del rischio'!L132)&lt;=tabelle!$Q$7),tabelle!$R$7,"-")))))))</f>
        <v>-</v>
      </c>
      <c r="O132" s="35" t="str">
        <f>IF('Rischio Lordo'!AK139=tabelle!$M$7,tabelle!$N$7,IF('Rischio Lordo'!AK139=tabelle!$M$6,tabelle!$N$6,IF('Rischio Lordo'!AK139=tabelle!$M$5,tabelle!$N$5,IF('Rischio Lordo'!AK139=tabelle!$M$4,tabelle!$N$4,IF('Rischio Lordo'!AK139=tabelle!$M$3,tabelle!$N$3,"-")))))</f>
        <v>-</v>
      </c>
      <c r="P132" s="35" t="str">
        <f>IF('Rischio Lordo'!AL139=tabelle!$M$7,tabelle!$N$7,IF('Rischio Lordo'!AL139=tabelle!$M$6,tabelle!$N$6,IF('Rischio Lordo'!AL139=tabelle!$M$5,tabelle!$N$5,IF('Rischio Lordo'!AL139=tabelle!$M$4,tabelle!$N$4,IF('Rischio Lordo'!AL139=tabelle!$M$3,tabelle!$N$3,"-")))))</f>
        <v>-</v>
      </c>
      <c r="Q132" s="35" t="str">
        <f>IF('Rischio Lordo'!AM139=tabelle!$M$7,tabelle!$N$7,IF('Rischio Lordo'!AM139=tabelle!$M$6,tabelle!$N$6,IF('Rischio Lordo'!AM139=tabelle!$M$5,tabelle!$N$5,IF('Rischio Lordo'!AM139=tabelle!$M$4,tabelle!$N$4,IF('Rischio Lordo'!AM139=tabelle!$M$3,tabelle!$N$3,"-")))))</f>
        <v>-</v>
      </c>
      <c r="R132" s="166" t="str">
        <f t="shared" si="15"/>
        <v>-</v>
      </c>
      <c r="S132" s="228" t="str">
        <f>IF(R132="-","-",(R132*'calcolo mitigazione del rischio'!N132))</f>
        <v>-</v>
      </c>
      <c r="T132" s="26" t="str">
        <f>IF('Rischio netto'!I143=tabelle!$V$3,('calcolo mitigazione del rischio'!T$11*tabelle!$W$3),IF('Rischio netto'!I143=tabelle!$V$4,('calcolo mitigazione del rischio'!T$11*tabelle!$W$4),IF('Rischio netto'!I143=tabelle!$V$5,('calcolo mitigazione del rischio'!T$11*tabelle!$W$5),IF('Rischio netto'!I143=tabelle!$V$6,('calcolo mitigazione del rischio'!T$11*tabelle!$W$6),IF('Rischio netto'!I143=tabelle!$V$7,('calcolo mitigazione del rischio'!T$11*tabelle!$W$7),IF('Rischio netto'!I143=tabelle!$V$8,('calcolo mitigazione del rischio'!T$11*tabelle!$W$8),IF('Rischio netto'!I143=tabelle!$V$9,('calcolo mitigazione del rischio'!T$11*tabelle!$W$9),IF('Rischio netto'!I143=tabelle!$V$10,('calcolo mitigazione del rischio'!T$11*tabelle!$W$10),IF('Rischio netto'!I143=tabelle!$V$11,('calcolo mitigazione del rischio'!T$11*tabelle!$W$11),IF('Rischio netto'!I143=tabelle!$V$12,('calcolo mitigazione del rischio'!T$11*tabelle!$W$12),"-"))))))))))</f>
        <v>-</v>
      </c>
      <c r="U132" s="26" t="str">
        <f>IF('Rischio netto'!J143=tabelle!$V$3,('calcolo mitigazione del rischio'!U$11*tabelle!$W$3),IF('Rischio netto'!J143=tabelle!$V$4,('calcolo mitigazione del rischio'!U$11*tabelle!$W$4),IF('Rischio netto'!J143=tabelle!$V$5,('calcolo mitigazione del rischio'!U$11*tabelle!$W$5),IF('Rischio netto'!J143=tabelle!$V$6,('calcolo mitigazione del rischio'!U$11*tabelle!$W$6),IF('Rischio netto'!J143=tabelle!$V$7,('calcolo mitigazione del rischio'!U$11*tabelle!$W$7),IF('Rischio netto'!J143=tabelle!$V$8,('calcolo mitigazione del rischio'!U$11*tabelle!$W$8),IF('Rischio netto'!J143=tabelle!$V$9,('calcolo mitigazione del rischio'!U$11*tabelle!$W$9),IF('Rischio netto'!J143=tabelle!$V$10,('calcolo mitigazione del rischio'!U$11*tabelle!$W$10),IF('Rischio netto'!J143=tabelle!$V$11,('calcolo mitigazione del rischio'!U$11*tabelle!$W$11),IF('Rischio netto'!J143=tabelle!$V$12,('calcolo mitigazione del rischio'!U$11*tabelle!$W$12),"-"))))))))))</f>
        <v>-</v>
      </c>
      <c r="V132" s="26" t="str">
        <f>IF('Rischio netto'!K143=tabelle!$V$3,('calcolo mitigazione del rischio'!V$11*tabelle!$W$3),IF('Rischio netto'!K143=tabelle!$V$4,('calcolo mitigazione del rischio'!V$11*tabelle!$W$4),IF('Rischio netto'!K143=tabelle!$V$5,('calcolo mitigazione del rischio'!V$11*tabelle!$W$5),IF('Rischio netto'!K143=tabelle!$V$6,('calcolo mitigazione del rischio'!V$11*tabelle!$W$6),IF('Rischio netto'!K143=tabelle!$V$7,('calcolo mitigazione del rischio'!V$11*tabelle!$W$7),IF('Rischio netto'!K143=tabelle!$V$8,('calcolo mitigazione del rischio'!V$11*tabelle!$W$8),IF('Rischio netto'!K143=tabelle!$V$9,('calcolo mitigazione del rischio'!V$11*tabelle!$W$9),IF('Rischio netto'!K143=tabelle!$V$10,('calcolo mitigazione del rischio'!V$11*tabelle!$W$10),IF('Rischio netto'!K143=tabelle!$V$11,('calcolo mitigazione del rischio'!V$11*tabelle!$W$11),IF('Rischio netto'!K143=tabelle!$V$12,('calcolo mitigazione del rischio'!V$11*tabelle!$W$12),"-"))))))))))</f>
        <v>-</v>
      </c>
      <c r="W132" s="26" t="str">
        <f>IF('Rischio netto'!L143=tabelle!$V$3,('calcolo mitigazione del rischio'!W$11*tabelle!$W$3),IF('Rischio netto'!L143=tabelle!$V$4,('calcolo mitigazione del rischio'!W$11*tabelle!$W$4),IF('Rischio netto'!L143=tabelle!$V$5,('calcolo mitigazione del rischio'!W$11*tabelle!$W$5),IF('Rischio netto'!L143=tabelle!$V$6,('calcolo mitigazione del rischio'!W$11*tabelle!$W$6),IF('Rischio netto'!L143=tabelle!$V$7,('calcolo mitigazione del rischio'!W$11*tabelle!$W$7),IF('Rischio netto'!L143=tabelle!$V$8,('calcolo mitigazione del rischio'!W$11*tabelle!$W$8),IF('Rischio netto'!L143=tabelle!$V$9,('calcolo mitigazione del rischio'!W$11*tabelle!$W$9),IF('Rischio netto'!L143=tabelle!$V$10,('calcolo mitigazione del rischio'!W$11*tabelle!$W$10),IF('Rischio netto'!L143=tabelle!$V$11,('calcolo mitigazione del rischio'!W$11*tabelle!$W$11),IF('Rischio netto'!L143=tabelle!$V$12,('calcolo mitigazione del rischio'!W$11*tabelle!$W$12),"-"))))))))))</f>
        <v>-</v>
      </c>
      <c r="X132" s="26" t="str">
        <f>IF('Rischio netto'!O143=tabelle!$V$3,('calcolo mitigazione del rischio'!X$11*tabelle!$W$3),IF('Rischio netto'!O143=tabelle!$V$4,('calcolo mitigazione del rischio'!X$11*tabelle!$W$4),IF('Rischio netto'!O143=tabelle!$V$5,('calcolo mitigazione del rischio'!X$11*tabelle!$W$5),IF('Rischio netto'!O143=tabelle!$V$6,('calcolo mitigazione del rischio'!X$11*tabelle!$W$6),IF('Rischio netto'!O143=tabelle!$V$7,('calcolo mitigazione del rischio'!X$11*tabelle!$W$7),IF('Rischio netto'!O143=tabelle!$V$8,('calcolo mitigazione del rischio'!X$11*tabelle!$W$8),IF('Rischio netto'!O143=tabelle!$V$9,('calcolo mitigazione del rischio'!X$11*tabelle!$W$9),IF('Rischio netto'!O143=tabelle!$V$10,('calcolo mitigazione del rischio'!X$11*tabelle!$W$10),IF('Rischio netto'!O143=tabelle!$V$11,('calcolo mitigazione del rischio'!X$11*tabelle!$W$11),IF('Rischio netto'!O143=tabelle!$V$12,('calcolo mitigazione del rischio'!X$11*tabelle!$W$12),"-"))))))))))</f>
        <v>-</v>
      </c>
      <c r="Y132" s="26" t="str">
        <f>IF('Rischio netto'!P143=tabelle!$V$3,('calcolo mitigazione del rischio'!Y$11*tabelle!$W$3),IF('Rischio netto'!P143=tabelle!$V$4,('calcolo mitigazione del rischio'!Y$11*tabelle!$W$4),IF('Rischio netto'!P143=tabelle!$V$5,('calcolo mitigazione del rischio'!Y$11*tabelle!$W$5),IF('Rischio netto'!P143=tabelle!$V$6,('calcolo mitigazione del rischio'!Y$11*tabelle!$W$6),IF('Rischio netto'!P143=tabelle!$V$7,('calcolo mitigazione del rischio'!Y$11*tabelle!$W$7),IF('Rischio netto'!P143=tabelle!$V$8,('calcolo mitigazione del rischio'!Y$11*tabelle!$W$8),IF('Rischio netto'!P143=tabelle!$V$9,('calcolo mitigazione del rischio'!Y$11*tabelle!$W$9),IF('Rischio netto'!P143=tabelle!$V$10,('calcolo mitigazione del rischio'!Y$11*tabelle!$W$10),IF('Rischio netto'!P143=tabelle!$V$11,('calcolo mitigazione del rischio'!Y$11*tabelle!$W$11),IF('Rischio netto'!P143=tabelle!$V$12,('calcolo mitigazione del rischio'!Y$11*tabelle!$W$12),"-"))))))))))</f>
        <v>-</v>
      </c>
      <c r="Z13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2" s="26" t="str">
        <f>IF('Rischio netto'!Q143=tabelle!$V$3,('calcolo mitigazione del rischio'!AA$11*tabelle!$W$3),IF('Rischio netto'!Q143=tabelle!$V$4,('calcolo mitigazione del rischio'!AA$11*tabelle!$W$4),IF('Rischio netto'!Q143=tabelle!$V$5,('calcolo mitigazione del rischio'!AA$11*tabelle!$W$5),IF('Rischio netto'!Q143=tabelle!$V$6,('calcolo mitigazione del rischio'!AA$11*tabelle!$W$6),IF('Rischio netto'!Q143=tabelle!$V$7,('calcolo mitigazione del rischio'!AA$11*tabelle!$W$7),IF('Rischio netto'!Q143=tabelle!$V$8,('calcolo mitigazione del rischio'!AA$11*tabelle!$W$8),IF('Rischio netto'!Q143=tabelle!$V$9,('calcolo mitigazione del rischio'!AA$11*tabelle!$W$9),IF('Rischio netto'!Q143=tabelle!$V$10,('calcolo mitigazione del rischio'!AA$11*tabelle!$W$10),IF('Rischio netto'!Q143=tabelle!$V$11,('calcolo mitigazione del rischio'!AA$11*tabelle!$W$11),IF('Rischio netto'!Q143=tabelle!$V$12,('calcolo mitigazione del rischio'!AA$11*tabelle!$W$12),"-"))))))))))</f>
        <v>-</v>
      </c>
      <c r="AB132" s="26" t="str">
        <f>IF('Rischio netto'!R143=tabelle!$V$3,('calcolo mitigazione del rischio'!AB$11*tabelle!$W$3),IF('Rischio netto'!R143=tabelle!$V$4,('calcolo mitigazione del rischio'!AB$11*tabelle!$W$4),IF('Rischio netto'!R143=tabelle!$V$5,('calcolo mitigazione del rischio'!AB$11*tabelle!$W$5),IF('Rischio netto'!R143=tabelle!$V$6,('calcolo mitigazione del rischio'!AB$11*tabelle!$W$6),IF('Rischio netto'!R143=tabelle!$V$7,('calcolo mitigazione del rischio'!AB$11*tabelle!$W$7),IF('Rischio netto'!R143=tabelle!$V$8,('calcolo mitigazione del rischio'!AB$11*tabelle!$W$8),IF('Rischio netto'!R143=tabelle!$V$9,('calcolo mitigazione del rischio'!AB$11*tabelle!$W$9),IF('Rischio netto'!R143=tabelle!$V$10,('calcolo mitigazione del rischio'!AB$11*tabelle!$W$10),IF('Rischio netto'!R143=tabelle!$V$11,('calcolo mitigazione del rischio'!AB$11*tabelle!$W$11),IF('Rischio netto'!R143=tabelle!$V$12,('calcolo mitigazione del rischio'!AB$11*tabelle!$W$12),"-"))))))))))</f>
        <v>-</v>
      </c>
      <c r="AC132" s="405" t="str">
        <f>IF('Rischio netto'!T139=tabelle!$V$3,('calcolo mitigazione del rischio'!AC$11*tabelle!$W$3),IF('Rischio netto'!T139=tabelle!$V$4,('calcolo mitigazione del rischio'!AC$11*tabelle!$W$4),IF('Rischio netto'!T139=tabelle!$V$5,('calcolo mitigazione del rischio'!AC$11*tabelle!$W$5),IF('Rischio netto'!T139=tabelle!$V$6,('calcolo mitigazione del rischio'!AC$11*tabelle!$W$6),IF('Rischio netto'!T139=tabelle!$V$7,('calcolo mitigazione del rischio'!AC$11*tabelle!$W$7),IF('Rischio netto'!T139=tabelle!$V$8,('calcolo mitigazione del rischio'!AC$11*tabelle!$W$8),IF('Rischio netto'!T139=tabelle!$V$9,('calcolo mitigazione del rischio'!AC$11*tabelle!$W$9),IF('Rischio netto'!T139=tabelle!$V$10,('calcolo mitigazione del rischio'!AC$11*tabelle!$W$10),IF('Rischio netto'!T139=tabelle!$V$11,('calcolo mitigazione del rischio'!AC$11*tabelle!$W$11),IF('Rischio netto'!T139=tabelle!$V$12,('calcolo mitigazione del rischio'!AC$11*tabelle!$W$12),"-"))))))))))</f>
        <v>-</v>
      </c>
      <c r="AD132" s="26" t="str">
        <f>IF('Rischio netto'!T143=tabelle!$V$3,('calcolo mitigazione del rischio'!AD$11*tabelle!$W$3),IF('Rischio netto'!T143=tabelle!$V$4,('calcolo mitigazione del rischio'!AD$11*tabelle!$W$4),IF('Rischio netto'!T143=tabelle!$V$5,('calcolo mitigazione del rischio'!AD$11*tabelle!$W$5),IF('Rischio netto'!T143=tabelle!$V$6,('calcolo mitigazione del rischio'!AD$11*tabelle!$W$6),IF('Rischio netto'!T143=tabelle!$V$7,('calcolo mitigazione del rischio'!AD$11*tabelle!$W$7),IF('Rischio netto'!T143=tabelle!$V$8,('calcolo mitigazione del rischio'!AD$11*tabelle!$W$8),IF('Rischio netto'!T143=tabelle!$V$9,('calcolo mitigazione del rischio'!AD$11*tabelle!$W$9),IF('Rischio netto'!T143=tabelle!$V$10,('calcolo mitigazione del rischio'!AD$11*tabelle!$W$10),IF('Rischio netto'!T143=tabelle!$V$11,('calcolo mitigazione del rischio'!AD$11*tabelle!$W$11),IF('Rischio netto'!T143=tabelle!$V$12,('calcolo mitigazione del rischio'!AD$11*tabelle!$W$12),"-"))))))))))</f>
        <v>-</v>
      </c>
      <c r="AE132" s="26"/>
      <c r="AF132" s="405" t="str">
        <f>IF('Rischio netto'!T139=tabelle!$V$3,('calcolo mitigazione del rischio'!AF$11*tabelle!$W$3),IF('Rischio netto'!T139=tabelle!$V$4,('calcolo mitigazione del rischio'!AF$11*tabelle!$W$4),IF('Rischio netto'!T139=tabelle!$V$5,('calcolo mitigazione del rischio'!AF$11*tabelle!$W$5),IF('Rischio netto'!T139=tabelle!$V$6,('calcolo mitigazione del rischio'!AF$11*tabelle!$W$6),IF('Rischio netto'!T139=tabelle!$V$7,('calcolo mitigazione del rischio'!AF$11*tabelle!$W$7),IF('Rischio netto'!T139=tabelle!$V$8,('calcolo mitigazione del rischio'!AF$11*tabelle!$W$8),IF('Rischio netto'!T139=tabelle!$V$9,('calcolo mitigazione del rischio'!AF$11*tabelle!$W$9),IF('Rischio netto'!T139=tabelle!$V$10,('calcolo mitigazione del rischio'!AF$11*tabelle!$W$10),IF('Rischio netto'!T139=tabelle!$V$11,('calcolo mitigazione del rischio'!AF$11*tabelle!$W$11),IF('Rischio netto'!T139=tabelle!$V$12,('calcolo mitigazione del rischio'!AF$11*tabelle!$W$12),"-"))))))))))</f>
        <v>-</v>
      </c>
      <c r="AG132" s="405" t="str">
        <f>IF('Rischio netto'!U139=tabelle!$V$3,('calcolo mitigazione del rischio'!AG$11*tabelle!$W$3),IF('Rischio netto'!U139=tabelle!$V$4,('calcolo mitigazione del rischio'!AG$11*tabelle!$W$4),IF('Rischio netto'!U139=tabelle!$V$5,('calcolo mitigazione del rischio'!AG$11*tabelle!$W$5),IF('Rischio netto'!U139=tabelle!$V$6,('calcolo mitigazione del rischio'!AG$11*tabelle!$W$6),IF('Rischio netto'!U139=tabelle!$V$7,('calcolo mitigazione del rischio'!AG$11*tabelle!$W$7),IF('Rischio netto'!U139=tabelle!$V$8,('calcolo mitigazione del rischio'!AG$11*tabelle!$W$8),IF('Rischio netto'!U139=tabelle!$V$9,('calcolo mitigazione del rischio'!AG$11*tabelle!$W$9),IF('Rischio netto'!U139=tabelle!$V$10,('calcolo mitigazione del rischio'!AG$11*tabelle!$W$10),IF('Rischio netto'!U139=tabelle!$V$11,('calcolo mitigazione del rischio'!AG$11*tabelle!$W$11),IF('Rischio netto'!U139=tabelle!$V$12,('calcolo mitigazione del rischio'!AG$11*tabelle!$W$12),"-"))))))))))</f>
        <v>-</v>
      </c>
      <c r="AH132" s="26" t="str">
        <f>IF('Rischio netto'!V143=tabelle!$V$3,('calcolo mitigazione del rischio'!AH$11*tabelle!$W$3),IF('Rischio netto'!V143=tabelle!$V$4,('calcolo mitigazione del rischio'!AH$11*tabelle!$W$4),IF('Rischio netto'!V143=tabelle!$V$5,('calcolo mitigazione del rischio'!AH$11*tabelle!$W$5),IF('Rischio netto'!V143=tabelle!$V$6,('calcolo mitigazione del rischio'!AH$11*tabelle!$W$6),IF('Rischio netto'!V143=tabelle!$V$7,('calcolo mitigazione del rischio'!AH$11*tabelle!$W$7),IF('Rischio netto'!V143=tabelle!$V$8,('calcolo mitigazione del rischio'!AH$11*tabelle!$W$8),IF('Rischio netto'!V143=tabelle!$V$9,('calcolo mitigazione del rischio'!AH$11*tabelle!$W$9),IF('Rischio netto'!V143=tabelle!$V$10,('calcolo mitigazione del rischio'!AH$11*tabelle!$W$10),IF('Rischio netto'!V143=tabelle!$V$11,('calcolo mitigazione del rischio'!AH$11*tabelle!$W$11),IF('Rischio netto'!V143=tabelle!$V$12,('calcolo mitigazione del rischio'!AH$11*tabelle!$W$12),"-"))))))))))</f>
        <v>-</v>
      </c>
      <c r="AI132" s="410" t="str">
        <f>IF('Rischio netto'!W143=tabelle!$V$3,('calcolo mitigazione del rischio'!AI$11*tabelle!$W$3),IF('Rischio netto'!W143=tabelle!$V$4,('calcolo mitigazione del rischio'!AI$11*tabelle!$W$4),IF('Rischio netto'!W143=tabelle!$V$5,('calcolo mitigazione del rischio'!AI$11*tabelle!$W$5),IF('Rischio netto'!W143=tabelle!$V$6,('calcolo mitigazione del rischio'!AI$11*tabelle!$W$6),IF('Rischio netto'!W143=tabelle!$V$7,('calcolo mitigazione del rischio'!AI$11*tabelle!$W$7),IF('Rischio netto'!W143=tabelle!$V$8,('calcolo mitigazione del rischio'!AI$11*tabelle!$W$8),IF('Rischio netto'!W143=tabelle!$V$9,('calcolo mitigazione del rischio'!AI$11*tabelle!$W$9),IF('Rischio netto'!W143=tabelle!$V$10,('calcolo mitigazione del rischio'!AI$11*tabelle!$W$10),IF('Rischio netto'!W143=tabelle!$V$11,('calcolo mitigazione del rischio'!AI$11*tabelle!$W$11),IF('Rischio netto'!W143=tabelle!$V$12,('calcolo mitigazione del rischio'!AI$11*tabelle!$W$12),"-"))))))))))</f>
        <v>-</v>
      </c>
      <c r="AJ132" s="428" t="e">
        <f t="shared" si="9"/>
        <v>#REF!</v>
      </c>
      <c r="AK132" s="429" t="e">
        <f t="shared" si="16"/>
        <v>#REF!</v>
      </c>
      <c r="AL132" s="418" t="e">
        <f>IF('calcolo mitigazione del rischio'!$AJ132="-","-",'calcolo mitigazione del rischio'!$AK132)</f>
        <v>#REF!</v>
      </c>
      <c r="AM132" s="412" t="str">
        <f>IF('Rischio netto'!X143="-","-",IF('calcolo mitigazione del rischio'!S132="-","-",IF('calcolo mitigazione del rischio'!AL132="-","-",ROUND(('calcolo mitigazione del rischio'!S132*(1-'calcolo mitigazione del rischio'!AL132)),0))))</f>
        <v>-</v>
      </c>
      <c r="AN132" s="404"/>
      <c r="AO132" s="26">
        <f>IF('Rischio Lordo'!L139="X",tabelle!$I$2,0)</f>
        <v>0</v>
      </c>
      <c r="AP132" s="26">
        <f>IF('Rischio Lordo'!M139="X",tabelle!$I$3,0)</f>
        <v>0</v>
      </c>
      <c r="AQ132" s="26">
        <f>IF('Rischio Lordo'!N139="X",tabelle!$I$4,0)</f>
        <v>0</v>
      </c>
      <c r="AR132" s="26">
        <f>IF('Rischio Lordo'!O139="X",tabelle!$I$5,0)</f>
        <v>0</v>
      </c>
      <c r="AS132" s="26">
        <f>IF('Rischio Lordo'!P139="X",tabelle!$I$6,0)</f>
        <v>0</v>
      </c>
      <c r="AT132" s="26">
        <f>IF('Rischio Lordo'!Q139="X",tabelle!$I$7,0)</f>
        <v>0</v>
      </c>
      <c r="AU132" s="26">
        <f>IF('Rischio Lordo'!R139="X",tabelle!$I$8,0)</f>
        <v>0</v>
      </c>
      <c r="AV132" s="26">
        <f>IF('Rischio Lordo'!S139="X",tabelle!$I$9,0)</f>
        <v>0</v>
      </c>
      <c r="AW132" s="26">
        <f>IF('Rischio Lordo'!T139="X",tabelle!$I$10,0)</f>
        <v>0</v>
      </c>
      <c r="AX132" s="26">
        <f>IF('Rischio Lordo'!U139="X",tabelle!$I$11,0)</f>
        <v>0</v>
      </c>
      <c r="AY132" s="26">
        <f>IF('Rischio Lordo'!V139="X",tabelle!$I$12,0)</f>
        <v>0</v>
      </c>
      <c r="AZ132" s="26">
        <f>IF('Rischio Lordo'!W139="X",tabelle!$I$13,0)</f>
        <v>0</v>
      </c>
      <c r="BA132" s="26">
        <f>IF('Rischio Lordo'!X139="X",tabelle!$I$14,0)</f>
        <v>0</v>
      </c>
      <c r="BB132" s="26">
        <f>IF('Rischio Lordo'!Y139="X",tabelle!$I$15,0)</f>
        <v>0</v>
      </c>
      <c r="BC132" s="26">
        <f>IF('Rischio Lordo'!Z139="X",tabelle!$I$16,0)</f>
        <v>0</v>
      </c>
      <c r="BD132" s="26">
        <f>IF('Rischio Lordo'!AA139="X",tabelle!$I$17,0)</f>
        <v>0</v>
      </c>
      <c r="BE132" s="26">
        <f>IF('Rischio Lordo'!AB139="X",tabelle!$I$18,0)</f>
        <v>0</v>
      </c>
      <c r="BF132" s="26">
        <f>IF('Rischio Lordo'!AC139="X",tabelle!$I$18,0)</f>
        <v>0</v>
      </c>
      <c r="BG132" s="26">
        <f>IF('Rischio Lordo'!AC139="X",tabelle!$I$19,0)</f>
        <v>0</v>
      </c>
      <c r="BH132" s="212">
        <f t="shared" si="17"/>
        <v>0</v>
      </c>
    </row>
    <row r="133" spans="1:60" x14ac:dyDescent="0.75">
      <c r="A133" s="956">
        <f>Schema!A142</f>
        <v>0</v>
      </c>
      <c r="B133" s="715">
        <f>Schema!B142</f>
        <v>0</v>
      </c>
      <c r="C133" s="1138">
        <f>Schema!C142</f>
        <v>0</v>
      </c>
      <c r="D133" s="273" t="str">
        <f>Schema!D142</f>
        <v>A.1.3. Utilizzo della rete aziendale</v>
      </c>
      <c r="E133" s="307" t="str">
        <f>Schema!E142</f>
        <v>GSI</v>
      </c>
      <c r="F133" s="57" t="str">
        <f>Schema!F142</f>
        <v>A</v>
      </c>
      <c r="G133" s="57" t="str">
        <f>Schema!G142</f>
        <v>01</v>
      </c>
      <c r="H133" s="308" t="str">
        <f>Schema!H142</f>
        <v>03</v>
      </c>
      <c r="I133" s="181" t="str">
        <f>IF('Rischio Lordo'!AF140=tabelle!$M$7,tabelle!$N$7,IF('Rischio Lordo'!AF140=tabelle!$M$6,tabelle!$N$6,IF('Rischio Lordo'!AF140=tabelle!$M$5,tabelle!$N$5,IF('Rischio Lordo'!AF140=tabelle!$M$4,tabelle!$N$4,IF('Rischio Lordo'!AF140=tabelle!$M$3,tabelle!$N$3,"-")))))</f>
        <v>-</v>
      </c>
      <c r="J133" s="34" t="str">
        <f>IF('Rischio Lordo'!AG140=tabelle!$M$7,tabelle!$N$7,IF('Rischio Lordo'!AG140=tabelle!$M$6,tabelle!$N$6,IF('Rischio Lordo'!AG140=tabelle!$M$5,tabelle!$N$5,IF('Rischio Lordo'!AG140=tabelle!$M$4,tabelle!$N$4,IF('Rischio Lordo'!AG140=tabelle!$M$3,tabelle!$N$3,"-")))))</f>
        <v>-</v>
      </c>
      <c r="K133" s="34" t="str">
        <f>IF('Rischio Lordo'!AH140=tabelle!$M$7,tabelle!$N$7,IF('Rischio Lordo'!AH140=tabelle!$M$6,tabelle!$N$6,IF('Rischio Lordo'!AH140=tabelle!$M$5,tabelle!$N$5,IF('Rischio Lordo'!AH140=tabelle!$M$4,tabelle!$N$4,IF('Rischio Lordo'!AH140=tabelle!$M$3,tabelle!$N$3,"-")))))</f>
        <v>-</v>
      </c>
      <c r="L133" s="394" t="str">
        <f t="shared" si="14"/>
        <v>-</v>
      </c>
      <c r="M133" s="34" t="str">
        <f>IF('Rischio Lordo'!AI140=tabelle!$M$7,tabelle!$N$7,IF('Rischio Lordo'!AI140=tabelle!$M$6,tabelle!$N$6,IF('Rischio Lordo'!AI140=tabelle!$M$5,tabelle!$N$5,IF('Rischio Lordo'!AI140=tabelle!$M$4,tabelle!$N$4,IF('Rischio Lordo'!AI140=tabelle!$M$3,tabelle!$N$3,"-")))))</f>
        <v>-</v>
      </c>
      <c r="N133" s="165" t="str">
        <f>IF(M133="-","-",IF('calcolo mitigazione del rischio'!L133="-","-",IF(AND((M133*'calcolo mitigazione del rischio'!L133)&gt;=tabelle!$P$3, (M133*'calcolo mitigazione del rischio'!L133)&lt;tabelle!$Q$3),tabelle!$R$3,IF(AND((M133*'calcolo mitigazione del rischio'!L133)&gt;=tabelle!$P$4, (M133*'calcolo mitigazione del rischio'!L133)&lt;tabelle!$Q$4),tabelle!$R$4,IF(AND((M133*'calcolo mitigazione del rischio'!L133)&gt;=tabelle!$P$5, (M133*'calcolo mitigazione del rischio'!L133)&lt;tabelle!$Q$5),tabelle!$R$5,IF(AND((M133*'calcolo mitigazione del rischio'!L133)&gt;=tabelle!$P$6, (M133*'calcolo mitigazione del rischio'!L133)&lt;tabelle!$Q$6),tabelle!$R$6,IF(AND((M133*'calcolo mitigazione del rischio'!L133)&gt;=tabelle!$P$7, (M133*'calcolo mitigazione del rischio'!L133)&lt;=tabelle!$Q$7),tabelle!$R$7,"-")))))))</f>
        <v>-</v>
      </c>
      <c r="O133" s="35" t="str">
        <f>IF('Rischio Lordo'!AK140=tabelle!$M$7,tabelle!$N$7,IF('Rischio Lordo'!AK140=tabelle!$M$6,tabelle!$N$6,IF('Rischio Lordo'!AK140=tabelle!$M$5,tabelle!$N$5,IF('Rischio Lordo'!AK140=tabelle!$M$4,tabelle!$N$4,IF('Rischio Lordo'!AK140=tabelle!$M$3,tabelle!$N$3,"-")))))</f>
        <v>-</v>
      </c>
      <c r="P133" s="35" t="str">
        <f>IF('Rischio Lordo'!AL140=tabelle!$M$7,tabelle!$N$7,IF('Rischio Lordo'!AL140=tabelle!$M$6,tabelle!$N$6,IF('Rischio Lordo'!AL140=tabelle!$M$5,tabelle!$N$5,IF('Rischio Lordo'!AL140=tabelle!$M$4,tabelle!$N$4,IF('Rischio Lordo'!AL140=tabelle!$M$3,tabelle!$N$3,"-")))))</f>
        <v>-</v>
      </c>
      <c r="Q133" s="35" t="str">
        <f>IF('Rischio Lordo'!AM140=tabelle!$M$7,tabelle!$N$7,IF('Rischio Lordo'!AM140=tabelle!$M$6,tabelle!$N$6,IF('Rischio Lordo'!AM140=tabelle!$M$5,tabelle!$N$5,IF('Rischio Lordo'!AM140=tabelle!$M$4,tabelle!$N$4,IF('Rischio Lordo'!AM140=tabelle!$M$3,tabelle!$N$3,"-")))))</f>
        <v>-</v>
      </c>
      <c r="R133" s="166" t="str">
        <f t="shared" si="15"/>
        <v>-</v>
      </c>
      <c r="S133" s="228" t="str">
        <f>IF(R133="-","-",(R133*'calcolo mitigazione del rischio'!N133))</f>
        <v>-</v>
      </c>
      <c r="T133" s="26" t="str">
        <f>IF('Rischio netto'!I144=tabelle!$V$3,('calcolo mitigazione del rischio'!T$11*tabelle!$W$3),IF('Rischio netto'!I144=tabelle!$V$4,('calcolo mitigazione del rischio'!T$11*tabelle!$W$4),IF('Rischio netto'!I144=tabelle!$V$5,('calcolo mitigazione del rischio'!T$11*tabelle!$W$5),IF('Rischio netto'!I144=tabelle!$V$6,('calcolo mitigazione del rischio'!T$11*tabelle!$W$6),IF('Rischio netto'!I144=tabelle!$V$7,('calcolo mitigazione del rischio'!T$11*tabelle!$W$7),IF('Rischio netto'!I144=tabelle!$V$8,('calcolo mitigazione del rischio'!T$11*tabelle!$W$8),IF('Rischio netto'!I144=tabelle!$V$9,('calcolo mitigazione del rischio'!T$11*tabelle!$W$9),IF('Rischio netto'!I144=tabelle!$V$10,('calcolo mitigazione del rischio'!T$11*tabelle!$W$10),IF('Rischio netto'!I144=tabelle!$V$11,('calcolo mitigazione del rischio'!T$11*tabelle!$W$11),IF('Rischio netto'!I144=tabelle!$V$12,('calcolo mitigazione del rischio'!T$11*tabelle!$W$12),"-"))))))))))</f>
        <v>-</v>
      </c>
      <c r="U133" s="26" t="str">
        <f>IF('Rischio netto'!J144=tabelle!$V$3,('calcolo mitigazione del rischio'!U$11*tabelle!$W$3),IF('Rischio netto'!J144=tabelle!$V$4,('calcolo mitigazione del rischio'!U$11*tabelle!$W$4),IF('Rischio netto'!J144=tabelle!$V$5,('calcolo mitigazione del rischio'!U$11*tabelle!$W$5),IF('Rischio netto'!J144=tabelle!$V$6,('calcolo mitigazione del rischio'!U$11*tabelle!$W$6),IF('Rischio netto'!J144=tabelle!$V$7,('calcolo mitigazione del rischio'!U$11*tabelle!$W$7),IF('Rischio netto'!J144=tabelle!$V$8,('calcolo mitigazione del rischio'!U$11*tabelle!$W$8),IF('Rischio netto'!J144=tabelle!$V$9,('calcolo mitigazione del rischio'!U$11*tabelle!$W$9),IF('Rischio netto'!J144=tabelle!$V$10,('calcolo mitigazione del rischio'!U$11*tabelle!$W$10),IF('Rischio netto'!J144=tabelle!$V$11,('calcolo mitigazione del rischio'!U$11*tabelle!$W$11),IF('Rischio netto'!J144=tabelle!$V$12,('calcolo mitigazione del rischio'!U$11*tabelle!$W$12),"-"))))))))))</f>
        <v>-</v>
      </c>
      <c r="V133" s="26" t="str">
        <f>IF('Rischio netto'!K144=tabelle!$V$3,('calcolo mitigazione del rischio'!V$11*tabelle!$W$3),IF('Rischio netto'!K144=tabelle!$V$4,('calcolo mitigazione del rischio'!V$11*tabelle!$W$4),IF('Rischio netto'!K144=tabelle!$V$5,('calcolo mitigazione del rischio'!V$11*tabelle!$W$5),IF('Rischio netto'!K144=tabelle!$V$6,('calcolo mitigazione del rischio'!V$11*tabelle!$W$6),IF('Rischio netto'!K144=tabelle!$V$7,('calcolo mitigazione del rischio'!V$11*tabelle!$W$7),IF('Rischio netto'!K144=tabelle!$V$8,('calcolo mitigazione del rischio'!V$11*tabelle!$W$8),IF('Rischio netto'!K144=tabelle!$V$9,('calcolo mitigazione del rischio'!V$11*tabelle!$W$9),IF('Rischio netto'!K144=tabelle!$V$10,('calcolo mitigazione del rischio'!V$11*tabelle!$W$10),IF('Rischio netto'!K144=tabelle!$V$11,('calcolo mitigazione del rischio'!V$11*tabelle!$W$11),IF('Rischio netto'!K144=tabelle!$V$12,('calcolo mitigazione del rischio'!V$11*tabelle!$W$12),"-"))))))))))</f>
        <v>-</v>
      </c>
      <c r="W133" s="26" t="str">
        <f>IF('Rischio netto'!L144=tabelle!$V$3,('calcolo mitigazione del rischio'!W$11*tabelle!$W$3),IF('Rischio netto'!L144=tabelle!$V$4,('calcolo mitigazione del rischio'!W$11*tabelle!$W$4),IF('Rischio netto'!L144=tabelle!$V$5,('calcolo mitigazione del rischio'!W$11*tabelle!$W$5),IF('Rischio netto'!L144=tabelle!$V$6,('calcolo mitigazione del rischio'!W$11*tabelle!$W$6),IF('Rischio netto'!L144=tabelle!$V$7,('calcolo mitigazione del rischio'!W$11*tabelle!$W$7),IF('Rischio netto'!L144=tabelle!$V$8,('calcolo mitigazione del rischio'!W$11*tabelle!$W$8),IF('Rischio netto'!L144=tabelle!$V$9,('calcolo mitigazione del rischio'!W$11*tabelle!$W$9),IF('Rischio netto'!L144=tabelle!$V$10,('calcolo mitigazione del rischio'!W$11*tabelle!$W$10),IF('Rischio netto'!L144=tabelle!$V$11,('calcolo mitigazione del rischio'!W$11*tabelle!$W$11),IF('Rischio netto'!L144=tabelle!$V$12,('calcolo mitigazione del rischio'!W$11*tabelle!$W$12),"-"))))))))))</f>
        <v>-</v>
      </c>
      <c r="X133" s="26" t="str">
        <f>IF('Rischio netto'!O144=tabelle!$V$3,('calcolo mitigazione del rischio'!X$11*tabelle!$W$3),IF('Rischio netto'!O144=tabelle!$V$4,('calcolo mitigazione del rischio'!X$11*tabelle!$W$4),IF('Rischio netto'!O144=tabelle!$V$5,('calcolo mitigazione del rischio'!X$11*tabelle!$W$5),IF('Rischio netto'!O144=tabelle!$V$6,('calcolo mitigazione del rischio'!X$11*tabelle!$W$6),IF('Rischio netto'!O144=tabelle!$V$7,('calcolo mitigazione del rischio'!X$11*tabelle!$W$7),IF('Rischio netto'!O144=tabelle!$V$8,('calcolo mitigazione del rischio'!X$11*tabelle!$W$8),IF('Rischio netto'!O144=tabelle!$V$9,('calcolo mitigazione del rischio'!X$11*tabelle!$W$9),IF('Rischio netto'!O144=tabelle!$V$10,('calcolo mitigazione del rischio'!X$11*tabelle!$W$10),IF('Rischio netto'!O144=tabelle!$V$11,('calcolo mitigazione del rischio'!X$11*tabelle!$W$11),IF('Rischio netto'!O144=tabelle!$V$12,('calcolo mitigazione del rischio'!X$11*tabelle!$W$12),"-"))))))))))</f>
        <v>-</v>
      </c>
      <c r="Y133" s="26" t="str">
        <f>IF('Rischio netto'!P144=tabelle!$V$3,('calcolo mitigazione del rischio'!Y$11*tabelle!$W$3),IF('Rischio netto'!P144=tabelle!$V$4,('calcolo mitigazione del rischio'!Y$11*tabelle!$W$4),IF('Rischio netto'!P144=tabelle!$V$5,('calcolo mitigazione del rischio'!Y$11*tabelle!$W$5),IF('Rischio netto'!P144=tabelle!$V$6,('calcolo mitigazione del rischio'!Y$11*tabelle!$W$6),IF('Rischio netto'!P144=tabelle!$V$7,('calcolo mitigazione del rischio'!Y$11*tabelle!$W$7),IF('Rischio netto'!P144=tabelle!$V$8,('calcolo mitigazione del rischio'!Y$11*tabelle!$W$8),IF('Rischio netto'!P144=tabelle!$V$9,('calcolo mitigazione del rischio'!Y$11*tabelle!$W$9),IF('Rischio netto'!P144=tabelle!$V$10,('calcolo mitigazione del rischio'!Y$11*tabelle!$W$10),IF('Rischio netto'!P144=tabelle!$V$11,('calcolo mitigazione del rischio'!Y$11*tabelle!$W$11),IF('Rischio netto'!P144=tabelle!$V$12,('calcolo mitigazione del rischio'!Y$11*tabelle!$W$12),"-"))))))))))</f>
        <v>-</v>
      </c>
      <c r="Z13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3" s="26" t="str">
        <f>IF('Rischio netto'!Q144=tabelle!$V$3,('calcolo mitigazione del rischio'!AA$11*tabelle!$W$3),IF('Rischio netto'!Q144=tabelle!$V$4,('calcolo mitigazione del rischio'!AA$11*tabelle!$W$4),IF('Rischio netto'!Q144=tabelle!$V$5,('calcolo mitigazione del rischio'!AA$11*tabelle!$W$5),IF('Rischio netto'!Q144=tabelle!$V$6,('calcolo mitigazione del rischio'!AA$11*tabelle!$W$6),IF('Rischio netto'!Q144=tabelle!$V$7,('calcolo mitigazione del rischio'!AA$11*tabelle!$W$7),IF('Rischio netto'!Q144=tabelle!$V$8,('calcolo mitigazione del rischio'!AA$11*tabelle!$W$8),IF('Rischio netto'!Q144=tabelle!$V$9,('calcolo mitigazione del rischio'!AA$11*tabelle!$W$9),IF('Rischio netto'!Q144=tabelle!$V$10,('calcolo mitigazione del rischio'!AA$11*tabelle!$W$10),IF('Rischio netto'!Q144=tabelle!$V$11,('calcolo mitigazione del rischio'!AA$11*tabelle!$W$11),IF('Rischio netto'!Q144=tabelle!$V$12,('calcolo mitigazione del rischio'!AA$11*tabelle!$W$12),"-"))))))))))</f>
        <v>-</v>
      </c>
      <c r="AB133" s="26" t="str">
        <f>IF('Rischio netto'!R144=tabelle!$V$3,('calcolo mitigazione del rischio'!AB$11*tabelle!$W$3),IF('Rischio netto'!R144=tabelle!$V$4,('calcolo mitigazione del rischio'!AB$11*tabelle!$W$4),IF('Rischio netto'!R144=tabelle!$V$5,('calcolo mitigazione del rischio'!AB$11*tabelle!$W$5),IF('Rischio netto'!R144=tabelle!$V$6,('calcolo mitigazione del rischio'!AB$11*tabelle!$W$6),IF('Rischio netto'!R144=tabelle!$V$7,('calcolo mitigazione del rischio'!AB$11*tabelle!$W$7),IF('Rischio netto'!R144=tabelle!$V$8,('calcolo mitigazione del rischio'!AB$11*tabelle!$W$8),IF('Rischio netto'!R144=tabelle!$V$9,('calcolo mitigazione del rischio'!AB$11*tabelle!$W$9),IF('Rischio netto'!R144=tabelle!$V$10,('calcolo mitigazione del rischio'!AB$11*tabelle!$W$10),IF('Rischio netto'!R144=tabelle!$V$11,('calcolo mitigazione del rischio'!AB$11*tabelle!$W$11),IF('Rischio netto'!R144=tabelle!$V$12,('calcolo mitigazione del rischio'!AB$11*tabelle!$W$12),"-"))))))))))</f>
        <v>-</v>
      </c>
      <c r="AC133" s="405" t="str">
        <f>IF('Rischio netto'!T140=tabelle!$V$3,('calcolo mitigazione del rischio'!AC$11*tabelle!$W$3),IF('Rischio netto'!T140=tabelle!$V$4,('calcolo mitigazione del rischio'!AC$11*tabelle!$W$4),IF('Rischio netto'!T140=tabelle!$V$5,('calcolo mitigazione del rischio'!AC$11*tabelle!$W$5),IF('Rischio netto'!T140=tabelle!$V$6,('calcolo mitigazione del rischio'!AC$11*tabelle!$W$6),IF('Rischio netto'!T140=tabelle!$V$7,('calcolo mitigazione del rischio'!AC$11*tabelle!$W$7),IF('Rischio netto'!T140=tabelle!$V$8,('calcolo mitigazione del rischio'!AC$11*tabelle!$W$8),IF('Rischio netto'!T140=tabelle!$V$9,('calcolo mitigazione del rischio'!AC$11*tabelle!$W$9),IF('Rischio netto'!T140=tabelle!$V$10,('calcolo mitigazione del rischio'!AC$11*tabelle!$W$10),IF('Rischio netto'!T140=tabelle!$V$11,('calcolo mitigazione del rischio'!AC$11*tabelle!$W$11),IF('Rischio netto'!T140=tabelle!$V$12,('calcolo mitigazione del rischio'!AC$11*tabelle!$W$12),"-"))))))))))</f>
        <v>-</v>
      </c>
      <c r="AD133" s="26" t="str">
        <f>IF('Rischio netto'!T144=tabelle!$V$3,('calcolo mitigazione del rischio'!AD$11*tabelle!$W$3),IF('Rischio netto'!T144=tabelle!$V$4,('calcolo mitigazione del rischio'!AD$11*tabelle!$W$4),IF('Rischio netto'!T144=tabelle!$V$5,('calcolo mitigazione del rischio'!AD$11*tabelle!$W$5),IF('Rischio netto'!T144=tabelle!$V$6,('calcolo mitigazione del rischio'!AD$11*tabelle!$W$6),IF('Rischio netto'!T144=tabelle!$V$7,('calcolo mitigazione del rischio'!AD$11*tabelle!$W$7),IF('Rischio netto'!T144=tabelle!$V$8,('calcolo mitigazione del rischio'!AD$11*tabelle!$W$8),IF('Rischio netto'!T144=tabelle!$V$9,('calcolo mitigazione del rischio'!AD$11*tabelle!$W$9),IF('Rischio netto'!T144=tabelle!$V$10,('calcolo mitigazione del rischio'!AD$11*tabelle!$W$10),IF('Rischio netto'!T144=tabelle!$V$11,('calcolo mitigazione del rischio'!AD$11*tabelle!$W$11),IF('Rischio netto'!T144=tabelle!$V$12,('calcolo mitigazione del rischio'!AD$11*tabelle!$W$12),"-"))))))))))</f>
        <v>-</v>
      </c>
      <c r="AE133" s="26"/>
      <c r="AF133" s="405" t="str">
        <f>IF('Rischio netto'!T140=tabelle!$V$3,('calcolo mitigazione del rischio'!AF$11*tabelle!$W$3),IF('Rischio netto'!T140=tabelle!$V$4,('calcolo mitigazione del rischio'!AF$11*tabelle!$W$4),IF('Rischio netto'!T140=tabelle!$V$5,('calcolo mitigazione del rischio'!AF$11*tabelle!$W$5),IF('Rischio netto'!T140=tabelle!$V$6,('calcolo mitigazione del rischio'!AF$11*tabelle!$W$6),IF('Rischio netto'!T140=tabelle!$V$7,('calcolo mitigazione del rischio'!AF$11*tabelle!$W$7),IF('Rischio netto'!T140=tabelle!$V$8,('calcolo mitigazione del rischio'!AF$11*tabelle!$W$8),IF('Rischio netto'!T140=tabelle!$V$9,('calcolo mitigazione del rischio'!AF$11*tabelle!$W$9),IF('Rischio netto'!T140=tabelle!$V$10,('calcolo mitigazione del rischio'!AF$11*tabelle!$W$10),IF('Rischio netto'!T140=tabelle!$V$11,('calcolo mitigazione del rischio'!AF$11*tabelle!$W$11),IF('Rischio netto'!T140=tabelle!$V$12,('calcolo mitigazione del rischio'!AF$11*tabelle!$W$12),"-"))))))))))</f>
        <v>-</v>
      </c>
      <c r="AG133" s="405" t="str">
        <f>IF('Rischio netto'!U140=tabelle!$V$3,('calcolo mitigazione del rischio'!AG$11*tabelle!$W$3),IF('Rischio netto'!U140=tabelle!$V$4,('calcolo mitigazione del rischio'!AG$11*tabelle!$W$4),IF('Rischio netto'!U140=tabelle!$V$5,('calcolo mitigazione del rischio'!AG$11*tabelle!$W$5),IF('Rischio netto'!U140=tabelle!$V$6,('calcolo mitigazione del rischio'!AG$11*tabelle!$W$6),IF('Rischio netto'!U140=tabelle!$V$7,('calcolo mitigazione del rischio'!AG$11*tabelle!$W$7),IF('Rischio netto'!U140=tabelle!$V$8,('calcolo mitigazione del rischio'!AG$11*tabelle!$W$8),IF('Rischio netto'!U140=tabelle!$V$9,('calcolo mitigazione del rischio'!AG$11*tabelle!$W$9),IF('Rischio netto'!U140=tabelle!$V$10,('calcolo mitigazione del rischio'!AG$11*tabelle!$W$10),IF('Rischio netto'!U140=tabelle!$V$11,('calcolo mitigazione del rischio'!AG$11*tabelle!$W$11),IF('Rischio netto'!U140=tabelle!$V$12,('calcolo mitigazione del rischio'!AG$11*tabelle!$W$12),"-"))))))))))</f>
        <v>-</v>
      </c>
      <c r="AH133" s="26" t="str">
        <f>IF('Rischio netto'!V144=tabelle!$V$3,('calcolo mitigazione del rischio'!AH$11*tabelle!$W$3),IF('Rischio netto'!V144=tabelle!$V$4,('calcolo mitigazione del rischio'!AH$11*tabelle!$W$4),IF('Rischio netto'!V144=tabelle!$V$5,('calcolo mitigazione del rischio'!AH$11*tabelle!$W$5),IF('Rischio netto'!V144=tabelle!$V$6,('calcolo mitigazione del rischio'!AH$11*tabelle!$W$6),IF('Rischio netto'!V144=tabelle!$V$7,('calcolo mitigazione del rischio'!AH$11*tabelle!$W$7),IF('Rischio netto'!V144=tabelle!$V$8,('calcolo mitigazione del rischio'!AH$11*tabelle!$W$8),IF('Rischio netto'!V144=tabelle!$V$9,('calcolo mitigazione del rischio'!AH$11*tabelle!$W$9),IF('Rischio netto'!V144=tabelle!$V$10,('calcolo mitigazione del rischio'!AH$11*tabelle!$W$10),IF('Rischio netto'!V144=tabelle!$V$11,('calcolo mitigazione del rischio'!AH$11*tabelle!$W$11),IF('Rischio netto'!V144=tabelle!$V$12,('calcolo mitigazione del rischio'!AH$11*tabelle!$W$12),"-"))))))))))</f>
        <v>-</v>
      </c>
      <c r="AI133" s="410" t="str">
        <f>IF('Rischio netto'!W144=tabelle!$V$3,('calcolo mitigazione del rischio'!AI$11*tabelle!$W$3),IF('Rischio netto'!W144=tabelle!$V$4,('calcolo mitigazione del rischio'!AI$11*tabelle!$W$4),IF('Rischio netto'!W144=tabelle!$V$5,('calcolo mitigazione del rischio'!AI$11*tabelle!$W$5),IF('Rischio netto'!W144=tabelle!$V$6,('calcolo mitigazione del rischio'!AI$11*tabelle!$W$6),IF('Rischio netto'!W144=tabelle!$V$7,('calcolo mitigazione del rischio'!AI$11*tabelle!$W$7),IF('Rischio netto'!W144=tabelle!$V$8,('calcolo mitigazione del rischio'!AI$11*tabelle!$W$8),IF('Rischio netto'!W144=tabelle!$V$9,('calcolo mitigazione del rischio'!AI$11*tabelle!$W$9),IF('Rischio netto'!W144=tabelle!$V$10,('calcolo mitigazione del rischio'!AI$11*tabelle!$W$10),IF('Rischio netto'!W144=tabelle!$V$11,('calcolo mitigazione del rischio'!AI$11*tabelle!$W$11),IF('Rischio netto'!W144=tabelle!$V$12,('calcolo mitigazione del rischio'!AI$11*tabelle!$W$12),"-"))))))))))</f>
        <v>-</v>
      </c>
      <c r="AJ133" s="428" t="e">
        <f t="shared" si="9"/>
        <v>#REF!</v>
      </c>
      <c r="AK133" s="429" t="e">
        <f t="shared" si="16"/>
        <v>#REF!</v>
      </c>
      <c r="AL133" s="418" t="e">
        <f>IF('calcolo mitigazione del rischio'!$AJ133="-","-",'calcolo mitigazione del rischio'!$AK133)</f>
        <v>#REF!</v>
      </c>
      <c r="AM133" s="412" t="str">
        <f>IF('Rischio netto'!X144="-","-",IF('calcolo mitigazione del rischio'!S133="-","-",IF('calcolo mitigazione del rischio'!AL133="-","-",ROUND(('calcolo mitigazione del rischio'!S133*(1-'calcolo mitigazione del rischio'!AL133)),0))))</f>
        <v>-</v>
      </c>
      <c r="AN133" s="404"/>
      <c r="AO133" s="26">
        <f>IF('Rischio Lordo'!L140="X",tabelle!$I$2,0)</f>
        <v>0</v>
      </c>
      <c r="AP133" s="26">
        <f>IF('Rischio Lordo'!M140="X",tabelle!$I$3,0)</f>
        <v>0</v>
      </c>
      <c r="AQ133" s="26">
        <f>IF('Rischio Lordo'!N140="X",tabelle!$I$4,0)</f>
        <v>0</v>
      </c>
      <c r="AR133" s="26">
        <f>IF('Rischio Lordo'!O140="X",tabelle!$I$5,0)</f>
        <v>0</v>
      </c>
      <c r="AS133" s="26">
        <f>IF('Rischio Lordo'!P140="X",tabelle!$I$6,0)</f>
        <v>0</v>
      </c>
      <c r="AT133" s="26">
        <f>IF('Rischio Lordo'!Q140="X",tabelle!$I$7,0)</f>
        <v>0</v>
      </c>
      <c r="AU133" s="26">
        <f>IF('Rischio Lordo'!R140="X",tabelle!$I$8,0)</f>
        <v>0</v>
      </c>
      <c r="AV133" s="26">
        <f>IF('Rischio Lordo'!S140="X",tabelle!$I$9,0)</f>
        <v>0</v>
      </c>
      <c r="AW133" s="26">
        <f>IF('Rischio Lordo'!T140="X",tabelle!$I$10,0)</f>
        <v>0</v>
      </c>
      <c r="AX133" s="26">
        <f>IF('Rischio Lordo'!U140="X",tabelle!$I$11,0)</f>
        <v>0</v>
      </c>
      <c r="AY133" s="26">
        <f>IF('Rischio Lordo'!V140="X",tabelle!$I$12,0)</f>
        <v>0</v>
      </c>
      <c r="AZ133" s="26">
        <f>IF('Rischio Lordo'!W140="X",tabelle!$I$13,0)</f>
        <v>0</v>
      </c>
      <c r="BA133" s="26">
        <f>IF('Rischio Lordo'!X140="X",tabelle!$I$14,0)</f>
        <v>0</v>
      </c>
      <c r="BB133" s="26">
        <f>IF('Rischio Lordo'!Y140="X",tabelle!$I$15,0)</f>
        <v>0</v>
      </c>
      <c r="BC133" s="26">
        <f>IF('Rischio Lordo'!Z140="X",tabelle!$I$16,0)</f>
        <v>0</v>
      </c>
      <c r="BD133" s="26">
        <f>IF('Rischio Lordo'!AA140="X",tabelle!$I$17,0)</f>
        <v>0</v>
      </c>
      <c r="BE133" s="26">
        <f>IF('Rischio Lordo'!AB140="X",tabelle!$I$18,0)</f>
        <v>0</v>
      </c>
      <c r="BF133" s="26">
        <f>IF('Rischio Lordo'!AC140="X",tabelle!$I$18,0)</f>
        <v>0</v>
      </c>
      <c r="BG133" s="26">
        <f>IF('Rischio Lordo'!AC140="X",tabelle!$I$19,0)</f>
        <v>0</v>
      </c>
      <c r="BH133" s="212">
        <f t="shared" si="17"/>
        <v>0</v>
      </c>
    </row>
    <row r="134" spans="1:60" x14ac:dyDescent="0.75">
      <c r="A134" s="956">
        <f>Schema!A143</f>
        <v>0</v>
      </c>
      <c r="B134" s="715" t="str">
        <f>Schema!B143</f>
        <v xml:space="preserve">B. Utilizzo dotazioni informatiche </v>
      </c>
      <c r="C134" s="1138" t="str">
        <f>Schema!C143</f>
        <v xml:space="preserve">B.1. Gestione apparecchiature informatiche </v>
      </c>
      <c r="D134" s="273" t="str">
        <f>Schema!D143</f>
        <v xml:space="preserve">B.1.1. Utilizzo del Personal Computer </v>
      </c>
      <c r="E134" s="307" t="str">
        <f>Schema!E143</f>
        <v>GSI</v>
      </c>
      <c r="F134" s="57" t="str">
        <f>Schema!F143</f>
        <v>B</v>
      </c>
      <c r="G134" s="57" t="str">
        <f>Schema!G143</f>
        <v>01</v>
      </c>
      <c r="H134" s="308" t="str">
        <f>Schema!H143</f>
        <v>01</v>
      </c>
      <c r="I134" s="181" t="str">
        <f>IF('Rischio Lordo'!AF141=tabelle!$M$7,tabelle!$N$7,IF('Rischio Lordo'!AF141=tabelle!$M$6,tabelle!$N$6,IF('Rischio Lordo'!AF141=tabelle!$M$5,tabelle!$N$5,IF('Rischio Lordo'!AF141=tabelle!$M$4,tabelle!$N$4,IF('Rischio Lordo'!AF141=tabelle!$M$3,tabelle!$N$3,"-")))))</f>
        <v>-</v>
      </c>
      <c r="J134" s="34" t="str">
        <f>IF('Rischio Lordo'!AG141=tabelle!$M$7,tabelle!$N$7,IF('Rischio Lordo'!AG141=tabelle!$M$6,tabelle!$N$6,IF('Rischio Lordo'!AG141=tabelle!$M$5,tabelle!$N$5,IF('Rischio Lordo'!AG141=tabelle!$M$4,tabelle!$N$4,IF('Rischio Lordo'!AG141=tabelle!$M$3,tabelle!$N$3,"-")))))</f>
        <v>-</v>
      </c>
      <c r="K134" s="34" t="str">
        <f>IF('Rischio Lordo'!AH141=tabelle!$M$7,tabelle!$N$7,IF('Rischio Lordo'!AH141=tabelle!$M$6,tabelle!$N$6,IF('Rischio Lordo'!AH141=tabelle!$M$5,tabelle!$N$5,IF('Rischio Lordo'!AH141=tabelle!$M$4,tabelle!$N$4,IF('Rischio Lordo'!AH141=tabelle!$M$3,tabelle!$N$3,"-")))))</f>
        <v>-</v>
      </c>
      <c r="L134" s="394" t="str">
        <f t="shared" si="14"/>
        <v>-</v>
      </c>
      <c r="M134" s="34" t="str">
        <f>IF('Rischio Lordo'!AI141=tabelle!$M$7,tabelle!$N$7,IF('Rischio Lordo'!AI141=tabelle!$M$6,tabelle!$N$6,IF('Rischio Lordo'!AI141=tabelle!$M$5,tabelle!$N$5,IF('Rischio Lordo'!AI141=tabelle!$M$4,tabelle!$N$4,IF('Rischio Lordo'!AI141=tabelle!$M$3,tabelle!$N$3,"-")))))</f>
        <v>-</v>
      </c>
      <c r="N134" s="165" t="str">
        <f>IF(M134="-","-",IF('calcolo mitigazione del rischio'!L134="-","-",IF(AND((M134*'calcolo mitigazione del rischio'!L134)&gt;=tabelle!$P$3, (M134*'calcolo mitigazione del rischio'!L134)&lt;tabelle!$Q$3),tabelle!$R$3,IF(AND((M134*'calcolo mitigazione del rischio'!L134)&gt;=tabelle!$P$4, (M134*'calcolo mitigazione del rischio'!L134)&lt;tabelle!$Q$4),tabelle!$R$4,IF(AND((M134*'calcolo mitigazione del rischio'!L134)&gt;=tabelle!$P$5, (M134*'calcolo mitigazione del rischio'!L134)&lt;tabelle!$Q$5),tabelle!$R$5,IF(AND((M134*'calcolo mitigazione del rischio'!L134)&gt;=tabelle!$P$6, (M134*'calcolo mitigazione del rischio'!L134)&lt;tabelle!$Q$6),tabelle!$R$6,IF(AND((M134*'calcolo mitigazione del rischio'!L134)&gt;=tabelle!$P$7, (M134*'calcolo mitigazione del rischio'!L134)&lt;=tabelle!$Q$7),tabelle!$R$7,"-")))))))</f>
        <v>-</v>
      </c>
      <c r="O134" s="35" t="str">
        <f>IF('Rischio Lordo'!AK141=tabelle!$M$7,tabelle!$N$7,IF('Rischio Lordo'!AK141=tabelle!$M$6,tabelle!$N$6,IF('Rischio Lordo'!AK141=tabelle!$M$5,tabelle!$N$5,IF('Rischio Lordo'!AK141=tabelle!$M$4,tabelle!$N$4,IF('Rischio Lordo'!AK141=tabelle!$M$3,tabelle!$N$3,"-")))))</f>
        <v>-</v>
      </c>
      <c r="P134" s="35" t="str">
        <f>IF('Rischio Lordo'!AL141=tabelle!$M$7,tabelle!$N$7,IF('Rischio Lordo'!AL141=tabelle!$M$6,tabelle!$N$6,IF('Rischio Lordo'!AL141=tabelle!$M$5,tabelle!$N$5,IF('Rischio Lordo'!AL141=tabelle!$M$4,tabelle!$N$4,IF('Rischio Lordo'!AL141=tabelle!$M$3,tabelle!$N$3,"-")))))</f>
        <v>-</v>
      </c>
      <c r="Q134" s="35" t="str">
        <f>IF('Rischio Lordo'!AM141=tabelle!$M$7,tabelle!$N$7,IF('Rischio Lordo'!AM141=tabelle!$M$6,tabelle!$N$6,IF('Rischio Lordo'!AM141=tabelle!$M$5,tabelle!$N$5,IF('Rischio Lordo'!AM141=tabelle!$M$4,tabelle!$N$4,IF('Rischio Lordo'!AM141=tabelle!$M$3,tabelle!$N$3,"-")))))</f>
        <v>-</v>
      </c>
      <c r="R134" s="166" t="str">
        <f t="shared" si="15"/>
        <v>-</v>
      </c>
      <c r="S134" s="228" t="str">
        <f>IF(R134="-","-",(R134*'calcolo mitigazione del rischio'!N134))</f>
        <v>-</v>
      </c>
      <c r="T134" s="26" t="str">
        <f>IF('Rischio netto'!I145=tabelle!$V$3,('calcolo mitigazione del rischio'!T$11*tabelle!$W$3),IF('Rischio netto'!I145=tabelle!$V$4,('calcolo mitigazione del rischio'!T$11*tabelle!$W$4),IF('Rischio netto'!I145=tabelle!$V$5,('calcolo mitigazione del rischio'!T$11*tabelle!$W$5),IF('Rischio netto'!I145=tabelle!$V$6,('calcolo mitigazione del rischio'!T$11*tabelle!$W$6),IF('Rischio netto'!I145=tabelle!$V$7,('calcolo mitigazione del rischio'!T$11*tabelle!$W$7),IF('Rischio netto'!I145=tabelle!$V$8,('calcolo mitigazione del rischio'!T$11*tabelle!$W$8),IF('Rischio netto'!I145=tabelle!$V$9,('calcolo mitigazione del rischio'!T$11*tabelle!$W$9),IF('Rischio netto'!I145=tabelle!$V$10,('calcolo mitigazione del rischio'!T$11*tabelle!$W$10),IF('Rischio netto'!I145=tabelle!$V$11,('calcolo mitigazione del rischio'!T$11*tabelle!$W$11),IF('Rischio netto'!I145=tabelle!$V$12,('calcolo mitigazione del rischio'!T$11*tabelle!$W$12),"-"))))))))))</f>
        <v>-</v>
      </c>
      <c r="U134" s="26" t="str">
        <f>IF('Rischio netto'!J145=tabelle!$V$3,('calcolo mitigazione del rischio'!U$11*tabelle!$W$3),IF('Rischio netto'!J145=tabelle!$V$4,('calcolo mitigazione del rischio'!U$11*tabelle!$W$4),IF('Rischio netto'!J145=tabelle!$V$5,('calcolo mitigazione del rischio'!U$11*tabelle!$W$5),IF('Rischio netto'!J145=tabelle!$V$6,('calcolo mitigazione del rischio'!U$11*tabelle!$W$6),IF('Rischio netto'!J145=tabelle!$V$7,('calcolo mitigazione del rischio'!U$11*tabelle!$W$7),IF('Rischio netto'!J145=tabelle!$V$8,('calcolo mitigazione del rischio'!U$11*tabelle!$W$8),IF('Rischio netto'!J145=tabelle!$V$9,('calcolo mitigazione del rischio'!U$11*tabelle!$W$9),IF('Rischio netto'!J145=tabelle!$V$10,('calcolo mitigazione del rischio'!U$11*tabelle!$W$10),IF('Rischio netto'!J145=tabelle!$V$11,('calcolo mitigazione del rischio'!U$11*tabelle!$W$11),IF('Rischio netto'!J145=tabelle!$V$12,('calcolo mitigazione del rischio'!U$11*tabelle!$W$12),"-"))))))))))</f>
        <v>-</v>
      </c>
      <c r="V134" s="26" t="str">
        <f>IF('Rischio netto'!K145=tabelle!$V$3,('calcolo mitigazione del rischio'!V$11*tabelle!$W$3),IF('Rischio netto'!K145=tabelle!$V$4,('calcolo mitigazione del rischio'!V$11*tabelle!$W$4),IF('Rischio netto'!K145=tabelle!$V$5,('calcolo mitigazione del rischio'!V$11*tabelle!$W$5),IF('Rischio netto'!K145=tabelle!$V$6,('calcolo mitigazione del rischio'!V$11*tabelle!$W$6),IF('Rischio netto'!K145=tabelle!$V$7,('calcolo mitigazione del rischio'!V$11*tabelle!$W$7),IF('Rischio netto'!K145=tabelle!$V$8,('calcolo mitigazione del rischio'!V$11*tabelle!$W$8),IF('Rischio netto'!K145=tabelle!$V$9,('calcolo mitigazione del rischio'!V$11*tabelle!$W$9),IF('Rischio netto'!K145=tabelle!$V$10,('calcolo mitigazione del rischio'!V$11*tabelle!$W$10),IF('Rischio netto'!K145=tabelle!$V$11,('calcolo mitigazione del rischio'!V$11*tabelle!$W$11),IF('Rischio netto'!K145=tabelle!$V$12,('calcolo mitigazione del rischio'!V$11*tabelle!$W$12),"-"))))))))))</f>
        <v>-</v>
      </c>
      <c r="W134" s="26" t="str">
        <f>IF('Rischio netto'!L145=tabelle!$V$3,('calcolo mitigazione del rischio'!W$11*tabelle!$W$3),IF('Rischio netto'!L145=tabelle!$V$4,('calcolo mitigazione del rischio'!W$11*tabelle!$W$4),IF('Rischio netto'!L145=tabelle!$V$5,('calcolo mitigazione del rischio'!W$11*tabelle!$W$5),IF('Rischio netto'!L145=tabelle!$V$6,('calcolo mitigazione del rischio'!W$11*tabelle!$W$6),IF('Rischio netto'!L145=tabelle!$V$7,('calcolo mitigazione del rischio'!W$11*tabelle!$W$7),IF('Rischio netto'!L145=tabelle!$V$8,('calcolo mitigazione del rischio'!W$11*tabelle!$W$8),IF('Rischio netto'!L145=tabelle!$V$9,('calcolo mitigazione del rischio'!W$11*tabelle!$W$9),IF('Rischio netto'!L145=tabelle!$V$10,('calcolo mitigazione del rischio'!W$11*tabelle!$W$10),IF('Rischio netto'!L145=tabelle!$V$11,('calcolo mitigazione del rischio'!W$11*tabelle!$W$11),IF('Rischio netto'!L145=tabelle!$V$12,('calcolo mitigazione del rischio'!W$11*tabelle!$W$12),"-"))))))))))</f>
        <v>-</v>
      </c>
      <c r="X134" s="26" t="str">
        <f>IF('Rischio netto'!O145=tabelle!$V$3,('calcolo mitigazione del rischio'!X$11*tabelle!$W$3),IF('Rischio netto'!O145=tabelle!$V$4,('calcolo mitigazione del rischio'!X$11*tabelle!$W$4),IF('Rischio netto'!O145=tabelle!$V$5,('calcolo mitigazione del rischio'!X$11*tabelle!$W$5),IF('Rischio netto'!O145=tabelle!$V$6,('calcolo mitigazione del rischio'!X$11*tabelle!$W$6),IF('Rischio netto'!O145=tabelle!$V$7,('calcolo mitigazione del rischio'!X$11*tabelle!$W$7),IF('Rischio netto'!O145=tabelle!$V$8,('calcolo mitigazione del rischio'!X$11*tabelle!$W$8),IF('Rischio netto'!O145=tabelle!$V$9,('calcolo mitigazione del rischio'!X$11*tabelle!$W$9),IF('Rischio netto'!O145=tabelle!$V$10,('calcolo mitigazione del rischio'!X$11*tabelle!$W$10),IF('Rischio netto'!O145=tabelle!$V$11,('calcolo mitigazione del rischio'!X$11*tabelle!$W$11),IF('Rischio netto'!O145=tabelle!$V$12,('calcolo mitigazione del rischio'!X$11*tabelle!$W$12),"-"))))))))))</f>
        <v>-</v>
      </c>
      <c r="Y134" s="26" t="str">
        <f>IF('Rischio netto'!P145=tabelle!$V$3,('calcolo mitigazione del rischio'!Y$11*tabelle!$W$3),IF('Rischio netto'!P145=tabelle!$V$4,('calcolo mitigazione del rischio'!Y$11*tabelle!$W$4),IF('Rischio netto'!P145=tabelle!$V$5,('calcolo mitigazione del rischio'!Y$11*tabelle!$W$5),IF('Rischio netto'!P145=tabelle!$V$6,('calcolo mitigazione del rischio'!Y$11*tabelle!$W$6),IF('Rischio netto'!P145=tabelle!$V$7,('calcolo mitigazione del rischio'!Y$11*tabelle!$W$7),IF('Rischio netto'!P145=tabelle!$V$8,('calcolo mitigazione del rischio'!Y$11*tabelle!$W$8),IF('Rischio netto'!P145=tabelle!$V$9,('calcolo mitigazione del rischio'!Y$11*tabelle!$W$9),IF('Rischio netto'!P145=tabelle!$V$10,('calcolo mitigazione del rischio'!Y$11*tabelle!$W$10),IF('Rischio netto'!P145=tabelle!$V$11,('calcolo mitigazione del rischio'!Y$11*tabelle!$W$11),IF('Rischio netto'!P145=tabelle!$V$12,('calcolo mitigazione del rischio'!Y$11*tabelle!$W$12),"-"))))))))))</f>
        <v>-</v>
      </c>
      <c r="Z13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4" s="26" t="str">
        <f>IF('Rischio netto'!Q145=tabelle!$V$3,('calcolo mitigazione del rischio'!AA$11*tabelle!$W$3),IF('Rischio netto'!Q145=tabelle!$V$4,('calcolo mitigazione del rischio'!AA$11*tabelle!$W$4),IF('Rischio netto'!Q145=tabelle!$V$5,('calcolo mitigazione del rischio'!AA$11*tabelle!$W$5),IF('Rischio netto'!Q145=tabelle!$V$6,('calcolo mitigazione del rischio'!AA$11*tabelle!$W$6),IF('Rischio netto'!Q145=tabelle!$V$7,('calcolo mitigazione del rischio'!AA$11*tabelle!$W$7),IF('Rischio netto'!Q145=tabelle!$V$8,('calcolo mitigazione del rischio'!AA$11*tabelle!$W$8),IF('Rischio netto'!Q145=tabelle!$V$9,('calcolo mitigazione del rischio'!AA$11*tabelle!$W$9),IF('Rischio netto'!Q145=tabelle!$V$10,('calcolo mitigazione del rischio'!AA$11*tabelle!$W$10),IF('Rischio netto'!Q145=tabelle!$V$11,('calcolo mitigazione del rischio'!AA$11*tabelle!$W$11),IF('Rischio netto'!Q145=tabelle!$V$12,('calcolo mitigazione del rischio'!AA$11*tabelle!$W$12),"-"))))))))))</f>
        <v>-</v>
      </c>
      <c r="AB134" s="26" t="str">
        <f>IF('Rischio netto'!R145=tabelle!$V$3,('calcolo mitigazione del rischio'!AB$11*tabelle!$W$3),IF('Rischio netto'!R145=tabelle!$V$4,('calcolo mitigazione del rischio'!AB$11*tabelle!$W$4),IF('Rischio netto'!R145=tabelle!$V$5,('calcolo mitigazione del rischio'!AB$11*tabelle!$W$5),IF('Rischio netto'!R145=tabelle!$V$6,('calcolo mitigazione del rischio'!AB$11*tabelle!$W$6),IF('Rischio netto'!R145=tabelle!$V$7,('calcolo mitigazione del rischio'!AB$11*tabelle!$W$7),IF('Rischio netto'!R145=tabelle!$V$8,('calcolo mitigazione del rischio'!AB$11*tabelle!$W$8),IF('Rischio netto'!R145=tabelle!$V$9,('calcolo mitigazione del rischio'!AB$11*tabelle!$W$9),IF('Rischio netto'!R145=tabelle!$V$10,('calcolo mitigazione del rischio'!AB$11*tabelle!$W$10),IF('Rischio netto'!R145=tabelle!$V$11,('calcolo mitigazione del rischio'!AB$11*tabelle!$W$11),IF('Rischio netto'!R145=tabelle!$V$12,('calcolo mitigazione del rischio'!AB$11*tabelle!$W$12),"-"))))))))))</f>
        <v>-</v>
      </c>
      <c r="AC134" s="405" t="str">
        <f>IF('Rischio netto'!T141=tabelle!$V$3,('calcolo mitigazione del rischio'!AC$11*tabelle!$W$3),IF('Rischio netto'!T141=tabelle!$V$4,('calcolo mitigazione del rischio'!AC$11*tabelle!$W$4),IF('Rischio netto'!T141=tabelle!$V$5,('calcolo mitigazione del rischio'!AC$11*tabelle!$W$5),IF('Rischio netto'!T141=tabelle!$V$6,('calcolo mitigazione del rischio'!AC$11*tabelle!$W$6),IF('Rischio netto'!T141=tabelle!$V$7,('calcolo mitigazione del rischio'!AC$11*tabelle!$W$7),IF('Rischio netto'!T141=tabelle!$V$8,('calcolo mitigazione del rischio'!AC$11*tabelle!$W$8),IF('Rischio netto'!T141=tabelle!$V$9,('calcolo mitigazione del rischio'!AC$11*tabelle!$W$9),IF('Rischio netto'!T141=tabelle!$V$10,('calcolo mitigazione del rischio'!AC$11*tabelle!$W$10),IF('Rischio netto'!T141=tabelle!$V$11,('calcolo mitigazione del rischio'!AC$11*tabelle!$W$11),IF('Rischio netto'!T141=tabelle!$V$12,('calcolo mitigazione del rischio'!AC$11*tabelle!$W$12),"-"))))))))))</f>
        <v>-</v>
      </c>
      <c r="AD134" s="26" t="str">
        <f>IF('Rischio netto'!T145=tabelle!$V$3,('calcolo mitigazione del rischio'!AD$11*tabelle!$W$3),IF('Rischio netto'!T145=tabelle!$V$4,('calcolo mitigazione del rischio'!AD$11*tabelle!$W$4),IF('Rischio netto'!T145=tabelle!$V$5,('calcolo mitigazione del rischio'!AD$11*tabelle!$W$5),IF('Rischio netto'!T145=tabelle!$V$6,('calcolo mitigazione del rischio'!AD$11*tabelle!$W$6),IF('Rischio netto'!T145=tabelle!$V$7,('calcolo mitigazione del rischio'!AD$11*tabelle!$W$7),IF('Rischio netto'!T145=tabelle!$V$8,('calcolo mitigazione del rischio'!AD$11*tabelle!$W$8),IF('Rischio netto'!T145=tabelle!$V$9,('calcolo mitigazione del rischio'!AD$11*tabelle!$W$9),IF('Rischio netto'!T145=tabelle!$V$10,('calcolo mitigazione del rischio'!AD$11*tabelle!$W$10),IF('Rischio netto'!T145=tabelle!$V$11,('calcolo mitigazione del rischio'!AD$11*tabelle!$W$11),IF('Rischio netto'!T145=tabelle!$V$12,('calcolo mitigazione del rischio'!AD$11*tabelle!$W$12),"-"))))))))))</f>
        <v>-</v>
      </c>
      <c r="AE134" s="26"/>
      <c r="AF134" s="405" t="str">
        <f>IF('Rischio netto'!T141=tabelle!$V$3,('calcolo mitigazione del rischio'!AF$11*tabelle!$W$3),IF('Rischio netto'!T141=tabelle!$V$4,('calcolo mitigazione del rischio'!AF$11*tabelle!$W$4),IF('Rischio netto'!T141=tabelle!$V$5,('calcolo mitigazione del rischio'!AF$11*tabelle!$W$5),IF('Rischio netto'!T141=tabelle!$V$6,('calcolo mitigazione del rischio'!AF$11*tabelle!$W$6),IF('Rischio netto'!T141=tabelle!$V$7,('calcolo mitigazione del rischio'!AF$11*tabelle!$W$7),IF('Rischio netto'!T141=tabelle!$V$8,('calcolo mitigazione del rischio'!AF$11*tabelle!$W$8),IF('Rischio netto'!T141=tabelle!$V$9,('calcolo mitigazione del rischio'!AF$11*tabelle!$W$9),IF('Rischio netto'!T141=tabelle!$V$10,('calcolo mitigazione del rischio'!AF$11*tabelle!$W$10),IF('Rischio netto'!T141=tabelle!$V$11,('calcolo mitigazione del rischio'!AF$11*tabelle!$W$11),IF('Rischio netto'!T141=tabelle!$V$12,('calcolo mitigazione del rischio'!AF$11*tabelle!$W$12),"-"))))))))))</f>
        <v>-</v>
      </c>
      <c r="AG134" s="405" t="str">
        <f>IF('Rischio netto'!U141=tabelle!$V$3,('calcolo mitigazione del rischio'!AG$11*tabelle!$W$3),IF('Rischio netto'!U141=tabelle!$V$4,('calcolo mitigazione del rischio'!AG$11*tabelle!$W$4),IF('Rischio netto'!U141=tabelle!$V$5,('calcolo mitigazione del rischio'!AG$11*tabelle!$W$5),IF('Rischio netto'!U141=tabelle!$V$6,('calcolo mitigazione del rischio'!AG$11*tabelle!$W$6),IF('Rischio netto'!U141=tabelle!$V$7,('calcolo mitigazione del rischio'!AG$11*tabelle!$W$7),IF('Rischio netto'!U141=tabelle!$V$8,('calcolo mitigazione del rischio'!AG$11*tabelle!$W$8),IF('Rischio netto'!U141=tabelle!$V$9,('calcolo mitigazione del rischio'!AG$11*tabelle!$W$9),IF('Rischio netto'!U141=tabelle!$V$10,('calcolo mitigazione del rischio'!AG$11*tabelle!$W$10),IF('Rischio netto'!U141=tabelle!$V$11,('calcolo mitigazione del rischio'!AG$11*tabelle!$W$11),IF('Rischio netto'!U141=tabelle!$V$12,('calcolo mitigazione del rischio'!AG$11*tabelle!$W$12),"-"))))))))))</f>
        <v>-</v>
      </c>
      <c r="AH134" s="26" t="str">
        <f>IF('Rischio netto'!V145=tabelle!$V$3,('calcolo mitigazione del rischio'!AH$11*tabelle!$W$3),IF('Rischio netto'!V145=tabelle!$V$4,('calcolo mitigazione del rischio'!AH$11*tabelle!$W$4),IF('Rischio netto'!V145=tabelle!$V$5,('calcolo mitigazione del rischio'!AH$11*tabelle!$W$5),IF('Rischio netto'!V145=tabelle!$V$6,('calcolo mitigazione del rischio'!AH$11*tabelle!$W$6),IF('Rischio netto'!V145=tabelle!$V$7,('calcolo mitigazione del rischio'!AH$11*tabelle!$W$7),IF('Rischio netto'!V145=tabelle!$V$8,('calcolo mitigazione del rischio'!AH$11*tabelle!$W$8),IF('Rischio netto'!V145=tabelle!$V$9,('calcolo mitigazione del rischio'!AH$11*tabelle!$W$9),IF('Rischio netto'!V145=tabelle!$V$10,('calcolo mitigazione del rischio'!AH$11*tabelle!$W$10),IF('Rischio netto'!V145=tabelle!$V$11,('calcolo mitigazione del rischio'!AH$11*tabelle!$W$11),IF('Rischio netto'!V145=tabelle!$V$12,('calcolo mitigazione del rischio'!AH$11*tabelle!$W$12),"-"))))))))))</f>
        <v>-</v>
      </c>
      <c r="AI134" s="410" t="str">
        <f>IF('Rischio netto'!W145=tabelle!$V$3,('calcolo mitigazione del rischio'!AI$11*tabelle!$W$3),IF('Rischio netto'!W145=tabelle!$V$4,('calcolo mitigazione del rischio'!AI$11*tabelle!$W$4),IF('Rischio netto'!W145=tabelle!$V$5,('calcolo mitigazione del rischio'!AI$11*tabelle!$W$5),IF('Rischio netto'!W145=tabelle!$V$6,('calcolo mitigazione del rischio'!AI$11*tabelle!$W$6),IF('Rischio netto'!W145=tabelle!$V$7,('calcolo mitigazione del rischio'!AI$11*tabelle!$W$7),IF('Rischio netto'!W145=tabelle!$V$8,('calcolo mitigazione del rischio'!AI$11*tabelle!$W$8),IF('Rischio netto'!W145=tabelle!$V$9,('calcolo mitigazione del rischio'!AI$11*tabelle!$W$9),IF('Rischio netto'!W145=tabelle!$V$10,('calcolo mitigazione del rischio'!AI$11*tabelle!$W$10),IF('Rischio netto'!W145=tabelle!$V$11,('calcolo mitigazione del rischio'!AI$11*tabelle!$W$11),IF('Rischio netto'!W145=tabelle!$V$12,('calcolo mitigazione del rischio'!AI$11*tabelle!$W$12),"-"))))))))))</f>
        <v>-</v>
      </c>
      <c r="AJ134" s="428" t="e">
        <f t="shared" si="9"/>
        <v>#REF!</v>
      </c>
      <c r="AK134" s="429" t="e">
        <f t="shared" si="16"/>
        <v>#REF!</v>
      </c>
      <c r="AL134" s="418" t="e">
        <f>IF('calcolo mitigazione del rischio'!$AJ134="-","-",'calcolo mitigazione del rischio'!$AK134)</f>
        <v>#REF!</v>
      </c>
      <c r="AM134" s="412" t="str">
        <f>IF('Rischio netto'!X145="-","-",IF('calcolo mitigazione del rischio'!S134="-","-",IF('calcolo mitigazione del rischio'!AL134="-","-",ROUND(('calcolo mitigazione del rischio'!S134*(1-'calcolo mitigazione del rischio'!AL134)),0))))</f>
        <v>-</v>
      </c>
      <c r="AN134" s="404"/>
      <c r="AO134" s="26">
        <f>IF('Rischio Lordo'!L141="X",tabelle!$I$2,0)</f>
        <v>0</v>
      </c>
      <c r="AP134" s="26">
        <f>IF('Rischio Lordo'!M141="X",tabelle!$I$3,0)</f>
        <v>0</v>
      </c>
      <c r="AQ134" s="26">
        <f>IF('Rischio Lordo'!N141="X",tabelle!$I$4,0)</f>
        <v>0</v>
      </c>
      <c r="AR134" s="26">
        <f>IF('Rischio Lordo'!O141="X",tabelle!$I$5,0)</f>
        <v>0</v>
      </c>
      <c r="AS134" s="26">
        <f>IF('Rischio Lordo'!P141="X",tabelle!$I$6,0)</f>
        <v>0</v>
      </c>
      <c r="AT134" s="26">
        <f>IF('Rischio Lordo'!Q141="X",tabelle!$I$7,0)</f>
        <v>0</v>
      </c>
      <c r="AU134" s="26">
        <f>IF('Rischio Lordo'!R141="X",tabelle!$I$8,0)</f>
        <v>0</v>
      </c>
      <c r="AV134" s="26">
        <f>IF('Rischio Lordo'!S141="X",tabelle!$I$9,0)</f>
        <v>0</v>
      </c>
      <c r="AW134" s="26">
        <f>IF('Rischio Lordo'!T141="X",tabelle!$I$10,0)</f>
        <v>0</v>
      </c>
      <c r="AX134" s="26">
        <f>IF('Rischio Lordo'!U141="X",tabelle!$I$11,0)</f>
        <v>0</v>
      </c>
      <c r="AY134" s="26">
        <f>IF('Rischio Lordo'!V141="X",tabelle!$I$12,0)</f>
        <v>0</v>
      </c>
      <c r="AZ134" s="26">
        <f>IF('Rischio Lordo'!W141="X",tabelle!$I$13,0)</f>
        <v>0</v>
      </c>
      <c r="BA134" s="26">
        <f>IF('Rischio Lordo'!X141="X",tabelle!$I$14,0)</f>
        <v>0</v>
      </c>
      <c r="BB134" s="26">
        <f>IF('Rischio Lordo'!Y141="X",tabelle!$I$15,0)</f>
        <v>0</v>
      </c>
      <c r="BC134" s="26">
        <f>IF('Rischio Lordo'!Z141="X",tabelle!$I$16,0)</f>
        <v>0</v>
      </c>
      <c r="BD134" s="26">
        <f>IF('Rischio Lordo'!AA141="X",tabelle!$I$17,0)</f>
        <v>0</v>
      </c>
      <c r="BE134" s="26">
        <f>IF('Rischio Lordo'!AB141="X",tabelle!$I$18,0)</f>
        <v>0</v>
      </c>
      <c r="BF134" s="26">
        <f>IF('Rischio Lordo'!AC141="X",tabelle!$I$18,0)</f>
        <v>0</v>
      </c>
      <c r="BG134" s="26">
        <f>IF('Rischio Lordo'!AC141="X",tabelle!$I$19,0)</f>
        <v>0</v>
      </c>
      <c r="BH134" s="212">
        <f t="shared" si="17"/>
        <v>0</v>
      </c>
    </row>
    <row r="135" spans="1:60" x14ac:dyDescent="0.75">
      <c r="A135" s="956">
        <f>Schema!A144</f>
        <v>0</v>
      </c>
      <c r="B135" s="715">
        <f>Schema!B144</f>
        <v>0</v>
      </c>
      <c r="C135" s="1138">
        <f>Schema!C144</f>
        <v>0</v>
      </c>
      <c r="D135" s="273" t="str">
        <f>Schema!D144</f>
        <v xml:space="preserve">B.1.2. Utilizzo e conservazione dei supporti rimovibili </v>
      </c>
      <c r="E135" s="307" t="str">
        <f>Schema!E144</f>
        <v>GSI</v>
      </c>
      <c r="F135" s="57" t="str">
        <f>Schema!F144</f>
        <v>B</v>
      </c>
      <c r="G135" s="57" t="str">
        <f>Schema!G144</f>
        <v>01</v>
      </c>
      <c r="H135" s="308" t="str">
        <f>Schema!H144</f>
        <v>02</v>
      </c>
      <c r="I135" s="181" t="str">
        <f>IF('Rischio Lordo'!AF142=tabelle!$M$7,tabelle!$N$7,IF('Rischio Lordo'!AF142=tabelle!$M$6,tabelle!$N$6,IF('Rischio Lordo'!AF142=tabelle!$M$5,tabelle!$N$5,IF('Rischio Lordo'!AF142=tabelle!$M$4,tabelle!$N$4,IF('Rischio Lordo'!AF142=tabelle!$M$3,tabelle!$N$3,"-")))))</f>
        <v>-</v>
      </c>
      <c r="J135" s="34" t="str">
        <f>IF('Rischio Lordo'!AG142=tabelle!$M$7,tabelle!$N$7,IF('Rischio Lordo'!AG142=tabelle!$M$6,tabelle!$N$6,IF('Rischio Lordo'!AG142=tabelle!$M$5,tabelle!$N$5,IF('Rischio Lordo'!AG142=tabelle!$M$4,tabelle!$N$4,IF('Rischio Lordo'!AG142=tabelle!$M$3,tabelle!$N$3,"-")))))</f>
        <v>-</v>
      </c>
      <c r="K135" s="34" t="str">
        <f>IF('Rischio Lordo'!AH142=tabelle!$M$7,tabelle!$N$7,IF('Rischio Lordo'!AH142=tabelle!$M$6,tabelle!$N$6,IF('Rischio Lordo'!AH142=tabelle!$M$5,tabelle!$N$5,IF('Rischio Lordo'!AH142=tabelle!$M$4,tabelle!$N$4,IF('Rischio Lordo'!AH142=tabelle!$M$3,tabelle!$N$3,"-")))))</f>
        <v>-</v>
      </c>
      <c r="L135" s="394" t="str">
        <f t="shared" si="14"/>
        <v>-</v>
      </c>
      <c r="M135" s="34" t="str">
        <f>IF('Rischio Lordo'!AI142=tabelle!$M$7,tabelle!$N$7,IF('Rischio Lordo'!AI142=tabelle!$M$6,tabelle!$N$6,IF('Rischio Lordo'!AI142=tabelle!$M$5,tabelle!$N$5,IF('Rischio Lordo'!AI142=tabelle!$M$4,tabelle!$N$4,IF('Rischio Lordo'!AI142=tabelle!$M$3,tabelle!$N$3,"-")))))</f>
        <v>-</v>
      </c>
      <c r="N135" s="165" t="str">
        <f>IF(M135="-","-",IF('calcolo mitigazione del rischio'!L135="-","-",IF(AND((M135*'calcolo mitigazione del rischio'!L135)&gt;=tabelle!$P$3, (M135*'calcolo mitigazione del rischio'!L135)&lt;tabelle!$Q$3),tabelle!$R$3,IF(AND((M135*'calcolo mitigazione del rischio'!L135)&gt;=tabelle!$P$4, (M135*'calcolo mitigazione del rischio'!L135)&lt;tabelle!$Q$4),tabelle!$R$4,IF(AND((M135*'calcolo mitigazione del rischio'!L135)&gt;=tabelle!$P$5, (M135*'calcolo mitigazione del rischio'!L135)&lt;tabelle!$Q$5),tabelle!$R$5,IF(AND((M135*'calcolo mitigazione del rischio'!L135)&gt;=tabelle!$P$6, (M135*'calcolo mitigazione del rischio'!L135)&lt;tabelle!$Q$6),tabelle!$R$6,IF(AND((M135*'calcolo mitigazione del rischio'!L135)&gt;=tabelle!$P$7, (M135*'calcolo mitigazione del rischio'!L135)&lt;=tabelle!$Q$7),tabelle!$R$7,"-")))))))</f>
        <v>-</v>
      </c>
      <c r="O135" s="35" t="str">
        <f>IF('Rischio Lordo'!AK142=tabelle!$M$7,tabelle!$N$7,IF('Rischio Lordo'!AK142=tabelle!$M$6,tabelle!$N$6,IF('Rischio Lordo'!AK142=tabelle!$M$5,tabelle!$N$5,IF('Rischio Lordo'!AK142=tabelle!$M$4,tabelle!$N$4,IF('Rischio Lordo'!AK142=tabelle!$M$3,tabelle!$N$3,"-")))))</f>
        <v>-</v>
      </c>
      <c r="P135" s="35" t="str">
        <f>IF('Rischio Lordo'!AL142=tabelle!$M$7,tabelle!$N$7,IF('Rischio Lordo'!AL142=tabelle!$M$6,tabelle!$N$6,IF('Rischio Lordo'!AL142=tabelle!$M$5,tabelle!$N$5,IF('Rischio Lordo'!AL142=tabelle!$M$4,tabelle!$N$4,IF('Rischio Lordo'!AL142=tabelle!$M$3,tabelle!$N$3,"-")))))</f>
        <v>-</v>
      </c>
      <c r="Q135" s="35" t="str">
        <f>IF('Rischio Lordo'!AM142=tabelle!$M$7,tabelle!$N$7,IF('Rischio Lordo'!AM142=tabelle!$M$6,tabelle!$N$6,IF('Rischio Lordo'!AM142=tabelle!$M$5,tabelle!$N$5,IF('Rischio Lordo'!AM142=tabelle!$M$4,tabelle!$N$4,IF('Rischio Lordo'!AM142=tabelle!$M$3,tabelle!$N$3,"-")))))</f>
        <v>-</v>
      </c>
      <c r="R135" s="166" t="str">
        <f t="shared" si="15"/>
        <v>-</v>
      </c>
      <c r="S135" s="228" t="str">
        <f>IF(R135="-","-",(R135*'calcolo mitigazione del rischio'!N135))</f>
        <v>-</v>
      </c>
      <c r="T135" s="26" t="str">
        <f>IF('Rischio netto'!I146=tabelle!$V$3,('calcolo mitigazione del rischio'!T$11*tabelle!$W$3),IF('Rischio netto'!I146=tabelle!$V$4,('calcolo mitigazione del rischio'!T$11*tabelle!$W$4),IF('Rischio netto'!I146=tabelle!$V$5,('calcolo mitigazione del rischio'!T$11*tabelle!$W$5),IF('Rischio netto'!I146=tabelle!$V$6,('calcolo mitigazione del rischio'!T$11*tabelle!$W$6),IF('Rischio netto'!I146=tabelle!$V$7,('calcolo mitigazione del rischio'!T$11*tabelle!$W$7),IF('Rischio netto'!I146=tabelle!$V$8,('calcolo mitigazione del rischio'!T$11*tabelle!$W$8),IF('Rischio netto'!I146=tabelle!$V$9,('calcolo mitigazione del rischio'!T$11*tabelle!$W$9),IF('Rischio netto'!I146=tabelle!$V$10,('calcolo mitigazione del rischio'!T$11*tabelle!$W$10),IF('Rischio netto'!I146=tabelle!$V$11,('calcolo mitigazione del rischio'!T$11*tabelle!$W$11),IF('Rischio netto'!I146=tabelle!$V$12,('calcolo mitigazione del rischio'!T$11*tabelle!$W$12),"-"))))))))))</f>
        <v>-</v>
      </c>
      <c r="U135" s="26" t="str">
        <f>IF('Rischio netto'!J146=tabelle!$V$3,('calcolo mitigazione del rischio'!U$11*tabelle!$W$3),IF('Rischio netto'!J146=tabelle!$V$4,('calcolo mitigazione del rischio'!U$11*tabelle!$W$4),IF('Rischio netto'!J146=tabelle!$V$5,('calcolo mitigazione del rischio'!U$11*tabelle!$W$5),IF('Rischio netto'!J146=tabelle!$V$6,('calcolo mitigazione del rischio'!U$11*tabelle!$W$6),IF('Rischio netto'!J146=tabelle!$V$7,('calcolo mitigazione del rischio'!U$11*tabelle!$W$7),IF('Rischio netto'!J146=tabelle!$V$8,('calcolo mitigazione del rischio'!U$11*tabelle!$W$8),IF('Rischio netto'!J146=tabelle!$V$9,('calcolo mitigazione del rischio'!U$11*tabelle!$W$9),IF('Rischio netto'!J146=tabelle!$V$10,('calcolo mitigazione del rischio'!U$11*tabelle!$W$10),IF('Rischio netto'!J146=tabelle!$V$11,('calcolo mitigazione del rischio'!U$11*tabelle!$W$11),IF('Rischio netto'!J146=tabelle!$V$12,('calcolo mitigazione del rischio'!U$11*tabelle!$W$12),"-"))))))))))</f>
        <v>-</v>
      </c>
      <c r="V135" s="26" t="str">
        <f>IF('Rischio netto'!K146=tabelle!$V$3,('calcolo mitigazione del rischio'!V$11*tabelle!$W$3),IF('Rischio netto'!K146=tabelle!$V$4,('calcolo mitigazione del rischio'!V$11*tabelle!$W$4),IF('Rischio netto'!K146=tabelle!$V$5,('calcolo mitigazione del rischio'!V$11*tabelle!$W$5),IF('Rischio netto'!K146=tabelle!$V$6,('calcolo mitigazione del rischio'!V$11*tabelle!$W$6),IF('Rischio netto'!K146=tabelle!$V$7,('calcolo mitigazione del rischio'!V$11*tabelle!$W$7),IF('Rischio netto'!K146=tabelle!$V$8,('calcolo mitigazione del rischio'!V$11*tabelle!$W$8),IF('Rischio netto'!K146=tabelle!$V$9,('calcolo mitigazione del rischio'!V$11*tabelle!$W$9),IF('Rischio netto'!K146=tabelle!$V$10,('calcolo mitigazione del rischio'!V$11*tabelle!$W$10),IF('Rischio netto'!K146=tabelle!$V$11,('calcolo mitigazione del rischio'!V$11*tabelle!$W$11),IF('Rischio netto'!K146=tabelle!$V$12,('calcolo mitigazione del rischio'!V$11*tabelle!$W$12),"-"))))))))))</f>
        <v>-</v>
      </c>
      <c r="W135" s="26" t="str">
        <f>IF('Rischio netto'!L146=tabelle!$V$3,('calcolo mitigazione del rischio'!W$11*tabelle!$W$3),IF('Rischio netto'!L146=tabelle!$V$4,('calcolo mitigazione del rischio'!W$11*tabelle!$W$4),IF('Rischio netto'!L146=tabelle!$V$5,('calcolo mitigazione del rischio'!W$11*tabelle!$W$5),IF('Rischio netto'!L146=tabelle!$V$6,('calcolo mitigazione del rischio'!W$11*tabelle!$W$6),IF('Rischio netto'!L146=tabelle!$V$7,('calcolo mitigazione del rischio'!W$11*tabelle!$W$7),IF('Rischio netto'!L146=tabelle!$V$8,('calcolo mitigazione del rischio'!W$11*tabelle!$W$8),IF('Rischio netto'!L146=tabelle!$V$9,('calcolo mitigazione del rischio'!W$11*tabelle!$W$9),IF('Rischio netto'!L146=tabelle!$V$10,('calcolo mitigazione del rischio'!W$11*tabelle!$W$10),IF('Rischio netto'!L146=tabelle!$V$11,('calcolo mitigazione del rischio'!W$11*tabelle!$W$11),IF('Rischio netto'!L146=tabelle!$V$12,('calcolo mitigazione del rischio'!W$11*tabelle!$W$12),"-"))))))))))</f>
        <v>-</v>
      </c>
      <c r="X135" s="26" t="str">
        <f>IF('Rischio netto'!O146=tabelle!$V$3,('calcolo mitigazione del rischio'!X$11*tabelle!$W$3),IF('Rischio netto'!O146=tabelle!$V$4,('calcolo mitigazione del rischio'!X$11*tabelle!$W$4),IF('Rischio netto'!O146=tabelle!$V$5,('calcolo mitigazione del rischio'!X$11*tabelle!$W$5),IF('Rischio netto'!O146=tabelle!$V$6,('calcolo mitigazione del rischio'!X$11*tabelle!$W$6),IF('Rischio netto'!O146=tabelle!$V$7,('calcolo mitigazione del rischio'!X$11*tabelle!$W$7),IF('Rischio netto'!O146=tabelle!$V$8,('calcolo mitigazione del rischio'!X$11*tabelle!$W$8),IF('Rischio netto'!O146=tabelle!$V$9,('calcolo mitigazione del rischio'!X$11*tabelle!$W$9),IF('Rischio netto'!O146=tabelle!$V$10,('calcolo mitigazione del rischio'!X$11*tabelle!$W$10),IF('Rischio netto'!O146=tabelle!$V$11,('calcolo mitigazione del rischio'!X$11*tabelle!$W$11),IF('Rischio netto'!O146=tabelle!$V$12,('calcolo mitigazione del rischio'!X$11*tabelle!$W$12),"-"))))))))))</f>
        <v>-</v>
      </c>
      <c r="Y135" s="26" t="str">
        <f>IF('Rischio netto'!P146=tabelle!$V$3,('calcolo mitigazione del rischio'!Y$11*tabelle!$W$3),IF('Rischio netto'!P146=tabelle!$V$4,('calcolo mitigazione del rischio'!Y$11*tabelle!$W$4),IF('Rischio netto'!P146=tabelle!$V$5,('calcolo mitigazione del rischio'!Y$11*tabelle!$W$5),IF('Rischio netto'!P146=tabelle!$V$6,('calcolo mitigazione del rischio'!Y$11*tabelle!$W$6),IF('Rischio netto'!P146=tabelle!$V$7,('calcolo mitigazione del rischio'!Y$11*tabelle!$W$7),IF('Rischio netto'!P146=tabelle!$V$8,('calcolo mitigazione del rischio'!Y$11*tabelle!$W$8),IF('Rischio netto'!P146=tabelle!$V$9,('calcolo mitigazione del rischio'!Y$11*tabelle!$W$9),IF('Rischio netto'!P146=tabelle!$V$10,('calcolo mitigazione del rischio'!Y$11*tabelle!$W$10),IF('Rischio netto'!P146=tabelle!$V$11,('calcolo mitigazione del rischio'!Y$11*tabelle!$W$11),IF('Rischio netto'!P146=tabelle!$V$12,('calcolo mitigazione del rischio'!Y$11*tabelle!$W$12),"-"))))))))))</f>
        <v>-</v>
      </c>
      <c r="Z13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5" s="26" t="str">
        <f>IF('Rischio netto'!Q146=tabelle!$V$3,('calcolo mitigazione del rischio'!AA$11*tabelle!$W$3),IF('Rischio netto'!Q146=tabelle!$V$4,('calcolo mitigazione del rischio'!AA$11*tabelle!$W$4),IF('Rischio netto'!Q146=tabelle!$V$5,('calcolo mitigazione del rischio'!AA$11*tabelle!$W$5),IF('Rischio netto'!Q146=tabelle!$V$6,('calcolo mitigazione del rischio'!AA$11*tabelle!$W$6),IF('Rischio netto'!Q146=tabelle!$V$7,('calcolo mitigazione del rischio'!AA$11*tabelle!$W$7),IF('Rischio netto'!Q146=tabelle!$V$8,('calcolo mitigazione del rischio'!AA$11*tabelle!$W$8),IF('Rischio netto'!Q146=tabelle!$V$9,('calcolo mitigazione del rischio'!AA$11*tabelle!$W$9),IF('Rischio netto'!Q146=tabelle!$V$10,('calcolo mitigazione del rischio'!AA$11*tabelle!$W$10),IF('Rischio netto'!Q146=tabelle!$V$11,('calcolo mitigazione del rischio'!AA$11*tabelle!$W$11),IF('Rischio netto'!Q146=tabelle!$V$12,('calcolo mitigazione del rischio'!AA$11*tabelle!$W$12),"-"))))))))))</f>
        <v>-</v>
      </c>
      <c r="AB135" s="26" t="str">
        <f>IF('Rischio netto'!R146=tabelle!$V$3,('calcolo mitigazione del rischio'!AB$11*tabelle!$W$3),IF('Rischio netto'!R146=tabelle!$V$4,('calcolo mitigazione del rischio'!AB$11*tabelle!$W$4),IF('Rischio netto'!R146=tabelle!$V$5,('calcolo mitigazione del rischio'!AB$11*tabelle!$W$5),IF('Rischio netto'!R146=tabelle!$V$6,('calcolo mitigazione del rischio'!AB$11*tabelle!$W$6),IF('Rischio netto'!R146=tabelle!$V$7,('calcolo mitigazione del rischio'!AB$11*tabelle!$W$7),IF('Rischio netto'!R146=tabelle!$V$8,('calcolo mitigazione del rischio'!AB$11*tabelle!$W$8),IF('Rischio netto'!R146=tabelle!$V$9,('calcolo mitigazione del rischio'!AB$11*tabelle!$W$9),IF('Rischio netto'!R146=tabelle!$V$10,('calcolo mitigazione del rischio'!AB$11*tabelle!$W$10),IF('Rischio netto'!R146=tabelle!$V$11,('calcolo mitigazione del rischio'!AB$11*tabelle!$W$11),IF('Rischio netto'!R146=tabelle!$V$12,('calcolo mitigazione del rischio'!AB$11*tabelle!$W$12),"-"))))))))))</f>
        <v>-</v>
      </c>
      <c r="AC135" s="405" t="str">
        <f>IF('Rischio netto'!T142=tabelle!$V$3,('calcolo mitigazione del rischio'!AC$11*tabelle!$W$3),IF('Rischio netto'!T142=tabelle!$V$4,('calcolo mitigazione del rischio'!AC$11*tabelle!$W$4),IF('Rischio netto'!T142=tabelle!$V$5,('calcolo mitigazione del rischio'!AC$11*tabelle!$W$5),IF('Rischio netto'!T142=tabelle!$V$6,('calcolo mitigazione del rischio'!AC$11*tabelle!$W$6),IF('Rischio netto'!T142=tabelle!$V$7,('calcolo mitigazione del rischio'!AC$11*tabelle!$W$7),IF('Rischio netto'!T142=tabelle!$V$8,('calcolo mitigazione del rischio'!AC$11*tabelle!$W$8),IF('Rischio netto'!T142=tabelle!$V$9,('calcolo mitigazione del rischio'!AC$11*tabelle!$W$9),IF('Rischio netto'!T142=tabelle!$V$10,('calcolo mitigazione del rischio'!AC$11*tabelle!$W$10),IF('Rischio netto'!T142=tabelle!$V$11,('calcolo mitigazione del rischio'!AC$11*tabelle!$W$11),IF('Rischio netto'!T142=tabelle!$V$12,('calcolo mitigazione del rischio'!AC$11*tabelle!$W$12),"-"))))))))))</f>
        <v>-</v>
      </c>
      <c r="AD135" s="26" t="str">
        <f>IF('Rischio netto'!T146=tabelle!$V$3,('calcolo mitigazione del rischio'!AD$11*tabelle!$W$3),IF('Rischio netto'!T146=tabelle!$V$4,('calcolo mitigazione del rischio'!AD$11*tabelle!$W$4),IF('Rischio netto'!T146=tabelle!$V$5,('calcolo mitigazione del rischio'!AD$11*tabelle!$W$5),IF('Rischio netto'!T146=tabelle!$V$6,('calcolo mitigazione del rischio'!AD$11*tabelle!$W$6),IF('Rischio netto'!T146=tabelle!$V$7,('calcolo mitigazione del rischio'!AD$11*tabelle!$W$7),IF('Rischio netto'!T146=tabelle!$V$8,('calcolo mitigazione del rischio'!AD$11*tabelle!$W$8),IF('Rischio netto'!T146=tabelle!$V$9,('calcolo mitigazione del rischio'!AD$11*tabelle!$W$9),IF('Rischio netto'!T146=tabelle!$V$10,('calcolo mitigazione del rischio'!AD$11*tabelle!$W$10),IF('Rischio netto'!T146=tabelle!$V$11,('calcolo mitigazione del rischio'!AD$11*tabelle!$W$11),IF('Rischio netto'!T146=tabelle!$V$12,('calcolo mitigazione del rischio'!AD$11*tabelle!$W$12),"-"))))))))))</f>
        <v>-</v>
      </c>
      <c r="AE135" s="26"/>
      <c r="AF135" s="405" t="str">
        <f>IF('Rischio netto'!T142=tabelle!$V$3,('calcolo mitigazione del rischio'!AF$11*tabelle!$W$3),IF('Rischio netto'!T142=tabelle!$V$4,('calcolo mitigazione del rischio'!AF$11*tabelle!$W$4),IF('Rischio netto'!T142=tabelle!$V$5,('calcolo mitigazione del rischio'!AF$11*tabelle!$W$5),IF('Rischio netto'!T142=tabelle!$V$6,('calcolo mitigazione del rischio'!AF$11*tabelle!$W$6),IF('Rischio netto'!T142=tabelle!$V$7,('calcolo mitigazione del rischio'!AF$11*tabelle!$W$7),IF('Rischio netto'!T142=tabelle!$V$8,('calcolo mitigazione del rischio'!AF$11*tabelle!$W$8),IF('Rischio netto'!T142=tabelle!$V$9,('calcolo mitigazione del rischio'!AF$11*tabelle!$W$9),IF('Rischio netto'!T142=tabelle!$V$10,('calcolo mitigazione del rischio'!AF$11*tabelle!$W$10),IF('Rischio netto'!T142=tabelle!$V$11,('calcolo mitigazione del rischio'!AF$11*tabelle!$W$11),IF('Rischio netto'!T142=tabelle!$V$12,('calcolo mitigazione del rischio'!AF$11*tabelle!$W$12),"-"))))))))))</f>
        <v>-</v>
      </c>
      <c r="AG135" s="405" t="str">
        <f>IF('Rischio netto'!U142=tabelle!$V$3,('calcolo mitigazione del rischio'!AG$11*tabelle!$W$3),IF('Rischio netto'!U142=tabelle!$V$4,('calcolo mitigazione del rischio'!AG$11*tabelle!$W$4),IF('Rischio netto'!U142=tabelle!$V$5,('calcolo mitigazione del rischio'!AG$11*tabelle!$W$5),IF('Rischio netto'!U142=tabelle!$V$6,('calcolo mitigazione del rischio'!AG$11*tabelle!$W$6),IF('Rischio netto'!U142=tabelle!$V$7,('calcolo mitigazione del rischio'!AG$11*tabelle!$W$7),IF('Rischio netto'!U142=tabelle!$V$8,('calcolo mitigazione del rischio'!AG$11*tabelle!$W$8),IF('Rischio netto'!U142=tabelle!$V$9,('calcolo mitigazione del rischio'!AG$11*tabelle!$W$9),IF('Rischio netto'!U142=tabelle!$V$10,('calcolo mitigazione del rischio'!AG$11*tabelle!$W$10),IF('Rischio netto'!U142=tabelle!$V$11,('calcolo mitigazione del rischio'!AG$11*tabelle!$W$11),IF('Rischio netto'!U142=tabelle!$V$12,('calcolo mitigazione del rischio'!AG$11*tabelle!$W$12),"-"))))))))))</f>
        <v>-</v>
      </c>
      <c r="AH135" s="26" t="str">
        <f>IF('Rischio netto'!V146=tabelle!$V$3,('calcolo mitigazione del rischio'!AH$11*tabelle!$W$3),IF('Rischio netto'!V146=tabelle!$V$4,('calcolo mitigazione del rischio'!AH$11*tabelle!$W$4),IF('Rischio netto'!V146=tabelle!$V$5,('calcolo mitigazione del rischio'!AH$11*tabelle!$W$5),IF('Rischio netto'!V146=tabelle!$V$6,('calcolo mitigazione del rischio'!AH$11*tabelle!$W$6),IF('Rischio netto'!V146=tabelle!$V$7,('calcolo mitigazione del rischio'!AH$11*tabelle!$W$7),IF('Rischio netto'!V146=tabelle!$V$8,('calcolo mitigazione del rischio'!AH$11*tabelle!$W$8),IF('Rischio netto'!V146=tabelle!$V$9,('calcolo mitigazione del rischio'!AH$11*tabelle!$W$9),IF('Rischio netto'!V146=tabelle!$V$10,('calcolo mitigazione del rischio'!AH$11*tabelle!$W$10),IF('Rischio netto'!V146=tabelle!$V$11,('calcolo mitigazione del rischio'!AH$11*tabelle!$W$11),IF('Rischio netto'!V146=tabelle!$V$12,('calcolo mitigazione del rischio'!AH$11*tabelle!$W$12),"-"))))))))))</f>
        <v>-</v>
      </c>
      <c r="AI135" s="410" t="str">
        <f>IF('Rischio netto'!W146=tabelle!$V$3,('calcolo mitigazione del rischio'!AI$11*tabelle!$W$3),IF('Rischio netto'!W146=tabelle!$V$4,('calcolo mitigazione del rischio'!AI$11*tabelle!$W$4),IF('Rischio netto'!W146=tabelle!$V$5,('calcolo mitigazione del rischio'!AI$11*tabelle!$W$5),IF('Rischio netto'!W146=tabelle!$V$6,('calcolo mitigazione del rischio'!AI$11*tabelle!$W$6),IF('Rischio netto'!W146=tabelle!$V$7,('calcolo mitigazione del rischio'!AI$11*tabelle!$W$7),IF('Rischio netto'!W146=tabelle!$V$8,('calcolo mitigazione del rischio'!AI$11*tabelle!$W$8),IF('Rischio netto'!W146=tabelle!$V$9,('calcolo mitigazione del rischio'!AI$11*tabelle!$W$9),IF('Rischio netto'!W146=tabelle!$V$10,('calcolo mitigazione del rischio'!AI$11*tabelle!$W$10),IF('Rischio netto'!W146=tabelle!$V$11,('calcolo mitigazione del rischio'!AI$11*tabelle!$W$11),IF('Rischio netto'!W146=tabelle!$V$12,('calcolo mitigazione del rischio'!AI$11*tabelle!$W$12),"-"))))))))))</f>
        <v>-</v>
      </c>
      <c r="AJ135" s="428" t="e">
        <f t="shared" si="9"/>
        <v>#REF!</v>
      </c>
      <c r="AK135" s="429" t="e">
        <f t="shared" si="16"/>
        <v>#REF!</v>
      </c>
      <c r="AL135" s="418" t="e">
        <f>IF('calcolo mitigazione del rischio'!$AJ135="-","-",'calcolo mitigazione del rischio'!$AK135)</f>
        <v>#REF!</v>
      </c>
      <c r="AM135" s="412" t="str">
        <f>IF('Rischio netto'!X146="-","-",IF('calcolo mitigazione del rischio'!S135="-","-",IF('calcolo mitigazione del rischio'!AL135="-","-",ROUND(('calcolo mitigazione del rischio'!S135*(1-'calcolo mitigazione del rischio'!AL135)),0))))</f>
        <v>-</v>
      </c>
      <c r="AN135" s="404"/>
      <c r="AO135" s="26">
        <f>IF('Rischio Lordo'!L142="X",tabelle!$I$2,0)</f>
        <v>0</v>
      </c>
      <c r="AP135" s="26">
        <f>IF('Rischio Lordo'!M142="X",tabelle!$I$3,0)</f>
        <v>0</v>
      </c>
      <c r="AQ135" s="26">
        <f>IF('Rischio Lordo'!N142="X",tabelle!$I$4,0)</f>
        <v>0</v>
      </c>
      <c r="AR135" s="26">
        <f>IF('Rischio Lordo'!O142="X",tabelle!$I$5,0)</f>
        <v>0</v>
      </c>
      <c r="AS135" s="26">
        <f>IF('Rischio Lordo'!P142="X",tabelle!$I$6,0)</f>
        <v>0</v>
      </c>
      <c r="AT135" s="26">
        <f>IF('Rischio Lordo'!Q142="X",tabelle!$I$7,0)</f>
        <v>0</v>
      </c>
      <c r="AU135" s="26">
        <f>IF('Rischio Lordo'!R142="X",tabelle!$I$8,0)</f>
        <v>0</v>
      </c>
      <c r="AV135" s="26">
        <f>IF('Rischio Lordo'!S142="X",tabelle!$I$9,0)</f>
        <v>0</v>
      </c>
      <c r="AW135" s="26">
        <f>IF('Rischio Lordo'!T142="X",tabelle!$I$10,0)</f>
        <v>0</v>
      </c>
      <c r="AX135" s="26">
        <f>IF('Rischio Lordo'!U142="X",tabelle!$I$11,0)</f>
        <v>0</v>
      </c>
      <c r="AY135" s="26">
        <f>IF('Rischio Lordo'!V142="X",tabelle!$I$12,0)</f>
        <v>0</v>
      </c>
      <c r="AZ135" s="26">
        <f>IF('Rischio Lordo'!W142="X",tabelle!$I$13,0)</f>
        <v>0</v>
      </c>
      <c r="BA135" s="26">
        <f>IF('Rischio Lordo'!X142="X",tabelle!$I$14,0)</f>
        <v>0</v>
      </c>
      <c r="BB135" s="26">
        <f>IF('Rischio Lordo'!Y142="X",tabelle!$I$15,0)</f>
        <v>0</v>
      </c>
      <c r="BC135" s="26">
        <f>IF('Rischio Lordo'!Z142="X",tabelle!$I$16,0)</f>
        <v>0</v>
      </c>
      <c r="BD135" s="26">
        <f>IF('Rischio Lordo'!AA142="X",tabelle!$I$17,0)</f>
        <v>0</v>
      </c>
      <c r="BE135" s="26">
        <f>IF('Rischio Lordo'!AB142="X",tabelle!$I$18,0)</f>
        <v>0</v>
      </c>
      <c r="BF135" s="26">
        <f>IF('Rischio Lordo'!AC142="X",tabelle!$I$18,0)</f>
        <v>0</v>
      </c>
      <c r="BG135" s="26">
        <f>IF('Rischio Lordo'!AC142="X",tabelle!$I$19,0)</f>
        <v>0</v>
      </c>
      <c r="BH135" s="212">
        <f t="shared" si="17"/>
        <v>0</v>
      </c>
    </row>
    <row r="136" spans="1:60" x14ac:dyDescent="0.75">
      <c r="A136" s="956">
        <f>Schema!A145</f>
        <v>0</v>
      </c>
      <c r="B136" s="715">
        <f>Schema!B145</f>
        <v>0</v>
      </c>
      <c r="C136" s="1138">
        <f>Schema!C145</f>
        <v>0</v>
      </c>
      <c r="D136" s="273" t="str">
        <f>Schema!D145</f>
        <v xml:space="preserve">B.1.3. Utilizzo PC portatili </v>
      </c>
      <c r="E136" s="307" t="str">
        <f>Schema!E145</f>
        <v>GSI</v>
      </c>
      <c r="F136" s="57" t="str">
        <f>Schema!F145</f>
        <v>B</v>
      </c>
      <c r="G136" s="57" t="str">
        <f>Schema!G145</f>
        <v>01</v>
      </c>
      <c r="H136" s="308" t="str">
        <f>Schema!H145</f>
        <v>03</v>
      </c>
      <c r="I136" s="181" t="str">
        <f>IF('Rischio Lordo'!AF143=tabelle!$M$7,tabelle!$N$7,IF('Rischio Lordo'!AF143=tabelle!$M$6,tabelle!$N$6,IF('Rischio Lordo'!AF143=tabelle!$M$5,tabelle!$N$5,IF('Rischio Lordo'!AF143=tabelle!$M$4,tabelle!$N$4,IF('Rischio Lordo'!AF143=tabelle!$M$3,tabelle!$N$3,"-")))))</f>
        <v>-</v>
      </c>
      <c r="J136" s="34" t="str">
        <f>IF('Rischio Lordo'!AG143=tabelle!$M$7,tabelle!$N$7,IF('Rischio Lordo'!AG143=tabelle!$M$6,tabelle!$N$6,IF('Rischio Lordo'!AG143=tabelle!$M$5,tabelle!$N$5,IF('Rischio Lordo'!AG143=tabelle!$M$4,tabelle!$N$4,IF('Rischio Lordo'!AG143=tabelle!$M$3,tabelle!$N$3,"-")))))</f>
        <v>-</v>
      </c>
      <c r="K136" s="34" t="str">
        <f>IF('Rischio Lordo'!AH143=tabelle!$M$7,tabelle!$N$7,IF('Rischio Lordo'!AH143=tabelle!$M$6,tabelle!$N$6,IF('Rischio Lordo'!AH143=tabelle!$M$5,tabelle!$N$5,IF('Rischio Lordo'!AH143=tabelle!$M$4,tabelle!$N$4,IF('Rischio Lordo'!AH143=tabelle!$M$3,tabelle!$N$3,"-")))))</f>
        <v>-</v>
      </c>
      <c r="L136" s="394" t="str">
        <f t="shared" si="14"/>
        <v>-</v>
      </c>
      <c r="M136" s="34" t="str">
        <f>IF('Rischio Lordo'!AI143=tabelle!$M$7,tabelle!$N$7,IF('Rischio Lordo'!AI143=tabelle!$M$6,tabelle!$N$6,IF('Rischio Lordo'!AI143=tabelle!$M$5,tabelle!$N$5,IF('Rischio Lordo'!AI143=tabelle!$M$4,tabelle!$N$4,IF('Rischio Lordo'!AI143=tabelle!$M$3,tabelle!$N$3,"-")))))</f>
        <v>-</v>
      </c>
      <c r="N136" s="165" t="str">
        <f>IF(M136="-","-",IF('calcolo mitigazione del rischio'!L136="-","-",IF(AND((M136*'calcolo mitigazione del rischio'!L136)&gt;=tabelle!$P$3, (M136*'calcolo mitigazione del rischio'!L136)&lt;tabelle!$Q$3),tabelle!$R$3,IF(AND((M136*'calcolo mitigazione del rischio'!L136)&gt;=tabelle!$P$4, (M136*'calcolo mitigazione del rischio'!L136)&lt;tabelle!$Q$4),tabelle!$R$4,IF(AND((M136*'calcolo mitigazione del rischio'!L136)&gt;=tabelle!$P$5, (M136*'calcolo mitigazione del rischio'!L136)&lt;tabelle!$Q$5),tabelle!$R$5,IF(AND((M136*'calcolo mitigazione del rischio'!L136)&gt;=tabelle!$P$6, (M136*'calcolo mitigazione del rischio'!L136)&lt;tabelle!$Q$6),tabelle!$R$6,IF(AND((M136*'calcolo mitigazione del rischio'!L136)&gt;=tabelle!$P$7, (M136*'calcolo mitigazione del rischio'!L136)&lt;=tabelle!$Q$7),tabelle!$R$7,"-")))))))</f>
        <v>-</v>
      </c>
      <c r="O136" s="35" t="str">
        <f>IF('Rischio Lordo'!AK143=tabelle!$M$7,tabelle!$N$7,IF('Rischio Lordo'!AK143=tabelle!$M$6,tabelle!$N$6,IF('Rischio Lordo'!AK143=tabelle!$M$5,tabelle!$N$5,IF('Rischio Lordo'!AK143=tabelle!$M$4,tabelle!$N$4,IF('Rischio Lordo'!AK143=tabelle!$M$3,tabelle!$N$3,"-")))))</f>
        <v>-</v>
      </c>
      <c r="P136" s="35" t="str">
        <f>IF('Rischio Lordo'!AL143=tabelle!$M$7,tabelle!$N$7,IF('Rischio Lordo'!AL143=tabelle!$M$6,tabelle!$N$6,IF('Rischio Lordo'!AL143=tabelle!$M$5,tabelle!$N$5,IF('Rischio Lordo'!AL143=tabelle!$M$4,tabelle!$N$4,IF('Rischio Lordo'!AL143=tabelle!$M$3,tabelle!$N$3,"-")))))</f>
        <v>-</v>
      </c>
      <c r="Q136" s="35" t="str">
        <f>IF('Rischio Lordo'!AM143=tabelle!$M$7,tabelle!$N$7,IF('Rischio Lordo'!AM143=tabelle!$M$6,tabelle!$N$6,IF('Rischio Lordo'!AM143=tabelle!$M$5,tabelle!$N$5,IF('Rischio Lordo'!AM143=tabelle!$M$4,tabelle!$N$4,IF('Rischio Lordo'!AM143=tabelle!$M$3,tabelle!$N$3,"-")))))</f>
        <v>-</v>
      </c>
      <c r="R136" s="166" t="str">
        <f t="shared" si="15"/>
        <v>-</v>
      </c>
      <c r="S136" s="228" t="str">
        <f>IF(R136="-","-",(R136*'calcolo mitigazione del rischio'!N136))</f>
        <v>-</v>
      </c>
      <c r="T136" s="26" t="str">
        <f>IF('Rischio netto'!I147=tabelle!$V$3,('calcolo mitigazione del rischio'!T$11*tabelle!$W$3),IF('Rischio netto'!I147=tabelle!$V$4,('calcolo mitigazione del rischio'!T$11*tabelle!$W$4),IF('Rischio netto'!I147=tabelle!$V$5,('calcolo mitigazione del rischio'!T$11*tabelle!$W$5),IF('Rischio netto'!I147=tabelle!$V$6,('calcolo mitigazione del rischio'!T$11*tabelle!$W$6),IF('Rischio netto'!I147=tabelle!$V$7,('calcolo mitigazione del rischio'!T$11*tabelle!$W$7),IF('Rischio netto'!I147=tabelle!$V$8,('calcolo mitigazione del rischio'!T$11*tabelle!$W$8),IF('Rischio netto'!I147=tabelle!$V$9,('calcolo mitigazione del rischio'!T$11*tabelle!$W$9),IF('Rischio netto'!I147=tabelle!$V$10,('calcolo mitigazione del rischio'!T$11*tabelle!$W$10),IF('Rischio netto'!I147=tabelle!$V$11,('calcolo mitigazione del rischio'!T$11*tabelle!$W$11),IF('Rischio netto'!I147=tabelle!$V$12,('calcolo mitigazione del rischio'!T$11*tabelle!$W$12),"-"))))))))))</f>
        <v>-</v>
      </c>
      <c r="U136" s="26" t="str">
        <f>IF('Rischio netto'!J147=tabelle!$V$3,('calcolo mitigazione del rischio'!U$11*tabelle!$W$3),IF('Rischio netto'!J147=tabelle!$V$4,('calcolo mitigazione del rischio'!U$11*tabelle!$W$4),IF('Rischio netto'!J147=tabelle!$V$5,('calcolo mitigazione del rischio'!U$11*tabelle!$W$5),IF('Rischio netto'!J147=tabelle!$V$6,('calcolo mitigazione del rischio'!U$11*tabelle!$W$6),IF('Rischio netto'!J147=tabelle!$V$7,('calcolo mitigazione del rischio'!U$11*tabelle!$W$7),IF('Rischio netto'!J147=tabelle!$V$8,('calcolo mitigazione del rischio'!U$11*tabelle!$W$8),IF('Rischio netto'!J147=tabelle!$V$9,('calcolo mitigazione del rischio'!U$11*tabelle!$W$9),IF('Rischio netto'!J147=tabelle!$V$10,('calcolo mitigazione del rischio'!U$11*tabelle!$W$10),IF('Rischio netto'!J147=tabelle!$V$11,('calcolo mitigazione del rischio'!U$11*tabelle!$W$11),IF('Rischio netto'!J147=tabelle!$V$12,('calcolo mitigazione del rischio'!U$11*tabelle!$W$12),"-"))))))))))</f>
        <v>-</v>
      </c>
      <c r="V136" s="26" t="str">
        <f>IF('Rischio netto'!K147=tabelle!$V$3,('calcolo mitigazione del rischio'!V$11*tabelle!$W$3),IF('Rischio netto'!K147=tabelle!$V$4,('calcolo mitigazione del rischio'!V$11*tabelle!$W$4),IF('Rischio netto'!K147=tabelle!$V$5,('calcolo mitigazione del rischio'!V$11*tabelle!$W$5),IF('Rischio netto'!K147=tabelle!$V$6,('calcolo mitigazione del rischio'!V$11*tabelle!$W$6),IF('Rischio netto'!K147=tabelle!$V$7,('calcolo mitigazione del rischio'!V$11*tabelle!$W$7),IF('Rischio netto'!K147=tabelle!$V$8,('calcolo mitigazione del rischio'!V$11*tabelle!$W$8),IF('Rischio netto'!K147=tabelle!$V$9,('calcolo mitigazione del rischio'!V$11*tabelle!$W$9),IF('Rischio netto'!K147=tabelle!$V$10,('calcolo mitigazione del rischio'!V$11*tabelle!$W$10),IF('Rischio netto'!K147=tabelle!$V$11,('calcolo mitigazione del rischio'!V$11*tabelle!$W$11),IF('Rischio netto'!K147=tabelle!$V$12,('calcolo mitigazione del rischio'!V$11*tabelle!$W$12),"-"))))))))))</f>
        <v>-</v>
      </c>
      <c r="W136" s="26" t="str">
        <f>IF('Rischio netto'!L147=tabelle!$V$3,('calcolo mitigazione del rischio'!W$11*tabelle!$W$3),IF('Rischio netto'!L147=tabelle!$V$4,('calcolo mitigazione del rischio'!W$11*tabelle!$W$4),IF('Rischio netto'!L147=tabelle!$V$5,('calcolo mitigazione del rischio'!W$11*tabelle!$W$5),IF('Rischio netto'!L147=tabelle!$V$6,('calcolo mitigazione del rischio'!W$11*tabelle!$W$6),IF('Rischio netto'!L147=tabelle!$V$7,('calcolo mitigazione del rischio'!W$11*tabelle!$W$7),IF('Rischio netto'!L147=tabelle!$V$8,('calcolo mitigazione del rischio'!W$11*tabelle!$W$8),IF('Rischio netto'!L147=tabelle!$V$9,('calcolo mitigazione del rischio'!W$11*tabelle!$W$9),IF('Rischio netto'!L147=tabelle!$V$10,('calcolo mitigazione del rischio'!W$11*tabelle!$W$10),IF('Rischio netto'!L147=tabelle!$V$11,('calcolo mitigazione del rischio'!W$11*tabelle!$W$11),IF('Rischio netto'!L147=tabelle!$V$12,('calcolo mitigazione del rischio'!W$11*tabelle!$W$12),"-"))))))))))</f>
        <v>-</v>
      </c>
      <c r="X136" s="26" t="str">
        <f>IF('Rischio netto'!O147=tabelle!$V$3,('calcolo mitigazione del rischio'!X$11*tabelle!$W$3),IF('Rischio netto'!O147=tabelle!$V$4,('calcolo mitigazione del rischio'!X$11*tabelle!$W$4),IF('Rischio netto'!O147=tabelle!$V$5,('calcolo mitigazione del rischio'!X$11*tabelle!$W$5),IF('Rischio netto'!O147=tabelle!$V$6,('calcolo mitigazione del rischio'!X$11*tabelle!$W$6),IF('Rischio netto'!O147=tabelle!$V$7,('calcolo mitigazione del rischio'!X$11*tabelle!$W$7),IF('Rischio netto'!O147=tabelle!$V$8,('calcolo mitigazione del rischio'!X$11*tabelle!$W$8),IF('Rischio netto'!O147=tabelle!$V$9,('calcolo mitigazione del rischio'!X$11*tabelle!$W$9),IF('Rischio netto'!O147=tabelle!$V$10,('calcolo mitigazione del rischio'!X$11*tabelle!$W$10),IF('Rischio netto'!O147=tabelle!$V$11,('calcolo mitigazione del rischio'!X$11*tabelle!$W$11),IF('Rischio netto'!O147=tabelle!$V$12,('calcolo mitigazione del rischio'!X$11*tabelle!$W$12),"-"))))))))))</f>
        <v>-</v>
      </c>
      <c r="Y136" s="26" t="str">
        <f>IF('Rischio netto'!P147=tabelle!$V$3,('calcolo mitigazione del rischio'!Y$11*tabelle!$W$3),IF('Rischio netto'!P147=tabelle!$V$4,('calcolo mitigazione del rischio'!Y$11*tabelle!$W$4),IF('Rischio netto'!P147=tabelle!$V$5,('calcolo mitigazione del rischio'!Y$11*tabelle!$W$5),IF('Rischio netto'!P147=tabelle!$V$6,('calcolo mitigazione del rischio'!Y$11*tabelle!$W$6),IF('Rischio netto'!P147=tabelle!$V$7,('calcolo mitigazione del rischio'!Y$11*tabelle!$W$7),IF('Rischio netto'!P147=tabelle!$V$8,('calcolo mitigazione del rischio'!Y$11*tabelle!$W$8),IF('Rischio netto'!P147=tabelle!$V$9,('calcolo mitigazione del rischio'!Y$11*tabelle!$W$9),IF('Rischio netto'!P147=tabelle!$V$10,('calcolo mitigazione del rischio'!Y$11*tabelle!$W$10),IF('Rischio netto'!P147=tabelle!$V$11,('calcolo mitigazione del rischio'!Y$11*tabelle!$W$11),IF('Rischio netto'!P147=tabelle!$V$12,('calcolo mitigazione del rischio'!Y$11*tabelle!$W$12),"-"))))))))))</f>
        <v>-</v>
      </c>
      <c r="Z13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6" s="26" t="str">
        <f>IF('Rischio netto'!Q147=tabelle!$V$3,('calcolo mitigazione del rischio'!AA$11*tabelle!$W$3),IF('Rischio netto'!Q147=tabelle!$V$4,('calcolo mitigazione del rischio'!AA$11*tabelle!$W$4),IF('Rischio netto'!Q147=tabelle!$V$5,('calcolo mitigazione del rischio'!AA$11*tabelle!$W$5),IF('Rischio netto'!Q147=tabelle!$V$6,('calcolo mitigazione del rischio'!AA$11*tabelle!$W$6),IF('Rischio netto'!Q147=tabelle!$V$7,('calcolo mitigazione del rischio'!AA$11*tabelle!$W$7),IF('Rischio netto'!Q147=tabelle!$V$8,('calcolo mitigazione del rischio'!AA$11*tabelle!$W$8),IF('Rischio netto'!Q147=tabelle!$V$9,('calcolo mitigazione del rischio'!AA$11*tabelle!$W$9),IF('Rischio netto'!Q147=tabelle!$V$10,('calcolo mitigazione del rischio'!AA$11*tabelle!$W$10),IF('Rischio netto'!Q147=tabelle!$V$11,('calcolo mitigazione del rischio'!AA$11*tabelle!$W$11),IF('Rischio netto'!Q147=tabelle!$V$12,('calcolo mitigazione del rischio'!AA$11*tabelle!$W$12),"-"))))))))))</f>
        <v>-</v>
      </c>
      <c r="AB136" s="26" t="str">
        <f>IF('Rischio netto'!R147=tabelle!$V$3,('calcolo mitigazione del rischio'!AB$11*tabelle!$W$3),IF('Rischio netto'!R147=tabelle!$V$4,('calcolo mitigazione del rischio'!AB$11*tabelle!$W$4),IF('Rischio netto'!R147=tabelle!$V$5,('calcolo mitigazione del rischio'!AB$11*tabelle!$W$5),IF('Rischio netto'!R147=tabelle!$V$6,('calcolo mitigazione del rischio'!AB$11*tabelle!$W$6),IF('Rischio netto'!R147=tabelle!$V$7,('calcolo mitigazione del rischio'!AB$11*tabelle!$W$7),IF('Rischio netto'!R147=tabelle!$V$8,('calcolo mitigazione del rischio'!AB$11*tabelle!$W$8),IF('Rischio netto'!R147=tabelle!$V$9,('calcolo mitigazione del rischio'!AB$11*tabelle!$W$9),IF('Rischio netto'!R147=tabelle!$V$10,('calcolo mitigazione del rischio'!AB$11*tabelle!$W$10),IF('Rischio netto'!R147=tabelle!$V$11,('calcolo mitigazione del rischio'!AB$11*tabelle!$W$11),IF('Rischio netto'!R147=tabelle!$V$12,('calcolo mitigazione del rischio'!AB$11*tabelle!$W$12),"-"))))))))))</f>
        <v>-</v>
      </c>
      <c r="AC136" s="405" t="str">
        <f>IF('Rischio netto'!T143=tabelle!$V$3,('calcolo mitigazione del rischio'!AC$11*tabelle!$W$3),IF('Rischio netto'!T143=tabelle!$V$4,('calcolo mitigazione del rischio'!AC$11*tabelle!$W$4),IF('Rischio netto'!T143=tabelle!$V$5,('calcolo mitigazione del rischio'!AC$11*tabelle!$W$5),IF('Rischio netto'!T143=tabelle!$V$6,('calcolo mitigazione del rischio'!AC$11*tabelle!$W$6),IF('Rischio netto'!T143=tabelle!$V$7,('calcolo mitigazione del rischio'!AC$11*tabelle!$W$7),IF('Rischio netto'!T143=tabelle!$V$8,('calcolo mitigazione del rischio'!AC$11*tabelle!$W$8),IF('Rischio netto'!T143=tabelle!$V$9,('calcolo mitigazione del rischio'!AC$11*tabelle!$W$9),IF('Rischio netto'!T143=tabelle!$V$10,('calcolo mitigazione del rischio'!AC$11*tabelle!$W$10),IF('Rischio netto'!T143=tabelle!$V$11,('calcolo mitigazione del rischio'!AC$11*tabelle!$W$11),IF('Rischio netto'!T143=tabelle!$V$12,('calcolo mitigazione del rischio'!AC$11*tabelle!$W$12),"-"))))))))))</f>
        <v>-</v>
      </c>
      <c r="AD136" s="26" t="str">
        <f>IF('Rischio netto'!T147=tabelle!$V$3,('calcolo mitigazione del rischio'!AD$11*tabelle!$W$3),IF('Rischio netto'!T147=tabelle!$V$4,('calcolo mitigazione del rischio'!AD$11*tabelle!$W$4),IF('Rischio netto'!T147=tabelle!$V$5,('calcolo mitigazione del rischio'!AD$11*tabelle!$W$5),IF('Rischio netto'!T147=tabelle!$V$6,('calcolo mitigazione del rischio'!AD$11*tabelle!$W$6),IF('Rischio netto'!T147=tabelle!$V$7,('calcolo mitigazione del rischio'!AD$11*tabelle!$W$7),IF('Rischio netto'!T147=tabelle!$V$8,('calcolo mitigazione del rischio'!AD$11*tabelle!$W$8),IF('Rischio netto'!T147=tabelle!$V$9,('calcolo mitigazione del rischio'!AD$11*tabelle!$W$9),IF('Rischio netto'!T147=tabelle!$V$10,('calcolo mitigazione del rischio'!AD$11*tabelle!$W$10),IF('Rischio netto'!T147=tabelle!$V$11,('calcolo mitigazione del rischio'!AD$11*tabelle!$W$11),IF('Rischio netto'!T147=tabelle!$V$12,('calcolo mitigazione del rischio'!AD$11*tabelle!$W$12),"-"))))))))))</f>
        <v>-</v>
      </c>
      <c r="AE136" s="26"/>
      <c r="AF136" s="405" t="str">
        <f>IF('Rischio netto'!T143=tabelle!$V$3,('calcolo mitigazione del rischio'!AF$11*tabelle!$W$3),IF('Rischio netto'!T143=tabelle!$V$4,('calcolo mitigazione del rischio'!AF$11*tabelle!$W$4),IF('Rischio netto'!T143=tabelle!$V$5,('calcolo mitigazione del rischio'!AF$11*tabelle!$W$5),IF('Rischio netto'!T143=tabelle!$V$6,('calcolo mitigazione del rischio'!AF$11*tabelle!$W$6),IF('Rischio netto'!T143=tabelle!$V$7,('calcolo mitigazione del rischio'!AF$11*tabelle!$W$7),IF('Rischio netto'!T143=tabelle!$V$8,('calcolo mitigazione del rischio'!AF$11*tabelle!$W$8),IF('Rischio netto'!T143=tabelle!$V$9,('calcolo mitigazione del rischio'!AF$11*tabelle!$W$9),IF('Rischio netto'!T143=tabelle!$V$10,('calcolo mitigazione del rischio'!AF$11*tabelle!$W$10),IF('Rischio netto'!T143=tabelle!$V$11,('calcolo mitigazione del rischio'!AF$11*tabelle!$W$11),IF('Rischio netto'!T143=tabelle!$V$12,('calcolo mitigazione del rischio'!AF$11*tabelle!$W$12),"-"))))))))))</f>
        <v>-</v>
      </c>
      <c r="AG136" s="405" t="str">
        <f>IF('Rischio netto'!U143=tabelle!$V$3,('calcolo mitigazione del rischio'!AG$11*tabelle!$W$3),IF('Rischio netto'!U143=tabelle!$V$4,('calcolo mitigazione del rischio'!AG$11*tabelle!$W$4),IF('Rischio netto'!U143=tabelle!$V$5,('calcolo mitigazione del rischio'!AG$11*tabelle!$W$5),IF('Rischio netto'!U143=tabelle!$V$6,('calcolo mitigazione del rischio'!AG$11*tabelle!$W$6),IF('Rischio netto'!U143=tabelle!$V$7,('calcolo mitigazione del rischio'!AG$11*tabelle!$W$7),IF('Rischio netto'!U143=tabelle!$V$8,('calcolo mitigazione del rischio'!AG$11*tabelle!$W$8),IF('Rischio netto'!U143=tabelle!$V$9,('calcolo mitigazione del rischio'!AG$11*tabelle!$W$9),IF('Rischio netto'!U143=tabelle!$V$10,('calcolo mitigazione del rischio'!AG$11*tabelle!$W$10),IF('Rischio netto'!U143=tabelle!$V$11,('calcolo mitigazione del rischio'!AG$11*tabelle!$W$11),IF('Rischio netto'!U143=tabelle!$V$12,('calcolo mitigazione del rischio'!AG$11*tabelle!$W$12),"-"))))))))))</f>
        <v>-</v>
      </c>
      <c r="AH136" s="26" t="str">
        <f>IF('Rischio netto'!V147=tabelle!$V$3,('calcolo mitigazione del rischio'!AH$11*tabelle!$W$3),IF('Rischio netto'!V147=tabelle!$V$4,('calcolo mitigazione del rischio'!AH$11*tabelle!$W$4),IF('Rischio netto'!V147=tabelle!$V$5,('calcolo mitigazione del rischio'!AH$11*tabelle!$W$5),IF('Rischio netto'!V147=tabelle!$V$6,('calcolo mitigazione del rischio'!AH$11*tabelle!$W$6),IF('Rischio netto'!V147=tabelle!$V$7,('calcolo mitigazione del rischio'!AH$11*tabelle!$W$7),IF('Rischio netto'!V147=tabelle!$V$8,('calcolo mitigazione del rischio'!AH$11*tabelle!$W$8),IF('Rischio netto'!V147=tabelle!$V$9,('calcolo mitigazione del rischio'!AH$11*tabelle!$W$9),IF('Rischio netto'!V147=tabelle!$V$10,('calcolo mitigazione del rischio'!AH$11*tabelle!$W$10),IF('Rischio netto'!V147=tabelle!$V$11,('calcolo mitigazione del rischio'!AH$11*tabelle!$W$11),IF('Rischio netto'!V147=tabelle!$V$12,('calcolo mitigazione del rischio'!AH$11*tabelle!$W$12),"-"))))))))))</f>
        <v>-</v>
      </c>
      <c r="AI136" s="410" t="str">
        <f>IF('Rischio netto'!W147=tabelle!$V$3,('calcolo mitigazione del rischio'!AI$11*tabelle!$W$3),IF('Rischio netto'!W147=tabelle!$V$4,('calcolo mitigazione del rischio'!AI$11*tabelle!$W$4),IF('Rischio netto'!W147=tabelle!$V$5,('calcolo mitigazione del rischio'!AI$11*tabelle!$W$5),IF('Rischio netto'!W147=tabelle!$V$6,('calcolo mitigazione del rischio'!AI$11*tabelle!$W$6),IF('Rischio netto'!W147=tabelle!$V$7,('calcolo mitigazione del rischio'!AI$11*tabelle!$W$7),IF('Rischio netto'!W147=tabelle!$V$8,('calcolo mitigazione del rischio'!AI$11*tabelle!$W$8),IF('Rischio netto'!W147=tabelle!$V$9,('calcolo mitigazione del rischio'!AI$11*tabelle!$W$9),IF('Rischio netto'!W147=tabelle!$V$10,('calcolo mitigazione del rischio'!AI$11*tabelle!$W$10),IF('Rischio netto'!W147=tabelle!$V$11,('calcolo mitigazione del rischio'!AI$11*tabelle!$W$11),IF('Rischio netto'!W147=tabelle!$V$12,('calcolo mitigazione del rischio'!AI$11*tabelle!$W$12),"-"))))))))))</f>
        <v>-</v>
      </c>
      <c r="AJ136" s="428" t="e">
        <f t="shared" si="9"/>
        <v>#REF!</v>
      </c>
      <c r="AK136" s="429" t="e">
        <f t="shared" si="16"/>
        <v>#REF!</v>
      </c>
      <c r="AL136" s="418" t="e">
        <f>IF('calcolo mitigazione del rischio'!$AJ136="-","-",'calcolo mitigazione del rischio'!$AK136)</f>
        <v>#REF!</v>
      </c>
      <c r="AM136" s="412" t="str">
        <f>IF('Rischio netto'!X147="-","-",IF('calcolo mitigazione del rischio'!S136="-","-",IF('calcolo mitigazione del rischio'!AL136="-","-",ROUND(('calcolo mitigazione del rischio'!S136*(1-'calcolo mitigazione del rischio'!AL136)),0))))</f>
        <v>-</v>
      </c>
      <c r="AN136" s="404"/>
      <c r="AO136" s="26">
        <f>IF('Rischio Lordo'!L143="X",tabelle!$I$2,0)</f>
        <v>0</v>
      </c>
      <c r="AP136" s="26">
        <f>IF('Rischio Lordo'!M143="X",tabelle!$I$3,0)</f>
        <v>0</v>
      </c>
      <c r="AQ136" s="26">
        <f>IF('Rischio Lordo'!N143="X",tabelle!$I$4,0)</f>
        <v>0</v>
      </c>
      <c r="AR136" s="26">
        <f>IF('Rischio Lordo'!O143="X",tabelle!$I$5,0)</f>
        <v>0</v>
      </c>
      <c r="AS136" s="26">
        <f>IF('Rischio Lordo'!P143="X",tabelle!$I$6,0)</f>
        <v>0</v>
      </c>
      <c r="AT136" s="26">
        <f>IF('Rischio Lordo'!Q143="X",tabelle!$I$7,0)</f>
        <v>0</v>
      </c>
      <c r="AU136" s="26">
        <f>IF('Rischio Lordo'!R143="X",tabelle!$I$8,0)</f>
        <v>0</v>
      </c>
      <c r="AV136" s="26">
        <f>IF('Rischio Lordo'!S143="X",tabelle!$I$9,0)</f>
        <v>0</v>
      </c>
      <c r="AW136" s="26">
        <f>IF('Rischio Lordo'!T143="X",tabelle!$I$10,0)</f>
        <v>0</v>
      </c>
      <c r="AX136" s="26">
        <f>IF('Rischio Lordo'!U143="X",tabelle!$I$11,0)</f>
        <v>0</v>
      </c>
      <c r="AY136" s="26">
        <f>IF('Rischio Lordo'!V143="X",tabelle!$I$12,0)</f>
        <v>0</v>
      </c>
      <c r="AZ136" s="26">
        <f>IF('Rischio Lordo'!W143="X",tabelle!$I$13,0)</f>
        <v>0</v>
      </c>
      <c r="BA136" s="26">
        <f>IF('Rischio Lordo'!X143="X",tabelle!$I$14,0)</f>
        <v>0</v>
      </c>
      <c r="BB136" s="26">
        <f>IF('Rischio Lordo'!Y143="X",tabelle!$I$15,0)</f>
        <v>0</v>
      </c>
      <c r="BC136" s="26">
        <f>IF('Rischio Lordo'!Z143="X",tabelle!$I$16,0)</f>
        <v>0</v>
      </c>
      <c r="BD136" s="26">
        <f>IF('Rischio Lordo'!AA143="X",tabelle!$I$17,0)</f>
        <v>0</v>
      </c>
      <c r="BE136" s="26">
        <f>IF('Rischio Lordo'!AB143="X",tabelle!$I$18,0)</f>
        <v>0</v>
      </c>
      <c r="BF136" s="26">
        <f>IF('Rischio Lordo'!AC143="X",tabelle!$I$18,0)</f>
        <v>0</v>
      </c>
      <c r="BG136" s="26">
        <f>IF('Rischio Lordo'!AC143="X",tabelle!$I$19,0)</f>
        <v>0</v>
      </c>
      <c r="BH136" s="212">
        <f t="shared" si="17"/>
        <v>0</v>
      </c>
    </row>
    <row r="137" spans="1:60" x14ac:dyDescent="0.75">
      <c r="A137" s="956">
        <f>Schema!A146</f>
        <v>0</v>
      </c>
      <c r="B137" s="715">
        <f>Schema!B146</f>
        <v>0</v>
      </c>
      <c r="C137" s="1138">
        <f>Schema!C146</f>
        <v>0</v>
      </c>
      <c r="D137" s="273" t="str">
        <f>Schema!D146</f>
        <v>B.1.4. Uso della posta elettronica</v>
      </c>
      <c r="E137" s="307" t="str">
        <f>Schema!E146</f>
        <v>GSI</v>
      </c>
      <c r="F137" s="57" t="str">
        <f>Schema!F146</f>
        <v>B</v>
      </c>
      <c r="G137" s="57" t="str">
        <f>Schema!G146</f>
        <v>01</v>
      </c>
      <c r="H137" s="308" t="str">
        <f>Schema!H146</f>
        <v>04</v>
      </c>
      <c r="I137" s="181" t="str">
        <f>IF('Rischio Lordo'!AF144=tabelle!$M$7,tabelle!$N$7,IF('Rischio Lordo'!AF144=tabelle!$M$6,tabelle!$N$6,IF('Rischio Lordo'!AF144=tabelle!$M$5,tabelle!$N$5,IF('Rischio Lordo'!AF144=tabelle!$M$4,tabelle!$N$4,IF('Rischio Lordo'!AF144=tabelle!$M$3,tabelle!$N$3,"-")))))</f>
        <v>-</v>
      </c>
      <c r="J137" s="34" t="str">
        <f>IF('Rischio Lordo'!AG144=tabelle!$M$7,tabelle!$N$7,IF('Rischio Lordo'!AG144=tabelle!$M$6,tabelle!$N$6,IF('Rischio Lordo'!AG144=tabelle!$M$5,tabelle!$N$5,IF('Rischio Lordo'!AG144=tabelle!$M$4,tabelle!$N$4,IF('Rischio Lordo'!AG144=tabelle!$M$3,tabelle!$N$3,"-")))))</f>
        <v>-</v>
      </c>
      <c r="K137" s="34" t="str">
        <f>IF('Rischio Lordo'!AH144=tabelle!$M$7,tabelle!$N$7,IF('Rischio Lordo'!AH144=tabelle!$M$6,tabelle!$N$6,IF('Rischio Lordo'!AH144=tabelle!$M$5,tabelle!$N$5,IF('Rischio Lordo'!AH144=tabelle!$M$4,tabelle!$N$4,IF('Rischio Lordo'!AH144=tabelle!$M$3,tabelle!$N$3,"-")))))</f>
        <v>-</v>
      </c>
      <c r="L137" s="394" t="str">
        <f t="shared" si="14"/>
        <v>-</v>
      </c>
      <c r="M137" s="34" t="str">
        <f>IF('Rischio Lordo'!AI144=tabelle!$M$7,tabelle!$N$7,IF('Rischio Lordo'!AI144=tabelle!$M$6,tabelle!$N$6,IF('Rischio Lordo'!AI144=tabelle!$M$5,tabelle!$N$5,IF('Rischio Lordo'!AI144=tabelle!$M$4,tabelle!$N$4,IF('Rischio Lordo'!AI144=tabelle!$M$3,tabelle!$N$3,"-")))))</f>
        <v>-</v>
      </c>
      <c r="N137" s="165" t="str">
        <f>IF(M137="-","-",IF('calcolo mitigazione del rischio'!L137="-","-",IF(AND((M137*'calcolo mitigazione del rischio'!L137)&gt;=tabelle!$P$3, (M137*'calcolo mitigazione del rischio'!L137)&lt;tabelle!$Q$3),tabelle!$R$3,IF(AND((M137*'calcolo mitigazione del rischio'!L137)&gt;=tabelle!$P$4, (M137*'calcolo mitigazione del rischio'!L137)&lt;tabelle!$Q$4),tabelle!$R$4,IF(AND((M137*'calcolo mitigazione del rischio'!L137)&gt;=tabelle!$P$5, (M137*'calcolo mitigazione del rischio'!L137)&lt;tabelle!$Q$5),tabelle!$R$5,IF(AND((M137*'calcolo mitigazione del rischio'!L137)&gt;=tabelle!$P$6, (M137*'calcolo mitigazione del rischio'!L137)&lt;tabelle!$Q$6),tabelle!$R$6,IF(AND((M137*'calcolo mitigazione del rischio'!L137)&gt;=tabelle!$P$7, (M137*'calcolo mitigazione del rischio'!L137)&lt;=tabelle!$Q$7),tabelle!$R$7,"-")))))))</f>
        <v>-</v>
      </c>
      <c r="O137" s="35" t="str">
        <f>IF('Rischio Lordo'!AK144=tabelle!$M$7,tabelle!$N$7,IF('Rischio Lordo'!AK144=tabelle!$M$6,tabelle!$N$6,IF('Rischio Lordo'!AK144=tabelle!$M$5,tabelle!$N$5,IF('Rischio Lordo'!AK144=tabelle!$M$4,tabelle!$N$4,IF('Rischio Lordo'!AK144=tabelle!$M$3,tabelle!$N$3,"-")))))</f>
        <v>-</v>
      </c>
      <c r="P137" s="35" t="str">
        <f>IF('Rischio Lordo'!AL144=tabelle!$M$7,tabelle!$N$7,IF('Rischio Lordo'!AL144=tabelle!$M$6,tabelle!$N$6,IF('Rischio Lordo'!AL144=tabelle!$M$5,tabelle!$N$5,IF('Rischio Lordo'!AL144=tabelle!$M$4,tabelle!$N$4,IF('Rischio Lordo'!AL144=tabelle!$M$3,tabelle!$N$3,"-")))))</f>
        <v>-</v>
      </c>
      <c r="Q137" s="35" t="str">
        <f>IF('Rischio Lordo'!AM144=tabelle!$M$7,tabelle!$N$7,IF('Rischio Lordo'!AM144=tabelle!$M$6,tabelle!$N$6,IF('Rischio Lordo'!AM144=tabelle!$M$5,tabelle!$N$5,IF('Rischio Lordo'!AM144=tabelle!$M$4,tabelle!$N$4,IF('Rischio Lordo'!AM144=tabelle!$M$3,tabelle!$N$3,"-")))))</f>
        <v>-</v>
      </c>
      <c r="R137" s="166" t="str">
        <f t="shared" si="15"/>
        <v>-</v>
      </c>
      <c r="S137" s="228" t="str">
        <f>IF(R137="-","-",(R137*'calcolo mitigazione del rischio'!N137))</f>
        <v>-</v>
      </c>
      <c r="T137" s="26" t="str">
        <f>IF('Rischio netto'!I148=tabelle!$V$3,('calcolo mitigazione del rischio'!T$11*tabelle!$W$3),IF('Rischio netto'!I148=tabelle!$V$4,('calcolo mitigazione del rischio'!T$11*tabelle!$W$4),IF('Rischio netto'!I148=tabelle!$V$5,('calcolo mitigazione del rischio'!T$11*tabelle!$W$5),IF('Rischio netto'!I148=tabelle!$V$6,('calcolo mitigazione del rischio'!T$11*tabelle!$W$6),IF('Rischio netto'!I148=tabelle!$V$7,('calcolo mitigazione del rischio'!T$11*tabelle!$W$7),IF('Rischio netto'!I148=tabelle!$V$8,('calcolo mitigazione del rischio'!T$11*tabelle!$W$8),IF('Rischio netto'!I148=tabelle!$V$9,('calcolo mitigazione del rischio'!T$11*tabelle!$W$9),IF('Rischio netto'!I148=tabelle!$V$10,('calcolo mitigazione del rischio'!T$11*tabelle!$W$10),IF('Rischio netto'!I148=tabelle!$V$11,('calcolo mitigazione del rischio'!T$11*tabelle!$W$11),IF('Rischio netto'!I148=tabelle!$V$12,('calcolo mitigazione del rischio'!T$11*tabelle!$W$12),"-"))))))))))</f>
        <v>-</v>
      </c>
      <c r="U137" s="26" t="str">
        <f>IF('Rischio netto'!J148=tabelle!$V$3,('calcolo mitigazione del rischio'!U$11*tabelle!$W$3),IF('Rischio netto'!J148=tabelle!$V$4,('calcolo mitigazione del rischio'!U$11*tabelle!$W$4),IF('Rischio netto'!J148=tabelle!$V$5,('calcolo mitigazione del rischio'!U$11*tabelle!$W$5),IF('Rischio netto'!J148=tabelle!$V$6,('calcolo mitigazione del rischio'!U$11*tabelle!$W$6),IF('Rischio netto'!J148=tabelle!$V$7,('calcolo mitigazione del rischio'!U$11*tabelle!$W$7),IF('Rischio netto'!J148=tabelle!$V$8,('calcolo mitigazione del rischio'!U$11*tabelle!$W$8),IF('Rischio netto'!J148=tabelle!$V$9,('calcolo mitigazione del rischio'!U$11*tabelle!$W$9),IF('Rischio netto'!J148=tabelle!$V$10,('calcolo mitigazione del rischio'!U$11*tabelle!$W$10),IF('Rischio netto'!J148=tabelle!$V$11,('calcolo mitigazione del rischio'!U$11*tabelle!$W$11),IF('Rischio netto'!J148=tabelle!$V$12,('calcolo mitigazione del rischio'!U$11*tabelle!$W$12),"-"))))))))))</f>
        <v>-</v>
      </c>
      <c r="V137" s="26" t="str">
        <f>IF('Rischio netto'!K148=tabelle!$V$3,('calcolo mitigazione del rischio'!V$11*tabelle!$W$3),IF('Rischio netto'!K148=tabelle!$V$4,('calcolo mitigazione del rischio'!V$11*tabelle!$W$4),IF('Rischio netto'!K148=tabelle!$V$5,('calcolo mitigazione del rischio'!V$11*tabelle!$W$5),IF('Rischio netto'!K148=tabelle!$V$6,('calcolo mitigazione del rischio'!V$11*tabelle!$W$6),IF('Rischio netto'!K148=tabelle!$V$7,('calcolo mitigazione del rischio'!V$11*tabelle!$W$7),IF('Rischio netto'!K148=tabelle!$V$8,('calcolo mitigazione del rischio'!V$11*tabelle!$W$8),IF('Rischio netto'!K148=tabelle!$V$9,('calcolo mitigazione del rischio'!V$11*tabelle!$W$9),IF('Rischio netto'!K148=tabelle!$V$10,('calcolo mitigazione del rischio'!V$11*tabelle!$W$10),IF('Rischio netto'!K148=tabelle!$V$11,('calcolo mitigazione del rischio'!V$11*tabelle!$W$11),IF('Rischio netto'!K148=tabelle!$V$12,('calcolo mitigazione del rischio'!V$11*tabelle!$W$12),"-"))))))))))</f>
        <v>-</v>
      </c>
      <c r="W137" s="26" t="str">
        <f>IF('Rischio netto'!L148=tabelle!$V$3,('calcolo mitigazione del rischio'!W$11*tabelle!$W$3),IF('Rischio netto'!L148=tabelle!$V$4,('calcolo mitigazione del rischio'!W$11*tabelle!$W$4),IF('Rischio netto'!L148=tabelle!$V$5,('calcolo mitigazione del rischio'!W$11*tabelle!$W$5),IF('Rischio netto'!L148=tabelle!$V$6,('calcolo mitigazione del rischio'!W$11*tabelle!$W$6),IF('Rischio netto'!L148=tabelle!$V$7,('calcolo mitigazione del rischio'!W$11*tabelle!$W$7),IF('Rischio netto'!L148=tabelle!$V$8,('calcolo mitigazione del rischio'!W$11*tabelle!$W$8),IF('Rischio netto'!L148=tabelle!$V$9,('calcolo mitigazione del rischio'!W$11*tabelle!$W$9),IF('Rischio netto'!L148=tabelle!$V$10,('calcolo mitigazione del rischio'!W$11*tabelle!$W$10),IF('Rischio netto'!L148=tabelle!$V$11,('calcolo mitigazione del rischio'!W$11*tabelle!$W$11),IF('Rischio netto'!L148=tabelle!$V$12,('calcolo mitigazione del rischio'!W$11*tabelle!$W$12),"-"))))))))))</f>
        <v>-</v>
      </c>
      <c r="X137" s="26" t="str">
        <f>IF('Rischio netto'!O148=tabelle!$V$3,('calcolo mitigazione del rischio'!X$11*tabelle!$W$3),IF('Rischio netto'!O148=tabelle!$V$4,('calcolo mitigazione del rischio'!X$11*tabelle!$W$4),IF('Rischio netto'!O148=tabelle!$V$5,('calcolo mitigazione del rischio'!X$11*tabelle!$W$5),IF('Rischio netto'!O148=tabelle!$V$6,('calcolo mitigazione del rischio'!X$11*tabelle!$W$6),IF('Rischio netto'!O148=tabelle!$V$7,('calcolo mitigazione del rischio'!X$11*tabelle!$W$7),IF('Rischio netto'!O148=tabelle!$V$8,('calcolo mitigazione del rischio'!X$11*tabelle!$W$8),IF('Rischio netto'!O148=tabelle!$V$9,('calcolo mitigazione del rischio'!X$11*tabelle!$W$9),IF('Rischio netto'!O148=tabelle!$V$10,('calcolo mitigazione del rischio'!X$11*tabelle!$W$10),IF('Rischio netto'!O148=tabelle!$V$11,('calcolo mitigazione del rischio'!X$11*tabelle!$W$11),IF('Rischio netto'!O148=tabelle!$V$12,('calcolo mitigazione del rischio'!X$11*tabelle!$W$12),"-"))))))))))</f>
        <v>-</v>
      </c>
      <c r="Y137" s="26" t="str">
        <f>IF('Rischio netto'!P148=tabelle!$V$3,('calcolo mitigazione del rischio'!Y$11*tabelle!$W$3),IF('Rischio netto'!P148=tabelle!$V$4,('calcolo mitigazione del rischio'!Y$11*tabelle!$W$4),IF('Rischio netto'!P148=tabelle!$V$5,('calcolo mitigazione del rischio'!Y$11*tabelle!$W$5),IF('Rischio netto'!P148=tabelle!$V$6,('calcolo mitigazione del rischio'!Y$11*tabelle!$W$6),IF('Rischio netto'!P148=tabelle!$V$7,('calcolo mitigazione del rischio'!Y$11*tabelle!$W$7),IF('Rischio netto'!P148=tabelle!$V$8,('calcolo mitigazione del rischio'!Y$11*tabelle!$W$8),IF('Rischio netto'!P148=tabelle!$V$9,('calcolo mitigazione del rischio'!Y$11*tabelle!$W$9),IF('Rischio netto'!P148=tabelle!$V$10,('calcolo mitigazione del rischio'!Y$11*tabelle!$W$10),IF('Rischio netto'!P148=tabelle!$V$11,('calcolo mitigazione del rischio'!Y$11*tabelle!$W$11),IF('Rischio netto'!P148=tabelle!$V$12,('calcolo mitigazione del rischio'!Y$11*tabelle!$W$12),"-"))))))))))</f>
        <v>-</v>
      </c>
      <c r="Z13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7" s="26" t="str">
        <f>IF('Rischio netto'!Q148=tabelle!$V$3,('calcolo mitigazione del rischio'!AA$11*tabelle!$W$3),IF('Rischio netto'!Q148=tabelle!$V$4,('calcolo mitigazione del rischio'!AA$11*tabelle!$W$4),IF('Rischio netto'!Q148=tabelle!$V$5,('calcolo mitigazione del rischio'!AA$11*tabelle!$W$5),IF('Rischio netto'!Q148=tabelle!$V$6,('calcolo mitigazione del rischio'!AA$11*tabelle!$W$6),IF('Rischio netto'!Q148=tabelle!$V$7,('calcolo mitigazione del rischio'!AA$11*tabelle!$W$7),IF('Rischio netto'!Q148=tabelle!$V$8,('calcolo mitigazione del rischio'!AA$11*tabelle!$W$8),IF('Rischio netto'!Q148=tabelle!$V$9,('calcolo mitigazione del rischio'!AA$11*tabelle!$W$9),IF('Rischio netto'!Q148=tabelle!$V$10,('calcolo mitigazione del rischio'!AA$11*tabelle!$W$10),IF('Rischio netto'!Q148=tabelle!$V$11,('calcolo mitigazione del rischio'!AA$11*tabelle!$W$11),IF('Rischio netto'!Q148=tabelle!$V$12,('calcolo mitigazione del rischio'!AA$11*tabelle!$W$12),"-"))))))))))</f>
        <v>-</v>
      </c>
      <c r="AB137" s="26" t="str">
        <f>IF('Rischio netto'!R148=tabelle!$V$3,('calcolo mitigazione del rischio'!AB$11*tabelle!$W$3),IF('Rischio netto'!R148=tabelle!$V$4,('calcolo mitigazione del rischio'!AB$11*tabelle!$W$4),IF('Rischio netto'!R148=tabelle!$V$5,('calcolo mitigazione del rischio'!AB$11*tabelle!$W$5),IF('Rischio netto'!R148=tabelle!$V$6,('calcolo mitigazione del rischio'!AB$11*tabelle!$W$6),IF('Rischio netto'!R148=tabelle!$V$7,('calcolo mitigazione del rischio'!AB$11*tabelle!$W$7),IF('Rischio netto'!R148=tabelle!$V$8,('calcolo mitigazione del rischio'!AB$11*tabelle!$W$8),IF('Rischio netto'!R148=tabelle!$V$9,('calcolo mitigazione del rischio'!AB$11*tabelle!$W$9),IF('Rischio netto'!R148=tabelle!$V$10,('calcolo mitigazione del rischio'!AB$11*tabelle!$W$10),IF('Rischio netto'!R148=tabelle!$V$11,('calcolo mitigazione del rischio'!AB$11*tabelle!$W$11),IF('Rischio netto'!R148=tabelle!$V$12,('calcolo mitigazione del rischio'!AB$11*tabelle!$W$12),"-"))))))))))</f>
        <v>-</v>
      </c>
      <c r="AC137" s="405" t="str">
        <f>IF('Rischio netto'!T144=tabelle!$V$3,('calcolo mitigazione del rischio'!AC$11*tabelle!$W$3),IF('Rischio netto'!T144=tabelle!$V$4,('calcolo mitigazione del rischio'!AC$11*tabelle!$W$4),IF('Rischio netto'!T144=tabelle!$V$5,('calcolo mitigazione del rischio'!AC$11*tabelle!$W$5),IF('Rischio netto'!T144=tabelle!$V$6,('calcolo mitigazione del rischio'!AC$11*tabelle!$W$6),IF('Rischio netto'!T144=tabelle!$V$7,('calcolo mitigazione del rischio'!AC$11*tabelle!$W$7),IF('Rischio netto'!T144=tabelle!$V$8,('calcolo mitigazione del rischio'!AC$11*tabelle!$W$8),IF('Rischio netto'!T144=tabelle!$V$9,('calcolo mitigazione del rischio'!AC$11*tabelle!$W$9),IF('Rischio netto'!T144=tabelle!$V$10,('calcolo mitigazione del rischio'!AC$11*tabelle!$W$10),IF('Rischio netto'!T144=tabelle!$V$11,('calcolo mitigazione del rischio'!AC$11*tabelle!$W$11),IF('Rischio netto'!T144=tabelle!$V$12,('calcolo mitigazione del rischio'!AC$11*tabelle!$W$12),"-"))))))))))</f>
        <v>-</v>
      </c>
      <c r="AD137" s="26" t="str">
        <f>IF('Rischio netto'!T148=tabelle!$V$3,('calcolo mitigazione del rischio'!AD$11*tabelle!$W$3),IF('Rischio netto'!T148=tabelle!$V$4,('calcolo mitigazione del rischio'!AD$11*tabelle!$W$4),IF('Rischio netto'!T148=tabelle!$V$5,('calcolo mitigazione del rischio'!AD$11*tabelle!$W$5),IF('Rischio netto'!T148=tabelle!$V$6,('calcolo mitigazione del rischio'!AD$11*tabelle!$W$6),IF('Rischio netto'!T148=tabelle!$V$7,('calcolo mitigazione del rischio'!AD$11*tabelle!$W$7),IF('Rischio netto'!T148=tabelle!$V$8,('calcolo mitigazione del rischio'!AD$11*tabelle!$W$8),IF('Rischio netto'!T148=tabelle!$V$9,('calcolo mitigazione del rischio'!AD$11*tabelle!$W$9),IF('Rischio netto'!T148=tabelle!$V$10,('calcolo mitigazione del rischio'!AD$11*tabelle!$W$10),IF('Rischio netto'!T148=tabelle!$V$11,('calcolo mitigazione del rischio'!AD$11*tabelle!$W$11),IF('Rischio netto'!T148=tabelle!$V$12,('calcolo mitigazione del rischio'!AD$11*tabelle!$W$12),"-"))))))))))</f>
        <v>-</v>
      </c>
      <c r="AE137" s="26"/>
      <c r="AF137" s="405" t="str">
        <f>IF('Rischio netto'!T144=tabelle!$V$3,('calcolo mitigazione del rischio'!AF$11*tabelle!$W$3),IF('Rischio netto'!T144=tabelle!$V$4,('calcolo mitigazione del rischio'!AF$11*tabelle!$W$4),IF('Rischio netto'!T144=tabelle!$V$5,('calcolo mitigazione del rischio'!AF$11*tabelle!$W$5),IF('Rischio netto'!T144=tabelle!$V$6,('calcolo mitigazione del rischio'!AF$11*tabelle!$W$6),IF('Rischio netto'!T144=tabelle!$V$7,('calcolo mitigazione del rischio'!AF$11*tabelle!$W$7),IF('Rischio netto'!T144=tabelle!$V$8,('calcolo mitigazione del rischio'!AF$11*tabelle!$W$8),IF('Rischio netto'!T144=tabelle!$V$9,('calcolo mitigazione del rischio'!AF$11*tabelle!$W$9),IF('Rischio netto'!T144=tabelle!$V$10,('calcolo mitigazione del rischio'!AF$11*tabelle!$W$10),IF('Rischio netto'!T144=tabelle!$V$11,('calcolo mitigazione del rischio'!AF$11*tabelle!$W$11),IF('Rischio netto'!T144=tabelle!$V$12,('calcolo mitigazione del rischio'!AF$11*tabelle!$W$12),"-"))))))))))</f>
        <v>-</v>
      </c>
      <c r="AG137" s="405" t="str">
        <f>IF('Rischio netto'!U144=tabelle!$V$3,('calcolo mitigazione del rischio'!AG$11*tabelle!$W$3),IF('Rischio netto'!U144=tabelle!$V$4,('calcolo mitigazione del rischio'!AG$11*tabelle!$W$4),IF('Rischio netto'!U144=tabelle!$V$5,('calcolo mitigazione del rischio'!AG$11*tabelle!$W$5),IF('Rischio netto'!U144=tabelle!$V$6,('calcolo mitigazione del rischio'!AG$11*tabelle!$W$6),IF('Rischio netto'!U144=tabelle!$V$7,('calcolo mitigazione del rischio'!AG$11*tabelle!$W$7),IF('Rischio netto'!U144=tabelle!$V$8,('calcolo mitigazione del rischio'!AG$11*tabelle!$W$8),IF('Rischio netto'!U144=tabelle!$V$9,('calcolo mitigazione del rischio'!AG$11*tabelle!$W$9),IF('Rischio netto'!U144=tabelle!$V$10,('calcolo mitigazione del rischio'!AG$11*tabelle!$W$10),IF('Rischio netto'!U144=tabelle!$V$11,('calcolo mitigazione del rischio'!AG$11*tabelle!$W$11),IF('Rischio netto'!U144=tabelle!$V$12,('calcolo mitigazione del rischio'!AG$11*tabelle!$W$12),"-"))))))))))</f>
        <v>-</v>
      </c>
      <c r="AH137" s="26" t="str">
        <f>IF('Rischio netto'!V148=tabelle!$V$3,('calcolo mitigazione del rischio'!AH$11*tabelle!$W$3),IF('Rischio netto'!V148=tabelle!$V$4,('calcolo mitigazione del rischio'!AH$11*tabelle!$W$4),IF('Rischio netto'!V148=tabelle!$V$5,('calcolo mitigazione del rischio'!AH$11*tabelle!$W$5),IF('Rischio netto'!V148=tabelle!$V$6,('calcolo mitigazione del rischio'!AH$11*tabelle!$W$6),IF('Rischio netto'!V148=tabelle!$V$7,('calcolo mitigazione del rischio'!AH$11*tabelle!$W$7),IF('Rischio netto'!V148=tabelle!$V$8,('calcolo mitigazione del rischio'!AH$11*tabelle!$W$8),IF('Rischio netto'!V148=tabelle!$V$9,('calcolo mitigazione del rischio'!AH$11*tabelle!$W$9),IF('Rischio netto'!V148=tabelle!$V$10,('calcolo mitigazione del rischio'!AH$11*tabelle!$W$10),IF('Rischio netto'!V148=tabelle!$V$11,('calcolo mitigazione del rischio'!AH$11*tabelle!$W$11),IF('Rischio netto'!V148=tabelle!$V$12,('calcolo mitigazione del rischio'!AH$11*tabelle!$W$12),"-"))))))))))</f>
        <v>-</v>
      </c>
      <c r="AI137" s="410" t="str">
        <f>IF('Rischio netto'!W148=tabelle!$V$3,('calcolo mitigazione del rischio'!AI$11*tabelle!$W$3),IF('Rischio netto'!W148=tabelle!$V$4,('calcolo mitigazione del rischio'!AI$11*tabelle!$W$4),IF('Rischio netto'!W148=tabelle!$V$5,('calcolo mitigazione del rischio'!AI$11*tabelle!$W$5),IF('Rischio netto'!W148=tabelle!$V$6,('calcolo mitigazione del rischio'!AI$11*tabelle!$W$6),IF('Rischio netto'!W148=tabelle!$V$7,('calcolo mitigazione del rischio'!AI$11*tabelle!$W$7),IF('Rischio netto'!W148=tabelle!$V$8,('calcolo mitigazione del rischio'!AI$11*tabelle!$W$8),IF('Rischio netto'!W148=tabelle!$V$9,('calcolo mitigazione del rischio'!AI$11*tabelle!$W$9),IF('Rischio netto'!W148=tabelle!$V$10,('calcolo mitigazione del rischio'!AI$11*tabelle!$W$10),IF('Rischio netto'!W148=tabelle!$V$11,('calcolo mitigazione del rischio'!AI$11*tabelle!$W$11),IF('Rischio netto'!W148=tabelle!$V$12,('calcolo mitigazione del rischio'!AI$11*tabelle!$W$12),"-"))))))))))</f>
        <v>-</v>
      </c>
      <c r="AJ137" s="428" t="e">
        <f t="shared" si="9"/>
        <v>#REF!</v>
      </c>
      <c r="AK137" s="429" t="e">
        <f t="shared" si="16"/>
        <v>#REF!</v>
      </c>
      <c r="AL137" s="418" t="e">
        <f>IF('calcolo mitigazione del rischio'!$AJ137="-","-",'calcolo mitigazione del rischio'!$AK137)</f>
        <v>#REF!</v>
      </c>
      <c r="AM137" s="412" t="str">
        <f>IF('Rischio netto'!X148="-","-",IF('calcolo mitigazione del rischio'!S137="-","-",IF('calcolo mitigazione del rischio'!AL137="-","-",ROUND(('calcolo mitigazione del rischio'!S137*(1-'calcolo mitigazione del rischio'!AL137)),0))))</f>
        <v>-</v>
      </c>
      <c r="AN137" s="404"/>
      <c r="AO137" s="26">
        <f>IF('Rischio Lordo'!L144="X",tabelle!$I$2,0)</f>
        <v>0</v>
      </c>
      <c r="AP137" s="26">
        <f>IF('Rischio Lordo'!M144="X",tabelle!$I$3,0)</f>
        <v>0</v>
      </c>
      <c r="AQ137" s="26">
        <f>IF('Rischio Lordo'!N144="X",tabelle!$I$4,0)</f>
        <v>0</v>
      </c>
      <c r="AR137" s="26">
        <f>IF('Rischio Lordo'!O144="X",tabelle!$I$5,0)</f>
        <v>0</v>
      </c>
      <c r="AS137" s="26">
        <f>IF('Rischio Lordo'!P144="X",tabelle!$I$6,0)</f>
        <v>0</v>
      </c>
      <c r="AT137" s="26">
        <f>IF('Rischio Lordo'!Q144="X",tabelle!$I$7,0)</f>
        <v>0</v>
      </c>
      <c r="AU137" s="26">
        <f>IF('Rischio Lordo'!R144="X",tabelle!$I$8,0)</f>
        <v>0</v>
      </c>
      <c r="AV137" s="26">
        <f>IF('Rischio Lordo'!S144="X",tabelle!$I$9,0)</f>
        <v>0</v>
      </c>
      <c r="AW137" s="26">
        <f>IF('Rischio Lordo'!T144="X",tabelle!$I$10,0)</f>
        <v>0</v>
      </c>
      <c r="AX137" s="26">
        <f>IF('Rischio Lordo'!U144="X",tabelle!$I$11,0)</f>
        <v>0</v>
      </c>
      <c r="AY137" s="26">
        <f>IF('Rischio Lordo'!V144="X",tabelle!$I$12,0)</f>
        <v>0</v>
      </c>
      <c r="AZ137" s="26">
        <f>IF('Rischio Lordo'!W144="X",tabelle!$I$13,0)</f>
        <v>0</v>
      </c>
      <c r="BA137" s="26">
        <f>IF('Rischio Lordo'!X144="X",tabelle!$I$14,0)</f>
        <v>0</v>
      </c>
      <c r="BB137" s="26">
        <f>IF('Rischio Lordo'!Y144="X",tabelle!$I$15,0)</f>
        <v>0</v>
      </c>
      <c r="BC137" s="26">
        <f>IF('Rischio Lordo'!Z144="X",tabelle!$I$16,0)</f>
        <v>0</v>
      </c>
      <c r="BD137" s="26">
        <f>IF('Rischio Lordo'!AA144="X",tabelle!$I$17,0)</f>
        <v>0</v>
      </c>
      <c r="BE137" s="26">
        <f>IF('Rischio Lordo'!AB144="X",tabelle!$I$18,0)</f>
        <v>0</v>
      </c>
      <c r="BF137" s="26">
        <f>IF('Rischio Lordo'!AC144="X",tabelle!$I$18,0)</f>
        <v>0</v>
      </c>
      <c r="BG137" s="26">
        <f>IF('Rischio Lordo'!AC144="X",tabelle!$I$19,0)</f>
        <v>0</v>
      </c>
      <c r="BH137" s="212">
        <f t="shared" si="17"/>
        <v>0</v>
      </c>
    </row>
    <row r="138" spans="1:60" x14ac:dyDescent="0.75">
      <c r="A138" s="956">
        <f>Schema!A147</f>
        <v>0</v>
      </c>
      <c r="B138" s="715">
        <f>Schema!B147</f>
        <v>0</v>
      </c>
      <c r="C138" s="1138">
        <f>Schema!C147</f>
        <v>0</v>
      </c>
      <c r="D138" s="273" t="str">
        <f>Schema!D147</f>
        <v xml:space="preserve">B.1.5. Navigazione internet </v>
      </c>
      <c r="E138" s="307" t="str">
        <f>Schema!E147</f>
        <v>GSI</v>
      </c>
      <c r="F138" s="57" t="str">
        <f>Schema!F147</f>
        <v>B</v>
      </c>
      <c r="G138" s="57" t="str">
        <f>Schema!G147</f>
        <v>01</v>
      </c>
      <c r="H138" s="308" t="str">
        <f>Schema!H147</f>
        <v>05</v>
      </c>
      <c r="I138" s="181" t="str">
        <f>IF('Rischio Lordo'!AF145=tabelle!$M$7,tabelle!$N$7,IF('Rischio Lordo'!AF145=tabelle!$M$6,tabelle!$N$6,IF('Rischio Lordo'!AF145=tabelle!$M$5,tabelle!$N$5,IF('Rischio Lordo'!AF145=tabelle!$M$4,tabelle!$N$4,IF('Rischio Lordo'!AF145=tabelle!$M$3,tabelle!$N$3,"-")))))</f>
        <v>-</v>
      </c>
      <c r="J138" s="34" t="str">
        <f>IF('Rischio Lordo'!AG145=tabelle!$M$7,tabelle!$N$7,IF('Rischio Lordo'!AG145=tabelle!$M$6,tabelle!$N$6,IF('Rischio Lordo'!AG145=tabelle!$M$5,tabelle!$N$5,IF('Rischio Lordo'!AG145=tabelle!$M$4,tabelle!$N$4,IF('Rischio Lordo'!AG145=tabelle!$M$3,tabelle!$N$3,"-")))))</f>
        <v>-</v>
      </c>
      <c r="K138" s="34" t="str">
        <f>IF('Rischio Lordo'!AH145=tabelle!$M$7,tabelle!$N$7,IF('Rischio Lordo'!AH145=tabelle!$M$6,tabelle!$N$6,IF('Rischio Lordo'!AH145=tabelle!$M$5,tabelle!$N$5,IF('Rischio Lordo'!AH145=tabelle!$M$4,tabelle!$N$4,IF('Rischio Lordo'!AH145=tabelle!$M$3,tabelle!$N$3,"-")))))</f>
        <v>-</v>
      </c>
      <c r="L138" s="394" t="str">
        <f t="shared" si="14"/>
        <v>-</v>
      </c>
      <c r="M138" s="34" t="str">
        <f>IF('Rischio Lordo'!AI145=tabelle!$M$7,tabelle!$N$7,IF('Rischio Lordo'!AI145=tabelle!$M$6,tabelle!$N$6,IF('Rischio Lordo'!AI145=tabelle!$M$5,tabelle!$N$5,IF('Rischio Lordo'!AI145=tabelle!$M$4,tabelle!$N$4,IF('Rischio Lordo'!AI145=tabelle!$M$3,tabelle!$N$3,"-")))))</f>
        <v>-</v>
      </c>
      <c r="N138" s="165" t="str">
        <f>IF(M138="-","-",IF('calcolo mitigazione del rischio'!L138="-","-",IF(AND((M138*'calcolo mitigazione del rischio'!L138)&gt;=tabelle!$P$3, (M138*'calcolo mitigazione del rischio'!L138)&lt;tabelle!$Q$3),tabelle!$R$3,IF(AND((M138*'calcolo mitigazione del rischio'!L138)&gt;=tabelle!$P$4, (M138*'calcolo mitigazione del rischio'!L138)&lt;tabelle!$Q$4),tabelle!$R$4,IF(AND((M138*'calcolo mitigazione del rischio'!L138)&gt;=tabelle!$P$5, (M138*'calcolo mitigazione del rischio'!L138)&lt;tabelle!$Q$5),tabelle!$R$5,IF(AND((M138*'calcolo mitigazione del rischio'!L138)&gt;=tabelle!$P$6, (M138*'calcolo mitigazione del rischio'!L138)&lt;tabelle!$Q$6),tabelle!$R$6,IF(AND((M138*'calcolo mitigazione del rischio'!L138)&gt;=tabelle!$P$7, (M138*'calcolo mitigazione del rischio'!L138)&lt;=tabelle!$Q$7),tabelle!$R$7,"-")))))))</f>
        <v>-</v>
      </c>
      <c r="O138" s="35" t="str">
        <f>IF('Rischio Lordo'!AK145=tabelle!$M$7,tabelle!$N$7,IF('Rischio Lordo'!AK145=tabelle!$M$6,tabelle!$N$6,IF('Rischio Lordo'!AK145=tabelle!$M$5,tabelle!$N$5,IF('Rischio Lordo'!AK145=tabelle!$M$4,tabelle!$N$4,IF('Rischio Lordo'!AK145=tabelle!$M$3,tabelle!$N$3,"-")))))</f>
        <v>-</v>
      </c>
      <c r="P138" s="35" t="str">
        <f>IF('Rischio Lordo'!AL145=tabelle!$M$7,tabelle!$N$7,IF('Rischio Lordo'!AL145=tabelle!$M$6,tabelle!$N$6,IF('Rischio Lordo'!AL145=tabelle!$M$5,tabelle!$N$5,IF('Rischio Lordo'!AL145=tabelle!$M$4,tabelle!$N$4,IF('Rischio Lordo'!AL145=tabelle!$M$3,tabelle!$N$3,"-")))))</f>
        <v>-</v>
      </c>
      <c r="Q138" s="35" t="str">
        <f>IF('Rischio Lordo'!AM145=tabelle!$M$7,tabelle!$N$7,IF('Rischio Lordo'!AM145=tabelle!$M$6,tabelle!$N$6,IF('Rischio Lordo'!AM145=tabelle!$M$5,tabelle!$N$5,IF('Rischio Lordo'!AM145=tabelle!$M$4,tabelle!$N$4,IF('Rischio Lordo'!AM145=tabelle!$M$3,tabelle!$N$3,"-")))))</f>
        <v>-</v>
      </c>
      <c r="R138" s="166" t="str">
        <f t="shared" si="15"/>
        <v>-</v>
      </c>
      <c r="S138" s="228" t="str">
        <f>IF(R138="-","-",(R138*'calcolo mitigazione del rischio'!N138))</f>
        <v>-</v>
      </c>
      <c r="T138" s="26" t="str">
        <f>IF('Rischio netto'!I149=tabelle!$V$3,('calcolo mitigazione del rischio'!T$11*tabelle!$W$3),IF('Rischio netto'!I149=tabelle!$V$4,('calcolo mitigazione del rischio'!T$11*tabelle!$W$4),IF('Rischio netto'!I149=tabelle!$V$5,('calcolo mitigazione del rischio'!T$11*tabelle!$W$5),IF('Rischio netto'!I149=tabelle!$V$6,('calcolo mitigazione del rischio'!T$11*tabelle!$W$6),IF('Rischio netto'!I149=tabelle!$V$7,('calcolo mitigazione del rischio'!T$11*tabelle!$W$7),IF('Rischio netto'!I149=tabelle!$V$8,('calcolo mitigazione del rischio'!T$11*tabelle!$W$8),IF('Rischio netto'!I149=tabelle!$V$9,('calcolo mitigazione del rischio'!T$11*tabelle!$W$9),IF('Rischio netto'!I149=tabelle!$V$10,('calcolo mitigazione del rischio'!T$11*tabelle!$W$10),IF('Rischio netto'!I149=tabelle!$V$11,('calcolo mitigazione del rischio'!T$11*tabelle!$W$11),IF('Rischio netto'!I149=tabelle!$V$12,('calcolo mitigazione del rischio'!T$11*tabelle!$W$12),"-"))))))))))</f>
        <v>-</v>
      </c>
      <c r="U138" s="26" t="str">
        <f>IF('Rischio netto'!J149=tabelle!$V$3,('calcolo mitigazione del rischio'!U$11*tabelle!$W$3),IF('Rischio netto'!J149=tabelle!$V$4,('calcolo mitigazione del rischio'!U$11*tabelle!$W$4),IF('Rischio netto'!J149=tabelle!$V$5,('calcolo mitigazione del rischio'!U$11*tabelle!$W$5),IF('Rischio netto'!J149=tabelle!$V$6,('calcolo mitigazione del rischio'!U$11*tabelle!$W$6),IF('Rischio netto'!J149=tabelle!$V$7,('calcolo mitigazione del rischio'!U$11*tabelle!$W$7),IF('Rischio netto'!J149=tabelle!$V$8,('calcolo mitigazione del rischio'!U$11*tabelle!$W$8),IF('Rischio netto'!J149=tabelle!$V$9,('calcolo mitigazione del rischio'!U$11*tabelle!$W$9),IF('Rischio netto'!J149=tabelle!$V$10,('calcolo mitigazione del rischio'!U$11*tabelle!$W$10),IF('Rischio netto'!J149=tabelle!$V$11,('calcolo mitigazione del rischio'!U$11*tabelle!$W$11),IF('Rischio netto'!J149=tabelle!$V$12,('calcolo mitigazione del rischio'!U$11*tabelle!$W$12),"-"))))))))))</f>
        <v>-</v>
      </c>
      <c r="V138" s="26" t="str">
        <f>IF('Rischio netto'!K149=tabelle!$V$3,('calcolo mitigazione del rischio'!V$11*tabelle!$W$3),IF('Rischio netto'!K149=tabelle!$V$4,('calcolo mitigazione del rischio'!V$11*tabelle!$W$4),IF('Rischio netto'!K149=tabelle!$V$5,('calcolo mitigazione del rischio'!V$11*tabelle!$W$5),IF('Rischio netto'!K149=tabelle!$V$6,('calcolo mitigazione del rischio'!V$11*tabelle!$W$6),IF('Rischio netto'!K149=tabelle!$V$7,('calcolo mitigazione del rischio'!V$11*tabelle!$W$7),IF('Rischio netto'!K149=tabelle!$V$8,('calcolo mitigazione del rischio'!V$11*tabelle!$W$8),IF('Rischio netto'!K149=tabelle!$V$9,('calcolo mitigazione del rischio'!V$11*tabelle!$W$9),IF('Rischio netto'!K149=tabelle!$V$10,('calcolo mitigazione del rischio'!V$11*tabelle!$W$10),IF('Rischio netto'!K149=tabelle!$V$11,('calcolo mitigazione del rischio'!V$11*tabelle!$W$11),IF('Rischio netto'!K149=tabelle!$V$12,('calcolo mitigazione del rischio'!V$11*tabelle!$W$12),"-"))))))))))</f>
        <v>-</v>
      </c>
      <c r="W138" s="26" t="str">
        <f>IF('Rischio netto'!L149=tabelle!$V$3,('calcolo mitigazione del rischio'!W$11*tabelle!$W$3),IF('Rischio netto'!L149=tabelle!$V$4,('calcolo mitigazione del rischio'!W$11*tabelle!$W$4),IF('Rischio netto'!L149=tabelle!$V$5,('calcolo mitigazione del rischio'!W$11*tabelle!$W$5),IF('Rischio netto'!L149=tabelle!$V$6,('calcolo mitigazione del rischio'!W$11*tabelle!$W$6),IF('Rischio netto'!L149=tabelle!$V$7,('calcolo mitigazione del rischio'!W$11*tabelle!$W$7),IF('Rischio netto'!L149=tabelle!$V$8,('calcolo mitigazione del rischio'!W$11*tabelle!$W$8),IF('Rischio netto'!L149=tabelle!$V$9,('calcolo mitigazione del rischio'!W$11*tabelle!$W$9),IF('Rischio netto'!L149=tabelle!$V$10,('calcolo mitigazione del rischio'!W$11*tabelle!$W$10),IF('Rischio netto'!L149=tabelle!$V$11,('calcolo mitigazione del rischio'!W$11*tabelle!$W$11),IF('Rischio netto'!L149=tabelle!$V$12,('calcolo mitigazione del rischio'!W$11*tabelle!$W$12),"-"))))))))))</f>
        <v>-</v>
      </c>
      <c r="X138" s="26" t="str">
        <f>IF('Rischio netto'!O149=tabelle!$V$3,('calcolo mitigazione del rischio'!X$11*tabelle!$W$3),IF('Rischio netto'!O149=tabelle!$V$4,('calcolo mitigazione del rischio'!X$11*tabelle!$W$4),IF('Rischio netto'!O149=tabelle!$V$5,('calcolo mitigazione del rischio'!X$11*tabelle!$W$5),IF('Rischio netto'!O149=tabelle!$V$6,('calcolo mitigazione del rischio'!X$11*tabelle!$W$6),IF('Rischio netto'!O149=tabelle!$V$7,('calcolo mitigazione del rischio'!X$11*tabelle!$W$7),IF('Rischio netto'!O149=tabelle!$V$8,('calcolo mitigazione del rischio'!X$11*tabelle!$W$8),IF('Rischio netto'!O149=tabelle!$V$9,('calcolo mitigazione del rischio'!X$11*tabelle!$W$9),IF('Rischio netto'!O149=tabelle!$V$10,('calcolo mitigazione del rischio'!X$11*tabelle!$W$10),IF('Rischio netto'!O149=tabelle!$V$11,('calcolo mitigazione del rischio'!X$11*tabelle!$W$11),IF('Rischio netto'!O149=tabelle!$V$12,('calcolo mitigazione del rischio'!X$11*tabelle!$W$12),"-"))))))))))</f>
        <v>-</v>
      </c>
      <c r="Y138" s="26" t="str">
        <f>IF('Rischio netto'!P149=tabelle!$V$3,('calcolo mitigazione del rischio'!Y$11*tabelle!$W$3),IF('Rischio netto'!P149=tabelle!$V$4,('calcolo mitigazione del rischio'!Y$11*tabelle!$W$4),IF('Rischio netto'!P149=tabelle!$V$5,('calcolo mitigazione del rischio'!Y$11*tabelle!$W$5),IF('Rischio netto'!P149=tabelle!$V$6,('calcolo mitigazione del rischio'!Y$11*tabelle!$W$6),IF('Rischio netto'!P149=tabelle!$V$7,('calcolo mitigazione del rischio'!Y$11*tabelle!$W$7),IF('Rischio netto'!P149=tabelle!$V$8,('calcolo mitigazione del rischio'!Y$11*tabelle!$W$8),IF('Rischio netto'!P149=tabelle!$V$9,('calcolo mitigazione del rischio'!Y$11*tabelle!$W$9),IF('Rischio netto'!P149=tabelle!$V$10,('calcolo mitigazione del rischio'!Y$11*tabelle!$W$10),IF('Rischio netto'!P149=tabelle!$V$11,('calcolo mitigazione del rischio'!Y$11*tabelle!$W$11),IF('Rischio netto'!P149=tabelle!$V$12,('calcolo mitigazione del rischio'!Y$11*tabelle!$W$12),"-"))))))))))</f>
        <v>-</v>
      </c>
      <c r="Z13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8" s="26" t="str">
        <f>IF('Rischio netto'!Q149=tabelle!$V$3,('calcolo mitigazione del rischio'!AA$11*tabelle!$W$3),IF('Rischio netto'!Q149=tabelle!$V$4,('calcolo mitigazione del rischio'!AA$11*tabelle!$W$4),IF('Rischio netto'!Q149=tabelle!$V$5,('calcolo mitigazione del rischio'!AA$11*tabelle!$W$5),IF('Rischio netto'!Q149=tabelle!$V$6,('calcolo mitigazione del rischio'!AA$11*tabelle!$W$6),IF('Rischio netto'!Q149=tabelle!$V$7,('calcolo mitigazione del rischio'!AA$11*tabelle!$W$7),IF('Rischio netto'!Q149=tabelle!$V$8,('calcolo mitigazione del rischio'!AA$11*tabelle!$W$8),IF('Rischio netto'!Q149=tabelle!$V$9,('calcolo mitigazione del rischio'!AA$11*tabelle!$W$9),IF('Rischio netto'!Q149=tabelle!$V$10,('calcolo mitigazione del rischio'!AA$11*tabelle!$W$10),IF('Rischio netto'!Q149=tabelle!$V$11,('calcolo mitigazione del rischio'!AA$11*tabelle!$W$11),IF('Rischio netto'!Q149=tabelle!$V$12,('calcolo mitigazione del rischio'!AA$11*tabelle!$W$12),"-"))))))))))</f>
        <v>-</v>
      </c>
      <c r="AB138" s="26" t="str">
        <f>IF('Rischio netto'!R149=tabelle!$V$3,('calcolo mitigazione del rischio'!AB$11*tabelle!$W$3),IF('Rischio netto'!R149=tabelle!$V$4,('calcolo mitigazione del rischio'!AB$11*tabelle!$W$4),IF('Rischio netto'!R149=tabelle!$V$5,('calcolo mitigazione del rischio'!AB$11*tabelle!$W$5),IF('Rischio netto'!R149=tabelle!$V$6,('calcolo mitigazione del rischio'!AB$11*tabelle!$W$6),IF('Rischio netto'!R149=tabelle!$V$7,('calcolo mitigazione del rischio'!AB$11*tabelle!$W$7),IF('Rischio netto'!R149=tabelle!$V$8,('calcolo mitigazione del rischio'!AB$11*tabelle!$W$8),IF('Rischio netto'!R149=tabelle!$V$9,('calcolo mitigazione del rischio'!AB$11*tabelle!$W$9),IF('Rischio netto'!R149=tabelle!$V$10,('calcolo mitigazione del rischio'!AB$11*tabelle!$W$10),IF('Rischio netto'!R149=tabelle!$V$11,('calcolo mitigazione del rischio'!AB$11*tabelle!$W$11),IF('Rischio netto'!R149=tabelle!$V$12,('calcolo mitigazione del rischio'!AB$11*tabelle!$W$12),"-"))))))))))</f>
        <v>-</v>
      </c>
      <c r="AC138" s="405" t="str">
        <f>IF('Rischio netto'!T145=tabelle!$V$3,('calcolo mitigazione del rischio'!AC$11*tabelle!$W$3),IF('Rischio netto'!T145=tabelle!$V$4,('calcolo mitigazione del rischio'!AC$11*tabelle!$W$4),IF('Rischio netto'!T145=tabelle!$V$5,('calcolo mitigazione del rischio'!AC$11*tabelle!$W$5),IF('Rischio netto'!T145=tabelle!$V$6,('calcolo mitigazione del rischio'!AC$11*tabelle!$W$6),IF('Rischio netto'!T145=tabelle!$V$7,('calcolo mitigazione del rischio'!AC$11*tabelle!$W$7),IF('Rischio netto'!T145=tabelle!$V$8,('calcolo mitigazione del rischio'!AC$11*tabelle!$W$8),IF('Rischio netto'!T145=tabelle!$V$9,('calcolo mitigazione del rischio'!AC$11*tabelle!$W$9),IF('Rischio netto'!T145=tabelle!$V$10,('calcolo mitigazione del rischio'!AC$11*tabelle!$W$10),IF('Rischio netto'!T145=tabelle!$V$11,('calcolo mitigazione del rischio'!AC$11*tabelle!$W$11),IF('Rischio netto'!T145=tabelle!$V$12,('calcolo mitigazione del rischio'!AC$11*tabelle!$W$12),"-"))))))))))</f>
        <v>-</v>
      </c>
      <c r="AD138" s="26" t="str">
        <f>IF('Rischio netto'!T149=tabelle!$V$3,('calcolo mitigazione del rischio'!AD$11*tabelle!$W$3),IF('Rischio netto'!T149=tabelle!$V$4,('calcolo mitigazione del rischio'!AD$11*tabelle!$W$4),IF('Rischio netto'!T149=tabelle!$V$5,('calcolo mitigazione del rischio'!AD$11*tabelle!$W$5),IF('Rischio netto'!T149=tabelle!$V$6,('calcolo mitigazione del rischio'!AD$11*tabelle!$W$6),IF('Rischio netto'!T149=tabelle!$V$7,('calcolo mitigazione del rischio'!AD$11*tabelle!$W$7),IF('Rischio netto'!T149=tabelle!$V$8,('calcolo mitigazione del rischio'!AD$11*tabelle!$W$8),IF('Rischio netto'!T149=tabelle!$V$9,('calcolo mitigazione del rischio'!AD$11*tabelle!$W$9),IF('Rischio netto'!T149=tabelle!$V$10,('calcolo mitigazione del rischio'!AD$11*tabelle!$W$10),IF('Rischio netto'!T149=tabelle!$V$11,('calcolo mitigazione del rischio'!AD$11*tabelle!$W$11),IF('Rischio netto'!T149=tabelle!$V$12,('calcolo mitigazione del rischio'!AD$11*tabelle!$W$12),"-"))))))))))</f>
        <v>-</v>
      </c>
      <c r="AE138" s="26"/>
      <c r="AF138" s="405" t="str">
        <f>IF('Rischio netto'!T145=tabelle!$V$3,('calcolo mitigazione del rischio'!AF$11*tabelle!$W$3),IF('Rischio netto'!T145=tabelle!$V$4,('calcolo mitigazione del rischio'!AF$11*tabelle!$W$4),IF('Rischio netto'!T145=tabelle!$V$5,('calcolo mitigazione del rischio'!AF$11*tabelle!$W$5),IF('Rischio netto'!T145=tabelle!$V$6,('calcolo mitigazione del rischio'!AF$11*tabelle!$W$6),IF('Rischio netto'!T145=tabelle!$V$7,('calcolo mitigazione del rischio'!AF$11*tabelle!$W$7),IF('Rischio netto'!T145=tabelle!$V$8,('calcolo mitigazione del rischio'!AF$11*tabelle!$W$8),IF('Rischio netto'!T145=tabelle!$V$9,('calcolo mitigazione del rischio'!AF$11*tabelle!$W$9),IF('Rischio netto'!T145=tabelle!$V$10,('calcolo mitigazione del rischio'!AF$11*tabelle!$W$10),IF('Rischio netto'!T145=tabelle!$V$11,('calcolo mitigazione del rischio'!AF$11*tabelle!$W$11),IF('Rischio netto'!T145=tabelle!$V$12,('calcolo mitigazione del rischio'!AF$11*tabelle!$W$12),"-"))))))))))</f>
        <v>-</v>
      </c>
      <c r="AG138" s="405" t="str">
        <f>IF('Rischio netto'!U145=tabelle!$V$3,('calcolo mitigazione del rischio'!AG$11*tabelle!$W$3),IF('Rischio netto'!U145=tabelle!$V$4,('calcolo mitigazione del rischio'!AG$11*tabelle!$W$4),IF('Rischio netto'!U145=tabelle!$V$5,('calcolo mitigazione del rischio'!AG$11*tabelle!$W$5),IF('Rischio netto'!U145=tabelle!$V$6,('calcolo mitigazione del rischio'!AG$11*tabelle!$W$6),IF('Rischio netto'!U145=tabelle!$V$7,('calcolo mitigazione del rischio'!AG$11*tabelle!$W$7),IF('Rischio netto'!U145=tabelle!$V$8,('calcolo mitigazione del rischio'!AG$11*tabelle!$W$8),IF('Rischio netto'!U145=tabelle!$V$9,('calcolo mitigazione del rischio'!AG$11*tabelle!$W$9),IF('Rischio netto'!U145=tabelle!$V$10,('calcolo mitigazione del rischio'!AG$11*tabelle!$W$10),IF('Rischio netto'!U145=tabelle!$V$11,('calcolo mitigazione del rischio'!AG$11*tabelle!$W$11),IF('Rischio netto'!U145=tabelle!$V$12,('calcolo mitigazione del rischio'!AG$11*tabelle!$W$12),"-"))))))))))</f>
        <v>-</v>
      </c>
      <c r="AH138" s="26" t="str">
        <f>IF('Rischio netto'!V149=tabelle!$V$3,('calcolo mitigazione del rischio'!AH$11*tabelle!$W$3),IF('Rischio netto'!V149=tabelle!$V$4,('calcolo mitigazione del rischio'!AH$11*tabelle!$W$4),IF('Rischio netto'!V149=tabelle!$V$5,('calcolo mitigazione del rischio'!AH$11*tabelle!$W$5),IF('Rischio netto'!V149=tabelle!$V$6,('calcolo mitigazione del rischio'!AH$11*tabelle!$W$6),IF('Rischio netto'!V149=tabelle!$V$7,('calcolo mitigazione del rischio'!AH$11*tabelle!$W$7),IF('Rischio netto'!V149=tabelle!$V$8,('calcolo mitigazione del rischio'!AH$11*tabelle!$W$8),IF('Rischio netto'!V149=tabelle!$V$9,('calcolo mitigazione del rischio'!AH$11*tabelle!$W$9),IF('Rischio netto'!V149=tabelle!$V$10,('calcolo mitigazione del rischio'!AH$11*tabelle!$W$10),IF('Rischio netto'!V149=tabelle!$V$11,('calcolo mitigazione del rischio'!AH$11*tabelle!$W$11),IF('Rischio netto'!V149=tabelle!$V$12,('calcolo mitigazione del rischio'!AH$11*tabelle!$W$12),"-"))))))))))</f>
        <v>-</v>
      </c>
      <c r="AI138" s="410" t="str">
        <f>IF('Rischio netto'!W149=tabelle!$V$3,('calcolo mitigazione del rischio'!AI$11*tabelle!$W$3),IF('Rischio netto'!W149=tabelle!$V$4,('calcolo mitigazione del rischio'!AI$11*tabelle!$W$4),IF('Rischio netto'!W149=tabelle!$V$5,('calcolo mitigazione del rischio'!AI$11*tabelle!$W$5),IF('Rischio netto'!W149=tabelle!$V$6,('calcolo mitigazione del rischio'!AI$11*tabelle!$W$6),IF('Rischio netto'!W149=tabelle!$V$7,('calcolo mitigazione del rischio'!AI$11*tabelle!$W$7),IF('Rischio netto'!W149=tabelle!$V$8,('calcolo mitigazione del rischio'!AI$11*tabelle!$W$8),IF('Rischio netto'!W149=tabelle!$V$9,('calcolo mitigazione del rischio'!AI$11*tabelle!$W$9),IF('Rischio netto'!W149=tabelle!$V$10,('calcolo mitigazione del rischio'!AI$11*tabelle!$W$10),IF('Rischio netto'!W149=tabelle!$V$11,('calcolo mitigazione del rischio'!AI$11*tabelle!$W$11),IF('Rischio netto'!W149=tabelle!$V$12,('calcolo mitigazione del rischio'!AI$11*tabelle!$W$12),"-"))))))))))</f>
        <v>-</v>
      </c>
      <c r="AJ138" s="428" t="e">
        <f t="shared" si="9"/>
        <v>#REF!</v>
      </c>
      <c r="AK138" s="429" t="e">
        <f t="shared" si="16"/>
        <v>#REF!</v>
      </c>
      <c r="AL138" s="418" t="e">
        <f>IF('calcolo mitigazione del rischio'!$AJ138="-","-",'calcolo mitigazione del rischio'!$AK138)</f>
        <v>#REF!</v>
      </c>
      <c r="AM138" s="412" t="str">
        <f>IF('Rischio netto'!X149="-","-",IF('calcolo mitigazione del rischio'!S138="-","-",IF('calcolo mitigazione del rischio'!AL138="-","-",ROUND(('calcolo mitigazione del rischio'!S138*(1-'calcolo mitigazione del rischio'!AL138)),0))))</f>
        <v>-</v>
      </c>
      <c r="AN138" s="404"/>
      <c r="AO138" s="26">
        <f>IF('Rischio Lordo'!L145="X",tabelle!$I$2,0)</f>
        <v>0</v>
      </c>
      <c r="AP138" s="26">
        <f>IF('Rischio Lordo'!M145="X",tabelle!$I$3,0)</f>
        <v>0</v>
      </c>
      <c r="AQ138" s="26">
        <f>IF('Rischio Lordo'!N145="X",tabelle!$I$4,0)</f>
        <v>0</v>
      </c>
      <c r="AR138" s="26">
        <f>IF('Rischio Lordo'!O145="X",tabelle!$I$5,0)</f>
        <v>0</v>
      </c>
      <c r="AS138" s="26">
        <f>IF('Rischio Lordo'!P145="X",tabelle!$I$6,0)</f>
        <v>0</v>
      </c>
      <c r="AT138" s="26">
        <f>IF('Rischio Lordo'!Q145="X",tabelle!$I$7,0)</f>
        <v>0</v>
      </c>
      <c r="AU138" s="26">
        <f>IF('Rischio Lordo'!R145="X",tabelle!$I$8,0)</f>
        <v>0</v>
      </c>
      <c r="AV138" s="26">
        <f>IF('Rischio Lordo'!S145="X",tabelle!$I$9,0)</f>
        <v>0</v>
      </c>
      <c r="AW138" s="26">
        <f>IF('Rischio Lordo'!T145="X",tabelle!$I$10,0)</f>
        <v>0</v>
      </c>
      <c r="AX138" s="26">
        <f>IF('Rischio Lordo'!U145="X",tabelle!$I$11,0)</f>
        <v>0</v>
      </c>
      <c r="AY138" s="26">
        <f>IF('Rischio Lordo'!V145="X",tabelle!$I$12,0)</f>
        <v>0</v>
      </c>
      <c r="AZ138" s="26">
        <f>IF('Rischio Lordo'!W145="X",tabelle!$I$13,0)</f>
        <v>0</v>
      </c>
      <c r="BA138" s="26">
        <f>IF('Rischio Lordo'!X145="X",tabelle!$I$14,0)</f>
        <v>0</v>
      </c>
      <c r="BB138" s="26">
        <f>IF('Rischio Lordo'!Y145="X",tabelle!$I$15,0)</f>
        <v>0</v>
      </c>
      <c r="BC138" s="26">
        <f>IF('Rischio Lordo'!Z145="X",tabelle!$I$16,0)</f>
        <v>0</v>
      </c>
      <c r="BD138" s="26">
        <f>IF('Rischio Lordo'!AA145="X",tabelle!$I$17,0)</f>
        <v>0</v>
      </c>
      <c r="BE138" s="26">
        <f>IF('Rischio Lordo'!AB145="X",tabelle!$I$18,0)</f>
        <v>0</v>
      </c>
      <c r="BF138" s="26">
        <f>IF('Rischio Lordo'!AC145="X",tabelle!$I$18,0)</f>
        <v>0</v>
      </c>
      <c r="BG138" s="26">
        <f>IF('Rischio Lordo'!AC145="X",tabelle!$I$19,0)</f>
        <v>0</v>
      </c>
      <c r="BH138" s="212">
        <f t="shared" si="17"/>
        <v>0</v>
      </c>
    </row>
    <row r="139" spans="1:60" x14ac:dyDescent="0.75">
      <c r="A139" s="956">
        <f>Schema!A148</f>
        <v>0</v>
      </c>
      <c r="B139" s="715">
        <f>Schema!B148</f>
        <v>0</v>
      </c>
      <c r="C139" s="1138">
        <f>Schema!C148</f>
        <v>0</v>
      </c>
      <c r="D139" s="273" t="str">
        <f>Schema!D148</f>
        <v>B.1.6. Protezione antivirus</v>
      </c>
      <c r="E139" s="307" t="str">
        <f>Schema!E148</f>
        <v>GSI</v>
      </c>
      <c r="F139" s="57" t="str">
        <f>Schema!F148</f>
        <v>B</v>
      </c>
      <c r="G139" s="57" t="str">
        <f>Schema!G148</f>
        <v>01</v>
      </c>
      <c r="H139" s="308" t="str">
        <f>Schema!H148</f>
        <v>06</v>
      </c>
      <c r="I139" s="181" t="str">
        <f>IF('Rischio Lordo'!AF146=tabelle!$M$7,tabelle!$N$7,IF('Rischio Lordo'!AF146=tabelle!$M$6,tabelle!$N$6,IF('Rischio Lordo'!AF146=tabelle!$M$5,tabelle!$N$5,IF('Rischio Lordo'!AF146=tabelle!$M$4,tabelle!$N$4,IF('Rischio Lordo'!AF146=tabelle!$M$3,tabelle!$N$3,"-")))))</f>
        <v>-</v>
      </c>
      <c r="J139" s="34" t="str">
        <f>IF('Rischio Lordo'!AG146=tabelle!$M$7,tabelle!$N$7,IF('Rischio Lordo'!AG146=tabelle!$M$6,tabelle!$N$6,IF('Rischio Lordo'!AG146=tabelle!$M$5,tabelle!$N$5,IF('Rischio Lordo'!AG146=tabelle!$M$4,tabelle!$N$4,IF('Rischio Lordo'!AG146=tabelle!$M$3,tabelle!$N$3,"-")))))</f>
        <v>-</v>
      </c>
      <c r="K139" s="34" t="str">
        <f>IF('Rischio Lordo'!AH146=tabelle!$M$7,tabelle!$N$7,IF('Rischio Lordo'!AH146=tabelle!$M$6,tabelle!$N$6,IF('Rischio Lordo'!AH146=tabelle!$M$5,tabelle!$N$5,IF('Rischio Lordo'!AH146=tabelle!$M$4,tabelle!$N$4,IF('Rischio Lordo'!AH146=tabelle!$M$3,tabelle!$N$3,"-")))))</f>
        <v>-</v>
      </c>
      <c r="L139" s="394" t="str">
        <f t="shared" si="14"/>
        <v>-</v>
      </c>
      <c r="M139" s="34" t="str">
        <f>IF('Rischio Lordo'!AI146=tabelle!$M$7,tabelle!$N$7,IF('Rischio Lordo'!AI146=tabelle!$M$6,tabelle!$N$6,IF('Rischio Lordo'!AI146=tabelle!$M$5,tabelle!$N$5,IF('Rischio Lordo'!AI146=tabelle!$M$4,tabelle!$N$4,IF('Rischio Lordo'!AI146=tabelle!$M$3,tabelle!$N$3,"-")))))</f>
        <v>-</v>
      </c>
      <c r="N139" s="165" t="str">
        <f>IF(M139="-","-",IF('calcolo mitigazione del rischio'!L139="-","-",IF(AND((M139*'calcolo mitigazione del rischio'!L139)&gt;=tabelle!$P$3, (M139*'calcolo mitigazione del rischio'!L139)&lt;tabelle!$Q$3),tabelle!$R$3,IF(AND((M139*'calcolo mitigazione del rischio'!L139)&gt;=tabelle!$P$4, (M139*'calcolo mitigazione del rischio'!L139)&lt;tabelle!$Q$4),tabelle!$R$4,IF(AND((M139*'calcolo mitigazione del rischio'!L139)&gt;=tabelle!$P$5, (M139*'calcolo mitigazione del rischio'!L139)&lt;tabelle!$Q$5),tabelle!$R$5,IF(AND((M139*'calcolo mitigazione del rischio'!L139)&gt;=tabelle!$P$6, (M139*'calcolo mitigazione del rischio'!L139)&lt;tabelle!$Q$6),tabelle!$R$6,IF(AND((M139*'calcolo mitigazione del rischio'!L139)&gt;=tabelle!$P$7, (M139*'calcolo mitigazione del rischio'!L139)&lt;=tabelle!$Q$7),tabelle!$R$7,"-")))))))</f>
        <v>-</v>
      </c>
      <c r="O139" s="35" t="str">
        <f>IF('Rischio Lordo'!AK146=tabelle!$M$7,tabelle!$N$7,IF('Rischio Lordo'!AK146=tabelle!$M$6,tabelle!$N$6,IF('Rischio Lordo'!AK146=tabelle!$M$5,tabelle!$N$5,IF('Rischio Lordo'!AK146=tabelle!$M$4,tabelle!$N$4,IF('Rischio Lordo'!AK146=tabelle!$M$3,tabelle!$N$3,"-")))))</f>
        <v>-</v>
      </c>
      <c r="P139" s="35" t="str">
        <f>IF('Rischio Lordo'!AL146=tabelle!$M$7,tabelle!$N$7,IF('Rischio Lordo'!AL146=tabelle!$M$6,tabelle!$N$6,IF('Rischio Lordo'!AL146=tabelle!$M$5,tabelle!$N$5,IF('Rischio Lordo'!AL146=tabelle!$M$4,tabelle!$N$4,IF('Rischio Lordo'!AL146=tabelle!$M$3,tabelle!$N$3,"-")))))</f>
        <v>-</v>
      </c>
      <c r="Q139" s="35" t="str">
        <f>IF('Rischio Lordo'!AM146=tabelle!$M$7,tabelle!$N$7,IF('Rischio Lordo'!AM146=tabelle!$M$6,tabelle!$N$6,IF('Rischio Lordo'!AM146=tabelle!$M$5,tabelle!$N$5,IF('Rischio Lordo'!AM146=tabelle!$M$4,tabelle!$N$4,IF('Rischio Lordo'!AM146=tabelle!$M$3,tabelle!$N$3,"-")))))</f>
        <v>-</v>
      </c>
      <c r="R139" s="166" t="str">
        <f t="shared" si="15"/>
        <v>-</v>
      </c>
      <c r="S139" s="228" t="str">
        <f>IF(R139="-","-",(R139*'calcolo mitigazione del rischio'!N139))</f>
        <v>-</v>
      </c>
      <c r="T139" s="26" t="str">
        <f>IF('Rischio netto'!I150=tabelle!$V$3,('calcolo mitigazione del rischio'!T$11*tabelle!$W$3),IF('Rischio netto'!I150=tabelle!$V$4,('calcolo mitigazione del rischio'!T$11*tabelle!$W$4),IF('Rischio netto'!I150=tabelle!$V$5,('calcolo mitigazione del rischio'!T$11*tabelle!$W$5),IF('Rischio netto'!I150=tabelle!$V$6,('calcolo mitigazione del rischio'!T$11*tabelle!$W$6),IF('Rischio netto'!I150=tabelle!$V$7,('calcolo mitigazione del rischio'!T$11*tabelle!$W$7),IF('Rischio netto'!I150=tabelle!$V$8,('calcolo mitigazione del rischio'!T$11*tabelle!$W$8),IF('Rischio netto'!I150=tabelle!$V$9,('calcolo mitigazione del rischio'!T$11*tabelle!$W$9),IF('Rischio netto'!I150=tabelle!$V$10,('calcolo mitigazione del rischio'!T$11*tabelle!$W$10),IF('Rischio netto'!I150=tabelle!$V$11,('calcolo mitigazione del rischio'!T$11*tabelle!$W$11),IF('Rischio netto'!I150=tabelle!$V$12,('calcolo mitigazione del rischio'!T$11*tabelle!$W$12),"-"))))))))))</f>
        <v>-</v>
      </c>
      <c r="U139" s="26" t="str">
        <f>IF('Rischio netto'!J150=tabelle!$V$3,('calcolo mitigazione del rischio'!U$11*tabelle!$W$3),IF('Rischio netto'!J150=tabelle!$V$4,('calcolo mitigazione del rischio'!U$11*tabelle!$W$4),IF('Rischio netto'!J150=tabelle!$V$5,('calcolo mitigazione del rischio'!U$11*tabelle!$W$5),IF('Rischio netto'!J150=tabelle!$V$6,('calcolo mitigazione del rischio'!U$11*tabelle!$W$6),IF('Rischio netto'!J150=tabelle!$V$7,('calcolo mitigazione del rischio'!U$11*tabelle!$W$7),IF('Rischio netto'!J150=tabelle!$V$8,('calcolo mitigazione del rischio'!U$11*tabelle!$W$8),IF('Rischio netto'!J150=tabelle!$V$9,('calcolo mitigazione del rischio'!U$11*tabelle!$W$9),IF('Rischio netto'!J150=tabelle!$V$10,('calcolo mitigazione del rischio'!U$11*tabelle!$W$10),IF('Rischio netto'!J150=tabelle!$V$11,('calcolo mitigazione del rischio'!U$11*tabelle!$W$11),IF('Rischio netto'!J150=tabelle!$V$12,('calcolo mitigazione del rischio'!U$11*tabelle!$W$12),"-"))))))))))</f>
        <v>-</v>
      </c>
      <c r="V139" s="26" t="str">
        <f>IF('Rischio netto'!K150=tabelle!$V$3,('calcolo mitigazione del rischio'!V$11*tabelle!$W$3),IF('Rischio netto'!K150=tabelle!$V$4,('calcolo mitigazione del rischio'!V$11*tabelle!$W$4),IF('Rischio netto'!K150=tabelle!$V$5,('calcolo mitigazione del rischio'!V$11*tabelle!$W$5),IF('Rischio netto'!K150=tabelle!$V$6,('calcolo mitigazione del rischio'!V$11*tabelle!$W$6),IF('Rischio netto'!K150=tabelle!$V$7,('calcolo mitigazione del rischio'!V$11*tabelle!$W$7),IF('Rischio netto'!K150=tabelle!$V$8,('calcolo mitigazione del rischio'!V$11*tabelle!$W$8),IF('Rischio netto'!K150=tabelle!$V$9,('calcolo mitigazione del rischio'!V$11*tabelle!$W$9),IF('Rischio netto'!K150=tabelle!$V$10,('calcolo mitigazione del rischio'!V$11*tabelle!$W$10),IF('Rischio netto'!K150=tabelle!$V$11,('calcolo mitigazione del rischio'!V$11*tabelle!$W$11),IF('Rischio netto'!K150=tabelle!$V$12,('calcolo mitigazione del rischio'!V$11*tabelle!$W$12),"-"))))))))))</f>
        <v>-</v>
      </c>
      <c r="W139" s="26" t="str">
        <f>IF('Rischio netto'!L150=tabelle!$V$3,('calcolo mitigazione del rischio'!W$11*tabelle!$W$3),IF('Rischio netto'!L150=tabelle!$V$4,('calcolo mitigazione del rischio'!W$11*tabelle!$W$4),IF('Rischio netto'!L150=tabelle!$V$5,('calcolo mitigazione del rischio'!W$11*tabelle!$W$5),IF('Rischio netto'!L150=tabelle!$V$6,('calcolo mitigazione del rischio'!W$11*tabelle!$W$6),IF('Rischio netto'!L150=tabelle!$V$7,('calcolo mitigazione del rischio'!W$11*tabelle!$W$7),IF('Rischio netto'!L150=tabelle!$V$8,('calcolo mitigazione del rischio'!W$11*tabelle!$W$8),IF('Rischio netto'!L150=tabelle!$V$9,('calcolo mitigazione del rischio'!W$11*tabelle!$W$9),IF('Rischio netto'!L150=tabelle!$V$10,('calcolo mitigazione del rischio'!W$11*tabelle!$W$10),IF('Rischio netto'!L150=tabelle!$V$11,('calcolo mitigazione del rischio'!W$11*tabelle!$W$11),IF('Rischio netto'!L150=tabelle!$V$12,('calcolo mitigazione del rischio'!W$11*tabelle!$W$12),"-"))))))))))</f>
        <v>-</v>
      </c>
      <c r="X139" s="26" t="str">
        <f>IF('Rischio netto'!O150=tabelle!$V$3,('calcolo mitigazione del rischio'!X$11*tabelle!$W$3),IF('Rischio netto'!O150=tabelle!$V$4,('calcolo mitigazione del rischio'!X$11*tabelle!$W$4),IF('Rischio netto'!O150=tabelle!$V$5,('calcolo mitigazione del rischio'!X$11*tabelle!$W$5),IF('Rischio netto'!O150=tabelle!$V$6,('calcolo mitigazione del rischio'!X$11*tabelle!$W$6),IF('Rischio netto'!O150=tabelle!$V$7,('calcolo mitigazione del rischio'!X$11*tabelle!$W$7),IF('Rischio netto'!O150=tabelle!$V$8,('calcolo mitigazione del rischio'!X$11*tabelle!$W$8),IF('Rischio netto'!O150=tabelle!$V$9,('calcolo mitigazione del rischio'!X$11*tabelle!$W$9),IF('Rischio netto'!O150=tabelle!$V$10,('calcolo mitigazione del rischio'!X$11*tabelle!$W$10),IF('Rischio netto'!O150=tabelle!$V$11,('calcolo mitigazione del rischio'!X$11*tabelle!$W$11),IF('Rischio netto'!O150=tabelle!$V$12,('calcolo mitigazione del rischio'!X$11*tabelle!$W$12),"-"))))))))))</f>
        <v>-</v>
      </c>
      <c r="Y139" s="26" t="str">
        <f>IF('Rischio netto'!P150=tabelle!$V$3,('calcolo mitigazione del rischio'!Y$11*tabelle!$W$3),IF('Rischio netto'!P150=tabelle!$V$4,('calcolo mitigazione del rischio'!Y$11*tabelle!$W$4),IF('Rischio netto'!P150=tabelle!$V$5,('calcolo mitigazione del rischio'!Y$11*tabelle!$W$5),IF('Rischio netto'!P150=tabelle!$V$6,('calcolo mitigazione del rischio'!Y$11*tabelle!$W$6),IF('Rischio netto'!P150=tabelle!$V$7,('calcolo mitigazione del rischio'!Y$11*tabelle!$W$7),IF('Rischio netto'!P150=tabelle!$V$8,('calcolo mitigazione del rischio'!Y$11*tabelle!$W$8),IF('Rischio netto'!P150=tabelle!$V$9,('calcolo mitigazione del rischio'!Y$11*tabelle!$W$9),IF('Rischio netto'!P150=tabelle!$V$10,('calcolo mitigazione del rischio'!Y$11*tabelle!$W$10),IF('Rischio netto'!P150=tabelle!$V$11,('calcolo mitigazione del rischio'!Y$11*tabelle!$W$11),IF('Rischio netto'!P150=tabelle!$V$12,('calcolo mitigazione del rischio'!Y$11*tabelle!$W$12),"-"))))))))))</f>
        <v>-</v>
      </c>
      <c r="Z13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39" s="26" t="str">
        <f>IF('Rischio netto'!Q150=tabelle!$V$3,('calcolo mitigazione del rischio'!AA$11*tabelle!$W$3),IF('Rischio netto'!Q150=tabelle!$V$4,('calcolo mitigazione del rischio'!AA$11*tabelle!$W$4),IF('Rischio netto'!Q150=tabelle!$V$5,('calcolo mitigazione del rischio'!AA$11*tabelle!$W$5),IF('Rischio netto'!Q150=tabelle!$V$6,('calcolo mitigazione del rischio'!AA$11*tabelle!$W$6),IF('Rischio netto'!Q150=tabelle!$V$7,('calcolo mitigazione del rischio'!AA$11*tabelle!$W$7),IF('Rischio netto'!Q150=tabelle!$V$8,('calcolo mitigazione del rischio'!AA$11*tabelle!$W$8),IF('Rischio netto'!Q150=tabelle!$V$9,('calcolo mitigazione del rischio'!AA$11*tabelle!$W$9),IF('Rischio netto'!Q150=tabelle!$V$10,('calcolo mitigazione del rischio'!AA$11*tabelle!$W$10),IF('Rischio netto'!Q150=tabelle!$V$11,('calcolo mitigazione del rischio'!AA$11*tabelle!$W$11),IF('Rischio netto'!Q150=tabelle!$V$12,('calcolo mitigazione del rischio'!AA$11*tabelle!$W$12),"-"))))))))))</f>
        <v>-</v>
      </c>
      <c r="AB139" s="26" t="str">
        <f>IF('Rischio netto'!R150=tabelle!$V$3,('calcolo mitigazione del rischio'!AB$11*tabelle!$W$3),IF('Rischio netto'!R150=tabelle!$V$4,('calcolo mitigazione del rischio'!AB$11*tabelle!$W$4),IF('Rischio netto'!R150=tabelle!$V$5,('calcolo mitigazione del rischio'!AB$11*tabelle!$W$5),IF('Rischio netto'!R150=tabelle!$V$6,('calcolo mitigazione del rischio'!AB$11*tabelle!$W$6),IF('Rischio netto'!R150=tabelle!$V$7,('calcolo mitigazione del rischio'!AB$11*tabelle!$W$7),IF('Rischio netto'!R150=tabelle!$V$8,('calcolo mitigazione del rischio'!AB$11*tabelle!$W$8),IF('Rischio netto'!R150=tabelle!$V$9,('calcolo mitigazione del rischio'!AB$11*tabelle!$W$9),IF('Rischio netto'!R150=tabelle!$V$10,('calcolo mitigazione del rischio'!AB$11*tabelle!$W$10),IF('Rischio netto'!R150=tabelle!$V$11,('calcolo mitigazione del rischio'!AB$11*tabelle!$W$11),IF('Rischio netto'!R150=tabelle!$V$12,('calcolo mitigazione del rischio'!AB$11*tabelle!$W$12),"-"))))))))))</f>
        <v>-</v>
      </c>
      <c r="AC139" s="405" t="str">
        <f>IF('Rischio netto'!T146=tabelle!$V$3,('calcolo mitigazione del rischio'!AC$11*tabelle!$W$3),IF('Rischio netto'!T146=tabelle!$V$4,('calcolo mitigazione del rischio'!AC$11*tabelle!$W$4),IF('Rischio netto'!T146=tabelle!$V$5,('calcolo mitigazione del rischio'!AC$11*tabelle!$W$5),IF('Rischio netto'!T146=tabelle!$V$6,('calcolo mitigazione del rischio'!AC$11*tabelle!$W$6),IF('Rischio netto'!T146=tabelle!$V$7,('calcolo mitigazione del rischio'!AC$11*tabelle!$W$7),IF('Rischio netto'!T146=tabelle!$V$8,('calcolo mitigazione del rischio'!AC$11*tabelle!$W$8),IF('Rischio netto'!T146=tabelle!$V$9,('calcolo mitigazione del rischio'!AC$11*tabelle!$W$9),IF('Rischio netto'!T146=tabelle!$V$10,('calcolo mitigazione del rischio'!AC$11*tabelle!$W$10),IF('Rischio netto'!T146=tabelle!$V$11,('calcolo mitigazione del rischio'!AC$11*tabelle!$W$11),IF('Rischio netto'!T146=tabelle!$V$12,('calcolo mitigazione del rischio'!AC$11*tabelle!$W$12),"-"))))))))))</f>
        <v>-</v>
      </c>
      <c r="AD139" s="26" t="str">
        <f>IF('Rischio netto'!T150=tabelle!$V$3,('calcolo mitigazione del rischio'!AD$11*tabelle!$W$3),IF('Rischio netto'!T150=tabelle!$V$4,('calcolo mitigazione del rischio'!AD$11*tabelle!$W$4),IF('Rischio netto'!T150=tabelle!$V$5,('calcolo mitigazione del rischio'!AD$11*tabelle!$W$5),IF('Rischio netto'!T150=tabelle!$V$6,('calcolo mitigazione del rischio'!AD$11*tabelle!$W$6),IF('Rischio netto'!T150=tabelle!$V$7,('calcolo mitigazione del rischio'!AD$11*tabelle!$W$7),IF('Rischio netto'!T150=tabelle!$V$8,('calcolo mitigazione del rischio'!AD$11*tabelle!$W$8),IF('Rischio netto'!T150=tabelle!$V$9,('calcolo mitigazione del rischio'!AD$11*tabelle!$W$9),IF('Rischio netto'!T150=tabelle!$V$10,('calcolo mitigazione del rischio'!AD$11*tabelle!$W$10),IF('Rischio netto'!T150=tabelle!$V$11,('calcolo mitigazione del rischio'!AD$11*tabelle!$W$11),IF('Rischio netto'!T150=tabelle!$V$12,('calcolo mitigazione del rischio'!AD$11*tabelle!$W$12),"-"))))))))))</f>
        <v>-</v>
      </c>
      <c r="AE139" s="26"/>
      <c r="AF139" s="405" t="str">
        <f>IF('Rischio netto'!T146=tabelle!$V$3,('calcolo mitigazione del rischio'!AF$11*tabelle!$W$3),IF('Rischio netto'!T146=tabelle!$V$4,('calcolo mitigazione del rischio'!AF$11*tabelle!$W$4),IF('Rischio netto'!T146=tabelle!$V$5,('calcolo mitigazione del rischio'!AF$11*tabelle!$W$5),IF('Rischio netto'!T146=tabelle!$V$6,('calcolo mitigazione del rischio'!AF$11*tabelle!$W$6),IF('Rischio netto'!T146=tabelle!$V$7,('calcolo mitigazione del rischio'!AF$11*tabelle!$W$7),IF('Rischio netto'!T146=tabelle!$V$8,('calcolo mitigazione del rischio'!AF$11*tabelle!$W$8),IF('Rischio netto'!T146=tabelle!$V$9,('calcolo mitigazione del rischio'!AF$11*tabelle!$W$9),IF('Rischio netto'!T146=tabelle!$V$10,('calcolo mitigazione del rischio'!AF$11*tabelle!$W$10),IF('Rischio netto'!T146=tabelle!$V$11,('calcolo mitigazione del rischio'!AF$11*tabelle!$W$11),IF('Rischio netto'!T146=tabelle!$V$12,('calcolo mitigazione del rischio'!AF$11*tabelle!$W$12),"-"))))))))))</f>
        <v>-</v>
      </c>
      <c r="AG139" s="405" t="str">
        <f>IF('Rischio netto'!U146=tabelle!$V$3,('calcolo mitigazione del rischio'!AG$11*tabelle!$W$3),IF('Rischio netto'!U146=tabelle!$V$4,('calcolo mitigazione del rischio'!AG$11*tabelle!$W$4),IF('Rischio netto'!U146=tabelle!$V$5,('calcolo mitigazione del rischio'!AG$11*tabelle!$W$5),IF('Rischio netto'!U146=tabelle!$V$6,('calcolo mitigazione del rischio'!AG$11*tabelle!$W$6),IF('Rischio netto'!U146=tabelle!$V$7,('calcolo mitigazione del rischio'!AG$11*tabelle!$W$7),IF('Rischio netto'!U146=tabelle!$V$8,('calcolo mitigazione del rischio'!AG$11*tabelle!$W$8),IF('Rischio netto'!U146=tabelle!$V$9,('calcolo mitigazione del rischio'!AG$11*tabelle!$W$9),IF('Rischio netto'!U146=tabelle!$V$10,('calcolo mitigazione del rischio'!AG$11*tabelle!$W$10),IF('Rischio netto'!U146=tabelle!$V$11,('calcolo mitigazione del rischio'!AG$11*tabelle!$W$11),IF('Rischio netto'!U146=tabelle!$V$12,('calcolo mitigazione del rischio'!AG$11*tabelle!$W$12),"-"))))))))))</f>
        <v>-</v>
      </c>
      <c r="AH139" s="26" t="str">
        <f>IF('Rischio netto'!V150=tabelle!$V$3,('calcolo mitigazione del rischio'!AH$11*tabelle!$W$3),IF('Rischio netto'!V150=tabelle!$V$4,('calcolo mitigazione del rischio'!AH$11*tabelle!$W$4),IF('Rischio netto'!V150=tabelle!$V$5,('calcolo mitigazione del rischio'!AH$11*tabelle!$W$5),IF('Rischio netto'!V150=tabelle!$V$6,('calcolo mitigazione del rischio'!AH$11*tabelle!$W$6),IF('Rischio netto'!V150=tabelle!$V$7,('calcolo mitigazione del rischio'!AH$11*tabelle!$W$7),IF('Rischio netto'!V150=tabelle!$V$8,('calcolo mitigazione del rischio'!AH$11*tabelle!$W$8),IF('Rischio netto'!V150=tabelle!$V$9,('calcolo mitigazione del rischio'!AH$11*tabelle!$W$9),IF('Rischio netto'!V150=tabelle!$V$10,('calcolo mitigazione del rischio'!AH$11*tabelle!$W$10),IF('Rischio netto'!V150=tabelle!$V$11,('calcolo mitigazione del rischio'!AH$11*tabelle!$W$11),IF('Rischio netto'!V150=tabelle!$V$12,('calcolo mitigazione del rischio'!AH$11*tabelle!$W$12),"-"))))))))))</f>
        <v>-</v>
      </c>
      <c r="AI139" s="410" t="str">
        <f>IF('Rischio netto'!W150=tabelle!$V$3,('calcolo mitigazione del rischio'!AI$11*tabelle!$W$3),IF('Rischio netto'!W150=tabelle!$V$4,('calcolo mitigazione del rischio'!AI$11*tabelle!$W$4),IF('Rischio netto'!W150=tabelle!$V$5,('calcolo mitigazione del rischio'!AI$11*tabelle!$W$5),IF('Rischio netto'!W150=tabelle!$V$6,('calcolo mitigazione del rischio'!AI$11*tabelle!$W$6),IF('Rischio netto'!W150=tabelle!$V$7,('calcolo mitigazione del rischio'!AI$11*tabelle!$W$7),IF('Rischio netto'!W150=tabelle!$V$8,('calcolo mitigazione del rischio'!AI$11*tabelle!$W$8),IF('Rischio netto'!W150=tabelle!$V$9,('calcolo mitigazione del rischio'!AI$11*tabelle!$W$9),IF('Rischio netto'!W150=tabelle!$V$10,('calcolo mitigazione del rischio'!AI$11*tabelle!$W$10),IF('Rischio netto'!W150=tabelle!$V$11,('calcolo mitigazione del rischio'!AI$11*tabelle!$W$11),IF('Rischio netto'!W150=tabelle!$V$12,('calcolo mitigazione del rischio'!AI$11*tabelle!$W$12),"-"))))))))))</f>
        <v>-</v>
      </c>
      <c r="AJ139" s="428" t="e">
        <f t="shared" ref="AJ139:AJ161" si="18">SUM(T139:AI139)</f>
        <v>#REF!</v>
      </c>
      <c r="AK139" s="429" t="e">
        <f t="shared" si="16"/>
        <v>#REF!</v>
      </c>
      <c r="AL139" s="418" t="e">
        <f>IF('calcolo mitigazione del rischio'!$AJ139="-","-",'calcolo mitigazione del rischio'!$AK139)</f>
        <v>#REF!</v>
      </c>
      <c r="AM139" s="412" t="str">
        <f>IF('Rischio netto'!X150="-","-",IF('calcolo mitigazione del rischio'!S139="-","-",IF('calcolo mitigazione del rischio'!AL139="-","-",ROUND(('calcolo mitigazione del rischio'!S139*(1-'calcolo mitigazione del rischio'!AL139)),0))))</f>
        <v>-</v>
      </c>
      <c r="AN139" s="404"/>
      <c r="AO139" s="26">
        <f>IF('Rischio Lordo'!L146="X",tabelle!$I$2,0)</f>
        <v>0</v>
      </c>
      <c r="AP139" s="26">
        <f>IF('Rischio Lordo'!M146="X",tabelle!$I$3,0)</f>
        <v>0</v>
      </c>
      <c r="AQ139" s="26">
        <f>IF('Rischio Lordo'!N146="X",tabelle!$I$4,0)</f>
        <v>0</v>
      </c>
      <c r="AR139" s="26">
        <f>IF('Rischio Lordo'!O146="X",tabelle!$I$5,0)</f>
        <v>0</v>
      </c>
      <c r="AS139" s="26">
        <f>IF('Rischio Lordo'!P146="X",tabelle!$I$6,0)</f>
        <v>0</v>
      </c>
      <c r="AT139" s="26">
        <f>IF('Rischio Lordo'!Q146="X",tabelle!$I$7,0)</f>
        <v>0</v>
      </c>
      <c r="AU139" s="26">
        <f>IF('Rischio Lordo'!R146="X",tabelle!$I$8,0)</f>
        <v>0</v>
      </c>
      <c r="AV139" s="26">
        <f>IF('Rischio Lordo'!S146="X",tabelle!$I$9,0)</f>
        <v>0</v>
      </c>
      <c r="AW139" s="26">
        <f>IF('Rischio Lordo'!T146="X",tabelle!$I$10,0)</f>
        <v>0</v>
      </c>
      <c r="AX139" s="26">
        <f>IF('Rischio Lordo'!U146="X",tabelle!$I$11,0)</f>
        <v>0</v>
      </c>
      <c r="AY139" s="26">
        <f>IF('Rischio Lordo'!V146="X",tabelle!$I$12,0)</f>
        <v>0</v>
      </c>
      <c r="AZ139" s="26">
        <f>IF('Rischio Lordo'!W146="X",tabelle!$I$13,0)</f>
        <v>0</v>
      </c>
      <c r="BA139" s="26">
        <f>IF('Rischio Lordo'!X146="X",tabelle!$I$14,0)</f>
        <v>0</v>
      </c>
      <c r="BB139" s="26">
        <f>IF('Rischio Lordo'!Y146="X",tabelle!$I$15,0)</f>
        <v>0</v>
      </c>
      <c r="BC139" s="26">
        <f>IF('Rischio Lordo'!Z146="X",tabelle!$I$16,0)</f>
        <v>0</v>
      </c>
      <c r="BD139" s="26">
        <f>IF('Rischio Lordo'!AA146="X",tabelle!$I$17,0)</f>
        <v>0</v>
      </c>
      <c r="BE139" s="26">
        <f>IF('Rischio Lordo'!AB146="X",tabelle!$I$18,0)</f>
        <v>0</v>
      </c>
      <c r="BF139" s="26">
        <f>IF('Rischio Lordo'!AC146="X",tabelle!$I$18,0)</f>
        <v>0</v>
      </c>
      <c r="BG139" s="26">
        <f>IF('Rischio Lordo'!AC146="X",tabelle!$I$19,0)</f>
        <v>0</v>
      </c>
      <c r="BH139" s="212">
        <f t="shared" si="17"/>
        <v>0</v>
      </c>
    </row>
    <row r="140" spans="1:60" x14ac:dyDescent="0.75">
      <c r="A140" s="956">
        <f>Schema!A149</f>
        <v>0</v>
      </c>
      <c r="B140" s="715">
        <f>Schema!B149</f>
        <v>0</v>
      </c>
      <c r="C140" s="1138">
        <f>Schema!C149</f>
        <v>0</v>
      </c>
      <c r="D140" s="273" t="str">
        <f>Schema!D149</f>
        <v>B.1.7. Backup e restore dei dati informativi</v>
      </c>
      <c r="E140" s="307" t="str">
        <f>Schema!E149</f>
        <v>GSI</v>
      </c>
      <c r="F140" s="57" t="str">
        <f>Schema!F149</f>
        <v>B</v>
      </c>
      <c r="G140" s="57" t="str">
        <f>Schema!G149</f>
        <v>01</v>
      </c>
      <c r="H140" s="308" t="str">
        <f>Schema!H149</f>
        <v>07</v>
      </c>
      <c r="I140" s="181" t="str">
        <f>IF('Rischio Lordo'!AF147=tabelle!$M$7,tabelle!$N$7,IF('Rischio Lordo'!AF147=tabelle!$M$6,tabelle!$N$6,IF('Rischio Lordo'!AF147=tabelle!$M$5,tabelle!$N$5,IF('Rischio Lordo'!AF147=tabelle!$M$4,tabelle!$N$4,IF('Rischio Lordo'!AF147=tabelle!$M$3,tabelle!$N$3,"-")))))</f>
        <v>-</v>
      </c>
      <c r="J140" s="34" t="str">
        <f>IF('Rischio Lordo'!AG147=tabelle!$M$7,tabelle!$N$7,IF('Rischio Lordo'!AG147=tabelle!$M$6,tabelle!$N$6,IF('Rischio Lordo'!AG147=tabelle!$M$5,tabelle!$N$5,IF('Rischio Lordo'!AG147=tabelle!$M$4,tabelle!$N$4,IF('Rischio Lordo'!AG147=tabelle!$M$3,tabelle!$N$3,"-")))))</f>
        <v>-</v>
      </c>
      <c r="K140" s="34" t="str">
        <f>IF('Rischio Lordo'!AH147=tabelle!$M$7,tabelle!$N$7,IF('Rischio Lordo'!AH147=tabelle!$M$6,tabelle!$N$6,IF('Rischio Lordo'!AH147=tabelle!$M$5,tabelle!$N$5,IF('Rischio Lordo'!AH147=tabelle!$M$4,tabelle!$N$4,IF('Rischio Lordo'!AH147=tabelle!$M$3,tabelle!$N$3,"-")))))</f>
        <v>-</v>
      </c>
      <c r="L140" s="394" t="str">
        <f t="shared" si="14"/>
        <v>-</v>
      </c>
      <c r="M140" s="34" t="str">
        <f>IF('Rischio Lordo'!AI147=tabelle!$M$7,tabelle!$N$7,IF('Rischio Lordo'!AI147=tabelle!$M$6,tabelle!$N$6,IF('Rischio Lordo'!AI147=tabelle!$M$5,tabelle!$N$5,IF('Rischio Lordo'!AI147=tabelle!$M$4,tabelle!$N$4,IF('Rischio Lordo'!AI147=tabelle!$M$3,tabelle!$N$3,"-")))))</f>
        <v>-</v>
      </c>
      <c r="N140" s="165" t="str">
        <f>IF(M140="-","-",IF('calcolo mitigazione del rischio'!L140="-","-",IF(AND((M140*'calcolo mitigazione del rischio'!L140)&gt;=tabelle!$P$3, (M140*'calcolo mitigazione del rischio'!L140)&lt;tabelle!$Q$3),tabelle!$R$3,IF(AND((M140*'calcolo mitigazione del rischio'!L140)&gt;=tabelle!$P$4, (M140*'calcolo mitigazione del rischio'!L140)&lt;tabelle!$Q$4),tabelle!$R$4,IF(AND((M140*'calcolo mitigazione del rischio'!L140)&gt;=tabelle!$P$5, (M140*'calcolo mitigazione del rischio'!L140)&lt;tabelle!$Q$5),tabelle!$R$5,IF(AND((M140*'calcolo mitigazione del rischio'!L140)&gt;=tabelle!$P$6, (M140*'calcolo mitigazione del rischio'!L140)&lt;tabelle!$Q$6),tabelle!$R$6,IF(AND((M140*'calcolo mitigazione del rischio'!L140)&gt;=tabelle!$P$7, (M140*'calcolo mitigazione del rischio'!L140)&lt;=tabelle!$Q$7),tabelle!$R$7,"-")))))))</f>
        <v>-</v>
      </c>
      <c r="O140" s="35" t="str">
        <f>IF('Rischio Lordo'!AK147=tabelle!$M$7,tabelle!$N$7,IF('Rischio Lordo'!AK147=tabelle!$M$6,tabelle!$N$6,IF('Rischio Lordo'!AK147=tabelle!$M$5,tabelle!$N$5,IF('Rischio Lordo'!AK147=tabelle!$M$4,tabelle!$N$4,IF('Rischio Lordo'!AK147=tabelle!$M$3,tabelle!$N$3,"-")))))</f>
        <v>-</v>
      </c>
      <c r="P140" s="35" t="str">
        <f>IF('Rischio Lordo'!AL147=tabelle!$M$7,tabelle!$N$7,IF('Rischio Lordo'!AL147=tabelle!$M$6,tabelle!$N$6,IF('Rischio Lordo'!AL147=tabelle!$M$5,tabelle!$N$5,IF('Rischio Lordo'!AL147=tabelle!$M$4,tabelle!$N$4,IF('Rischio Lordo'!AL147=tabelle!$M$3,tabelle!$N$3,"-")))))</f>
        <v>-</v>
      </c>
      <c r="Q140" s="35" t="str">
        <f>IF('Rischio Lordo'!AM147=tabelle!$M$7,tabelle!$N$7,IF('Rischio Lordo'!AM147=tabelle!$M$6,tabelle!$N$6,IF('Rischio Lordo'!AM147=tabelle!$M$5,tabelle!$N$5,IF('Rischio Lordo'!AM147=tabelle!$M$4,tabelle!$N$4,IF('Rischio Lordo'!AM147=tabelle!$M$3,tabelle!$N$3,"-")))))</f>
        <v>-</v>
      </c>
      <c r="R140" s="166" t="str">
        <f t="shared" si="15"/>
        <v>-</v>
      </c>
      <c r="S140" s="228" t="str">
        <f>IF(R140="-","-",(R140*'calcolo mitigazione del rischio'!N140))</f>
        <v>-</v>
      </c>
      <c r="T140" s="26" t="str">
        <f>IF('Rischio netto'!I151=tabelle!$V$3,('calcolo mitigazione del rischio'!T$11*tabelle!$W$3),IF('Rischio netto'!I151=tabelle!$V$4,('calcolo mitigazione del rischio'!T$11*tabelle!$W$4),IF('Rischio netto'!I151=tabelle!$V$5,('calcolo mitigazione del rischio'!T$11*tabelle!$W$5),IF('Rischio netto'!I151=tabelle!$V$6,('calcolo mitigazione del rischio'!T$11*tabelle!$W$6),IF('Rischio netto'!I151=tabelle!$V$7,('calcolo mitigazione del rischio'!T$11*tabelle!$W$7),IF('Rischio netto'!I151=tabelle!$V$8,('calcolo mitigazione del rischio'!T$11*tabelle!$W$8),IF('Rischio netto'!I151=tabelle!$V$9,('calcolo mitigazione del rischio'!T$11*tabelle!$W$9),IF('Rischio netto'!I151=tabelle!$V$10,('calcolo mitigazione del rischio'!T$11*tabelle!$W$10),IF('Rischio netto'!I151=tabelle!$V$11,('calcolo mitigazione del rischio'!T$11*tabelle!$W$11),IF('Rischio netto'!I151=tabelle!$V$12,('calcolo mitigazione del rischio'!T$11*tabelle!$W$12),"-"))))))))))</f>
        <v>-</v>
      </c>
      <c r="U140" s="26" t="str">
        <f>IF('Rischio netto'!J151=tabelle!$V$3,('calcolo mitigazione del rischio'!U$11*tabelle!$W$3),IF('Rischio netto'!J151=tabelle!$V$4,('calcolo mitigazione del rischio'!U$11*tabelle!$W$4),IF('Rischio netto'!J151=tabelle!$V$5,('calcolo mitigazione del rischio'!U$11*tabelle!$W$5),IF('Rischio netto'!J151=tabelle!$V$6,('calcolo mitigazione del rischio'!U$11*tabelle!$W$6),IF('Rischio netto'!J151=tabelle!$V$7,('calcolo mitigazione del rischio'!U$11*tabelle!$W$7),IF('Rischio netto'!J151=tabelle!$V$8,('calcolo mitigazione del rischio'!U$11*tabelle!$W$8),IF('Rischio netto'!J151=tabelle!$V$9,('calcolo mitigazione del rischio'!U$11*tabelle!$W$9),IF('Rischio netto'!J151=tabelle!$V$10,('calcolo mitigazione del rischio'!U$11*tabelle!$W$10),IF('Rischio netto'!J151=tabelle!$V$11,('calcolo mitigazione del rischio'!U$11*tabelle!$W$11),IF('Rischio netto'!J151=tabelle!$V$12,('calcolo mitigazione del rischio'!U$11*tabelle!$W$12),"-"))))))))))</f>
        <v>-</v>
      </c>
      <c r="V140" s="26" t="str">
        <f>IF('Rischio netto'!K151=tabelle!$V$3,('calcolo mitigazione del rischio'!V$11*tabelle!$W$3),IF('Rischio netto'!K151=tabelle!$V$4,('calcolo mitigazione del rischio'!V$11*tabelle!$W$4),IF('Rischio netto'!K151=tabelle!$V$5,('calcolo mitigazione del rischio'!V$11*tabelle!$W$5),IF('Rischio netto'!K151=tabelle!$V$6,('calcolo mitigazione del rischio'!V$11*tabelle!$W$6),IF('Rischio netto'!K151=tabelle!$V$7,('calcolo mitigazione del rischio'!V$11*tabelle!$W$7),IF('Rischio netto'!K151=tabelle!$V$8,('calcolo mitigazione del rischio'!V$11*tabelle!$W$8),IF('Rischio netto'!K151=tabelle!$V$9,('calcolo mitigazione del rischio'!V$11*tabelle!$W$9),IF('Rischio netto'!K151=tabelle!$V$10,('calcolo mitigazione del rischio'!V$11*tabelle!$W$10),IF('Rischio netto'!K151=tabelle!$V$11,('calcolo mitigazione del rischio'!V$11*tabelle!$W$11),IF('Rischio netto'!K151=tabelle!$V$12,('calcolo mitigazione del rischio'!V$11*tabelle!$W$12),"-"))))))))))</f>
        <v>-</v>
      </c>
      <c r="W140" s="26" t="str">
        <f>IF('Rischio netto'!L151=tabelle!$V$3,('calcolo mitigazione del rischio'!W$11*tabelle!$W$3),IF('Rischio netto'!L151=tabelle!$V$4,('calcolo mitigazione del rischio'!W$11*tabelle!$W$4),IF('Rischio netto'!L151=tabelle!$V$5,('calcolo mitigazione del rischio'!W$11*tabelle!$W$5),IF('Rischio netto'!L151=tabelle!$V$6,('calcolo mitigazione del rischio'!W$11*tabelle!$W$6),IF('Rischio netto'!L151=tabelle!$V$7,('calcolo mitigazione del rischio'!W$11*tabelle!$W$7),IF('Rischio netto'!L151=tabelle!$V$8,('calcolo mitigazione del rischio'!W$11*tabelle!$W$8),IF('Rischio netto'!L151=tabelle!$V$9,('calcolo mitigazione del rischio'!W$11*tabelle!$W$9),IF('Rischio netto'!L151=tabelle!$V$10,('calcolo mitigazione del rischio'!W$11*tabelle!$W$10),IF('Rischio netto'!L151=tabelle!$V$11,('calcolo mitigazione del rischio'!W$11*tabelle!$W$11),IF('Rischio netto'!L151=tabelle!$V$12,('calcolo mitigazione del rischio'!W$11*tabelle!$W$12),"-"))))))))))</f>
        <v>-</v>
      </c>
      <c r="X140" s="26" t="str">
        <f>IF('Rischio netto'!O151=tabelle!$V$3,('calcolo mitigazione del rischio'!X$11*tabelle!$W$3),IF('Rischio netto'!O151=tabelle!$V$4,('calcolo mitigazione del rischio'!X$11*tabelle!$W$4),IF('Rischio netto'!O151=tabelle!$V$5,('calcolo mitigazione del rischio'!X$11*tabelle!$W$5),IF('Rischio netto'!O151=tabelle!$V$6,('calcolo mitigazione del rischio'!X$11*tabelle!$W$6),IF('Rischio netto'!O151=tabelle!$V$7,('calcolo mitigazione del rischio'!X$11*tabelle!$W$7),IF('Rischio netto'!O151=tabelle!$V$8,('calcolo mitigazione del rischio'!X$11*tabelle!$W$8),IF('Rischio netto'!O151=tabelle!$V$9,('calcolo mitigazione del rischio'!X$11*tabelle!$W$9),IF('Rischio netto'!O151=tabelle!$V$10,('calcolo mitigazione del rischio'!X$11*tabelle!$W$10),IF('Rischio netto'!O151=tabelle!$V$11,('calcolo mitigazione del rischio'!X$11*tabelle!$W$11),IF('Rischio netto'!O151=tabelle!$V$12,('calcolo mitigazione del rischio'!X$11*tabelle!$W$12),"-"))))))))))</f>
        <v>-</v>
      </c>
      <c r="Y140" s="26" t="str">
        <f>IF('Rischio netto'!P151=tabelle!$V$3,('calcolo mitigazione del rischio'!Y$11*tabelle!$W$3),IF('Rischio netto'!P151=tabelle!$V$4,('calcolo mitigazione del rischio'!Y$11*tabelle!$W$4),IF('Rischio netto'!P151=tabelle!$V$5,('calcolo mitigazione del rischio'!Y$11*tabelle!$W$5),IF('Rischio netto'!P151=tabelle!$V$6,('calcolo mitigazione del rischio'!Y$11*tabelle!$W$6),IF('Rischio netto'!P151=tabelle!$V$7,('calcolo mitigazione del rischio'!Y$11*tabelle!$W$7),IF('Rischio netto'!P151=tabelle!$V$8,('calcolo mitigazione del rischio'!Y$11*tabelle!$W$8),IF('Rischio netto'!P151=tabelle!$V$9,('calcolo mitigazione del rischio'!Y$11*tabelle!$W$9),IF('Rischio netto'!P151=tabelle!$V$10,('calcolo mitigazione del rischio'!Y$11*tabelle!$W$10),IF('Rischio netto'!P151=tabelle!$V$11,('calcolo mitigazione del rischio'!Y$11*tabelle!$W$11),IF('Rischio netto'!P151=tabelle!$V$12,('calcolo mitigazione del rischio'!Y$11*tabelle!$W$12),"-"))))))))))</f>
        <v>-</v>
      </c>
      <c r="Z14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0" s="26" t="str">
        <f>IF('Rischio netto'!Q151=tabelle!$V$3,('calcolo mitigazione del rischio'!AA$11*tabelle!$W$3),IF('Rischio netto'!Q151=tabelle!$V$4,('calcolo mitigazione del rischio'!AA$11*tabelle!$W$4),IF('Rischio netto'!Q151=tabelle!$V$5,('calcolo mitigazione del rischio'!AA$11*tabelle!$W$5),IF('Rischio netto'!Q151=tabelle!$V$6,('calcolo mitigazione del rischio'!AA$11*tabelle!$W$6),IF('Rischio netto'!Q151=tabelle!$V$7,('calcolo mitigazione del rischio'!AA$11*tabelle!$W$7),IF('Rischio netto'!Q151=tabelle!$V$8,('calcolo mitigazione del rischio'!AA$11*tabelle!$W$8),IF('Rischio netto'!Q151=tabelle!$V$9,('calcolo mitigazione del rischio'!AA$11*tabelle!$W$9),IF('Rischio netto'!Q151=tabelle!$V$10,('calcolo mitigazione del rischio'!AA$11*tabelle!$W$10),IF('Rischio netto'!Q151=tabelle!$V$11,('calcolo mitigazione del rischio'!AA$11*tabelle!$W$11),IF('Rischio netto'!Q151=tabelle!$V$12,('calcolo mitigazione del rischio'!AA$11*tabelle!$W$12),"-"))))))))))</f>
        <v>-</v>
      </c>
      <c r="AB140" s="26" t="str">
        <f>IF('Rischio netto'!R151=tabelle!$V$3,('calcolo mitigazione del rischio'!AB$11*tabelle!$W$3),IF('Rischio netto'!R151=tabelle!$V$4,('calcolo mitigazione del rischio'!AB$11*tabelle!$W$4),IF('Rischio netto'!R151=tabelle!$V$5,('calcolo mitigazione del rischio'!AB$11*tabelle!$W$5),IF('Rischio netto'!R151=tabelle!$V$6,('calcolo mitigazione del rischio'!AB$11*tabelle!$W$6),IF('Rischio netto'!R151=tabelle!$V$7,('calcolo mitigazione del rischio'!AB$11*tabelle!$W$7),IF('Rischio netto'!R151=tabelle!$V$8,('calcolo mitigazione del rischio'!AB$11*tabelle!$W$8),IF('Rischio netto'!R151=tabelle!$V$9,('calcolo mitigazione del rischio'!AB$11*tabelle!$W$9),IF('Rischio netto'!R151=tabelle!$V$10,('calcolo mitigazione del rischio'!AB$11*tabelle!$W$10),IF('Rischio netto'!R151=tabelle!$V$11,('calcolo mitigazione del rischio'!AB$11*tabelle!$W$11),IF('Rischio netto'!R151=tabelle!$V$12,('calcolo mitigazione del rischio'!AB$11*tabelle!$W$12),"-"))))))))))</f>
        <v>-</v>
      </c>
      <c r="AC140" s="405" t="str">
        <f>IF('Rischio netto'!T147=tabelle!$V$3,('calcolo mitigazione del rischio'!AC$11*tabelle!$W$3),IF('Rischio netto'!T147=tabelle!$V$4,('calcolo mitigazione del rischio'!AC$11*tabelle!$W$4),IF('Rischio netto'!T147=tabelle!$V$5,('calcolo mitigazione del rischio'!AC$11*tabelle!$W$5),IF('Rischio netto'!T147=tabelle!$V$6,('calcolo mitigazione del rischio'!AC$11*tabelle!$W$6),IF('Rischio netto'!T147=tabelle!$V$7,('calcolo mitigazione del rischio'!AC$11*tabelle!$W$7),IF('Rischio netto'!T147=tabelle!$V$8,('calcolo mitigazione del rischio'!AC$11*tabelle!$W$8),IF('Rischio netto'!T147=tabelle!$V$9,('calcolo mitigazione del rischio'!AC$11*tabelle!$W$9),IF('Rischio netto'!T147=tabelle!$V$10,('calcolo mitigazione del rischio'!AC$11*tabelle!$W$10),IF('Rischio netto'!T147=tabelle!$V$11,('calcolo mitigazione del rischio'!AC$11*tabelle!$W$11),IF('Rischio netto'!T147=tabelle!$V$12,('calcolo mitigazione del rischio'!AC$11*tabelle!$W$12),"-"))))))))))</f>
        <v>-</v>
      </c>
      <c r="AD140" s="26" t="str">
        <f>IF('Rischio netto'!T151=tabelle!$V$3,('calcolo mitigazione del rischio'!AD$11*tabelle!$W$3),IF('Rischio netto'!T151=tabelle!$V$4,('calcolo mitigazione del rischio'!AD$11*tabelle!$W$4),IF('Rischio netto'!T151=tabelle!$V$5,('calcolo mitigazione del rischio'!AD$11*tabelle!$W$5),IF('Rischio netto'!T151=tabelle!$V$6,('calcolo mitigazione del rischio'!AD$11*tabelle!$W$6),IF('Rischio netto'!T151=tabelle!$V$7,('calcolo mitigazione del rischio'!AD$11*tabelle!$W$7),IF('Rischio netto'!T151=tabelle!$V$8,('calcolo mitigazione del rischio'!AD$11*tabelle!$W$8),IF('Rischio netto'!T151=tabelle!$V$9,('calcolo mitigazione del rischio'!AD$11*tabelle!$W$9),IF('Rischio netto'!T151=tabelle!$V$10,('calcolo mitigazione del rischio'!AD$11*tabelle!$W$10),IF('Rischio netto'!T151=tabelle!$V$11,('calcolo mitigazione del rischio'!AD$11*tabelle!$W$11),IF('Rischio netto'!T151=tabelle!$V$12,('calcolo mitigazione del rischio'!AD$11*tabelle!$W$12),"-"))))))))))</f>
        <v>-</v>
      </c>
      <c r="AE140" s="26"/>
      <c r="AF140" s="405" t="str">
        <f>IF('Rischio netto'!T147=tabelle!$V$3,('calcolo mitigazione del rischio'!AF$11*tabelle!$W$3),IF('Rischio netto'!T147=tabelle!$V$4,('calcolo mitigazione del rischio'!AF$11*tabelle!$W$4),IF('Rischio netto'!T147=tabelle!$V$5,('calcolo mitigazione del rischio'!AF$11*tabelle!$W$5),IF('Rischio netto'!T147=tabelle!$V$6,('calcolo mitigazione del rischio'!AF$11*tabelle!$W$6),IF('Rischio netto'!T147=tabelle!$V$7,('calcolo mitigazione del rischio'!AF$11*tabelle!$W$7),IF('Rischio netto'!T147=tabelle!$V$8,('calcolo mitigazione del rischio'!AF$11*tabelle!$W$8),IF('Rischio netto'!T147=tabelle!$V$9,('calcolo mitigazione del rischio'!AF$11*tabelle!$W$9),IF('Rischio netto'!T147=tabelle!$V$10,('calcolo mitigazione del rischio'!AF$11*tabelle!$W$10),IF('Rischio netto'!T147=tabelle!$V$11,('calcolo mitigazione del rischio'!AF$11*tabelle!$W$11),IF('Rischio netto'!T147=tabelle!$V$12,('calcolo mitigazione del rischio'!AF$11*tabelle!$W$12),"-"))))))))))</f>
        <v>-</v>
      </c>
      <c r="AG140" s="405" t="str">
        <f>IF('Rischio netto'!U147=tabelle!$V$3,('calcolo mitigazione del rischio'!AG$11*tabelle!$W$3),IF('Rischio netto'!U147=tabelle!$V$4,('calcolo mitigazione del rischio'!AG$11*tabelle!$W$4),IF('Rischio netto'!U147=tabelle!$V$5,('calcolo mitigazione del rischio'!AG$11*tabelle!$W$5),IF('Rischio netto'!U147=tabelle!$V$6,('calcolo mitigazione del rischio'!AG$11*tabelle!$W$6),IF('Rischio netto'!U147=tabelle!$V$7,('calcolo mitigazione del rischio'!AG$11*tabelle!$W$7),IF('Rischio netto'!U147=tabelle!$V$8,('calcolo mitigazione del rischio'!AG$11*tabelle!$W$8),IF('Rischio netto'!U147=tabelle!$V$9,('calcolo mitigazione del rischio'!AG$11*tabelle!$W$9),IF('Rischio netto'!U147=tabelle!$V$10,('calcolo mitigazione del rischio'!AG$11*tabelle!$W$10),IF('Rischio netto'!U147=tabelle!$V$11,('calcolo mitigazione del rischio'!AG$11*tabelle!$W$11),IF('Rischio netto'!U147=tabelle!$V$12,('calcolo mitigazione del rischio'!AG$11*tabelle!$W$12),"-"))))))))))</f>
        <v>-</v>
      </c>
      <c r="AH140" s="26" t="str">
        <f>IF('Rischio netto'!V151=tabelle!$V$3,('calcolo mitigazione del rischio'!AH$11*tabelle!$W$3),IF('Rischio netto'!V151=tabelle!$V$4,('calcolo mitigazione del rischio'!AH$11*tabelle!$W$4),IF('Rischio netto'!V151=tabelle!$V$5,('calcolo mitigazione del rischio'!AH$11*tabelle!$W$5),IF('Rischio netto'!V151=tabelle!$V$6,('calcolo mitigazione del rischio'!AH$11*tabelle!$W$6),IF('Rischio netto'!V151=tabelle!$V$7,('calcolo mitigazione del rischio'!AH$11*tabelle!$W$7),IF('Rischio netto'!V151=tabelle!$V$8,('calcolo mitigazione del rischio'!AH$11*tabelle!$W$8),IF('Rischio netto'!V151=tabelle!$V$9,('calcolo mitigazione del rischio'!AH$11*tabelle!$W$9),IF('Rischio netto'!V151=tabelle!$V$10,('calcolo mitigazione del rischio'!AH$11*tabelle!$W$10),IF('Rischio netto'!V151=tabelle!$V$11,('calcolo mitigazione del rischio'!AH$11*tabelle!$W$11),IF('Rischio netto'!V151=tabelle!$V$12,('calcolo mitigazione del rischio'!AH$11*tabelle!$W$12),"-"))))))))))</f>
        <v>-</v>
      </c>
      <c r="AI140" s="410" t="str">
        <f>IF('Rischio netto'!W151=tabelle!$V$3,('calcolo mitigazione del rischio'!AI$11*tabelle!$W$3),IF('Rischio netto'!W151=tabelle!$V$4,('calcolo mitigazione del rischio'!AI$11*tabelle!$W$4),IF('Rischio netto'!W151=tabelle!$V$5,('calcolo mitigazione del rischio'!AI$11*tabelle!$W$5),IF('Rischio netto'!W151=tabelle!$V$6,('calcolo mitigazione del rischio'!AI$11*tabelle!$W$6),IF('Rischio netto'!W151=tabelle!$V$7,('calcolo mitigazione del rischio'!AI$11*tabelle!$W$7),IF('Rischio netto'!W151=tabelle!$V$8,('calcolo mitigazione del rischio'!AI$11*tabelle!$W$8),IF('Rischio netto'!W151=tabelle!$V$9,('calcolo mitigazione del rischio'!AI$11*tabelle!$W$9),IF('Rischio netto'!W151=tabelle!$V$10,('calcolo mitigazione del rischio'!AI$11*tabelle!$W$10),IF('Rischio netto'!W151=tabelle!$V$11,('calcolo mitigazione del rischio'!AI$11*tabelle!$W$11),IF('Rischio netto'!W151=tabelle!$V$12,('calcolo mitigazione del rischio'!AI$11*tabelle!$W$12),"-"))))))))))</f>
        <v>-</v>
      </c>
      <c r="AJ140" s="428" t="e">
        <f t="shared" si="18"/>
        <v>#REF!</v>
      </c>
      <c r="AK140" s="429" t="e">
        <f t="shared" si="16"/>
        <v>#REF!</v>
      </c>
      <c r="AL140" s="418" t="e">
        <f>IF('calcolo mitigazione del rischio'!$AJ140="-","-",'calcolo mitigazione del rischio'!$AK140)</f>
        <v>#REF!</v>
      </c>
      <c r="AM140" s="412" t="str">
        <f>IF('Rischio netto'!X151="-","-",IF('calcolo mitigazione del rischio'!S140="-","-",IF('calcolo mitigazione del rischio'!AL140="-","-",ROUND(('calcolo mitigazione del rischio'!S140*(1-'calcolo mitigazione del rischio'!AL140)),0))))</f>
        <v>-</v>
      </c>
      <c r="AN140" s="404"/>
      <c r="AO140" s="26">
        <f>IF('Rischio Lordo'!L147="X",tabelle!$I$2,0)</f>
        <v>0</v>
      </c>
      <c r="AP140" s="26">
        <f>IF('Rischio Lordo'!M147="X",tabelle!$I$3,0)</f>
        <v>0</v>
      </c>
      <c r="AQ140" s="26">
        <f>IF('Rischio Lordo'!N147="X",tabelle!$I$4,0)</f>
        <v>0</v>
      </c>
      <c r="AR140" s="26">
        <f>IF('Rischio Lordo'!O147="X",tabelle!$I$5,0)</f>
        <v>0</v>
      </c>
      <c r="AS140" s="26">
        <f>IF('Rischio Lordo'!P147="X",tabelle!$I$6,0)</f>
        <v>0</v>
      </c>
      <c r="AT140" s="26">
        <f>IF('Rischio Lordo'!Q147="X",tabelle!$I$7,0)</f>
        <v>0</v>
      </c>
      <c r="AU140" s="26">
        <f>IF('Rischio Lordo'!R147="X",tabelle!$I$8,0)</f>
        <v>0</v>
      </c>
      <c r="AV140" s="26">
        <f>IF('Rischio Lordo'!S147="X",tabelle!$I$9,0)</f>
        <v>0</v>
      </c>
      <c r="AW140" s="26">
        <f>IF('Rischio Lordo'!T147="X",tabelle!$I$10,0)</f>
        <v>0</v>
      </c>
      <c r="AX140" s="26">
        <f>IF('Rischio Lordo'!U147="X",tabelle!$I$11,0)</f>
        <v>0</v>
      </c>
      <c r="AY140" s="26">
        <f>IF('Rischio Lordo'!V147="X",tabelle!$I$12,0)</f>
        <v>0</v>
      </c>
      <c r="AZ140" s="26">
        <f>IF('Rischio Lordo'!W147="X",tabelle!$I$13,0)</f>
        <v>0</v>
      </c>
      <c r="BA140" s="26">
        <f>IF('Rischio Lordo'!X147="X",tabelle!$I$14,0)</f>
        <v>0</v>
      </c>
      <c r="BB140" s="26">
        <f>IF('Rischio Lordo'!Y147="X",tabelle!$I$15,0)</f>
        <v>0</v>
      </c>
      <c r="BC140" s="26">
        <f>IF('Rischio Lordo'!Z147="X",tabelle!$I$16,0)</f>
        <v>0</v>
      </c>
      <c r="BD140" s="26">
        <f>IF('Rischio Lordo'!AA147="X",tabelle!$I$17,0)</f>
        <v>0</v>
      </c>
      <c r="BE140" s="26">
        <f>IF('Rischio Lordo'!AB147="X",tabelle!$I$18,0)</f>
        <v>0</v>
      </c>
      <c r="BF140" s="26">
        <f>IF('Rischio Lordo'!AC147="X",tabelle!$I$18,0)</f>
        <v>0</v>
      </c>
      <c r="BG140" s="26">
        <f>IF('Rischio Lordo'!AC147="X",tabelle!$I$19,0)</f>
        <v>0</v>
      </c>
      <c r="BH140" s="212">
        <f t="shared" si="17"/>
        <v>0</v>
      </c>
    </row>
    <row r="141" spans="1:60" x14ac:dyDescent="0.75">
      <c r="A141" s="956">
        <f>Schema!A150</f>
        <v>0</v>
      </c>
      <c r="B141" s="715">
        <f>Schema!B150</f>
        <v>0</v>
      </c>
      <c r="C141" s="1138">
        <f>Schema!C150</f>
        <v>0</v>
      </c>
      <c r="D141" s="273" t="str">
        <f>Schema!D150</f>
        <v>B.1.8. Contact Center</v>
      </c>
      <c r="E141" s="307" t="str">
        <f>Schema!E150</f>
        <v>GSI</v>
      </c>
      <c r="F141" s="57" t="str">
        <f>Schema!F150</f>
        <v>B</v>
      </c>
      <c r="G141" s="57" t="str">
        <f>Schema!G150</f>
        <v>01</v>
      </c>
      <c r="H141" s="308" t="str">
        <f>Schema!H150</f>
        <v>08</v>
      </c>
      <c r="I141" s="181" t="str">
        <f>IF('Rischio Lordo'!AF148=tabelle!$M$7,tabelle!$N$7,IF('Rischio Lordo'!AF148=tabelle!$M$6,tabelle!$N$6,IF('Rischio Lordo'!AF148=tabelle!$M$5,tabelle!$N$5,IF('Rischio Lordo'!AF148=tabelle!$M$4,tabelle!$N$4,IF('Rischio Lordo'!AF148=tabelle!$M$3,tabelle!$N$3,"-")))))</f>
        <v>-</v>
      </c>
      <c r="J141" s="34" t="str">
        <f>IF('Rischio Lordo'!AG148=tabelle!$M$7,tabelle!$N$7,IF('Rischio Lordo'!AG148=tabelle!$M$6,tabelle!$N$6,IF('Rischio Lordo'!AG148=tabelle!$M$5,tabelle!$N$5,IF('Rischio Lordo'!AG148=tabelle!$M$4,tabelle!$N$4,IF('Rischio Lordo'!AG148=tabelle!$M$3,tabelle!$N$3,"-")))))</f>
        <v>-</v>
      </c>
      <c r="K141" s="34" t="str">
        <f>IF('Rischio Lordo'!AH148=tabelle!$M$7,tabelle!$N$7,IF('Rischio Lordo'!AH148=tabelle!$M$6,tabelle!$N$6,IF('Rischio Lordo'!AH148=tabelle!$M$5,tabelle!$N$5,IF('Rischio Lordo'!AH148=tabelle!$M$4,tabelle!$N$4,IF('Rischio Lordo'!AH148=tabelle!$M$3,tabelle!$N$3,"-")))))</f>
        <v>-</v>
      </c>
      <c r="L141" s="394" t="str">
        <f t="shared" si="14"/>
        <v>-</v>
      </c>
      <c r="M141" s="34" t="str">
        <f>IF('Rischio Lordo'!AI148=tabelle!$M$7,tabelle!$N$7,IF('Rischio Lordo'!AI148=tabelle!$M$6,tabelle!$N$6,IF('Rischio Lordo'!AI148=tabelle!$M$5,tabelle!$N$5,IF('Rischio Lordo'!AI148=tabelle!$M$4,tabelle!$N$4,IF('Rischio Lordo'!AI148=tabelle!$M$3,tabelle!$N$3,"-")))))</f>
        <v>-</v>
      </c>
      <c r="N141" s="165" t="str">
        <f>IF(M141="-","-",IF('calcolo mitigazione del rischio'!L141="-","-",IF(AND((M141*'calcolo mitigazione del rischio'!L141)&gt;=tabelle!$P$3, (M141*'calcolo mitigazione del rischio'!L141)&lt;tabelle!$Q$3),tabelle!$R$3,IF(AND((M141*'calcolo mitigazione del rischio'!L141)&gt;=tabelle!$P$4, (M141*'calcolo mitigazione del rischio'!L141)&lt;tabelle!$Q$4),tabelle!$R$4,IF(AND((M141*'calcolo mitigazione del rischio'!L141)&gt;=tabelle!$P$5, (M141*'calcolo mitigazione del rischio'!L141)&lt;tabelle!$Q$5),tabelle!$R$5,IF(AND((M141*'calcolo mitigazione del rischio'!L141)&gt;=tabelle!$P$6, (M141*'calcolo mitigazione del rischio'!L141)&lt;tabelle!$Q$6),tabelle!$R$6,IF(AND((M141*'calcolo mitigazione del rischio'!L141)&gt;=tabelle!$P$7, (M141*'calcolo mitigazione del rischio'!L141)&lt;=tabelle!$Q$7),tabelle!$R$7,"-")))))))</f>
        <v>-</v>
      </c>
      <c r="O141" s="35" t="str">
        <f>IF('Rischio Lordo'!AK148=tabelle!$M$7,tabelle!$N$7,IF('Rischio Lordo'!AK148=tabelle!$M$6,tabelle!$N$6,IF('Rischio Lordo'!AK148=tabelle!$M$5,tabelle!$N$5,IF('Rischio Lordo'!AK148=tabelle!$M$4,tabelle!$N$4,IF('Rischio Lordo'!AK148=tabelle!$M$3,tabelle!$N$3,"-")))))</f>
        <v>-</v>
      </c>
      <c r="P141" s="35" t="str">
        <f>IF('Rischio Lordo'!AL148=tabelle!$M$7,tabelle!$N$7,IF('Rischio Lordo'!AL148=tabelle!$M$6,tabelle!$N$6,IF('Rischio Lordo'!AL148=tabelle!$M$5,tabelle!$N$5,IF('Rischio Lordo'!AL148=tabelle!$M$4,tabelle!$N$4,IF('Rischio Lordo'!AL148=tabelle!$M$3,tabelle!$N$3,"-")))))</f>
        <v>-</v>
      </c>
      <c r="Q141" s="35" t="str">
        <f>IF('Rischio Lordo'!AM148=tabelle!$M$7,tabelle!$N$7,IF('Rischio Lordo'!AM148=tabelle!$M$6,tabelle!$N$6,IF('Rischio Lordo'!AM148=tabelle!$M$5,tabelle!$N$5,IF('Rischio Lordo'!AM148=tabelle!$M$4,tabelle!$N$4,IF('Rischio Lordo'!AM148=tabelle!$M$3,tabelle!$N$3,"-")))))</f>
        <v>-</v>
      </c>
      <c r="R141" s="166" t="str">
        <f t="shared" si="15"/>
        <v>-</v>
      </c>
      <c r="S141" s="228" t="str">
        <f>IF(R141="-","-",(R141*'calcolo mitigazione del rischio'!N141))</f>
        <v>-</v>
      </c>
      <c r="T141" s="26" t="str">
        <f>IF('Rischio netto'!I152=tabelle!$V$3,('calcolo mitigazione del rischio'!T$11*tabelle!$W$3),IF('Rischio netto'!I152=tabelle!$V$4,('calcolo mitigazione del rischio'!T$11*tabelle!$W$4),IF('Rischio netto'!I152=tabelle!$V$5,('calcolo mitigazione del rischio'!T$11*tabelle!$W$5),IF('Rischio netto'!I152=tabelle!$V$6,('calcolo mitigazione del rischio'!T$11*tabelle!$W$6),IF('Rischio netto'!I152=tabelle!$V$7,('calcolo mitigazione del rischio'!T$11*tabelle!$W$7),IF('Rischio netto'!I152=tabelle!$V$8,('calcolo mitigazione del rischio'!T$11*tabelle!$W$8),IF('Rischio netto'!I152=tabelle!$V$9,('calcolo mitigazione del rischio'!T$11*tabelle!$W$9),IF('Rischio netto'!I152=tabelle!$V$10,('calcolo mitigazione del rischio'!T$11*tabelle!$W$10),IF('Rischio netto'!I152=tabelle!$V$11,('calcolo mitigazione del rischio'!T$11*tabelle!$W$11),IF('Rischio netto'!I152=tabelle!$V$12,('calcolo mitigazione del rischio'!T$11*tabelle!$W$12),"-"))))))))))</f>
        <v>-</v>
      </c>
      <c r="U141" s="26" t="str">
        <f>IF('Rischio netto'!J152=tabelle!$V$3,('calcolo mitigazione del rischio'!U$11*tabelle!$W$3),IF('Rischio netto'!J152=tabelle!$V$4,('calcolo mitigazione del rischio'!U$11*tabelle!$W$4),IF('Rischio netto'!J152=tabelle!$V$5,('calcolo mitigazione del rischio'!U$11*tabelle!$W$5),IF('Rischio netto'!J152=tabelle!$V$6,('calcolo mitigazione del rischio'!U$11*tabelle!$W$6),IF('Rischio netto'!J152=tabelle!$V$7,('calcolo mitigazione del rischio'!U$11*tabelle!$W$7),IF('Rischio netto'!J152=tabelle!$V$8,('calcolo mitigazione del rischio'!U$11*tabelle!$W$8),IF('Rischio netto'!J152=tabelle!$V$9,('calcolo mitigazione del rischio'!U$11*tabelle!$W$9),IF('Rischio netto'!J152=tabelle!$V$10,('calcolo mitigazione del rischio'!U$11*tabelle!$W$10),IF('Rischio netto'!J152=tabelle!$V$11,('calcolo mitigazione del rischio'!U$11*tabelle!$W$11),IF('Rischio netto'!J152=tabelle!$V$12,('calcolo mitigazione del rischio'!U$11*tabelle!$W$12),"-"))))))))))</f>
        <v>-</v>
      </c>
      <c r="V141" s="26" t="str">
        <f>IF('Rischio netto'!K152=tabelle!$V$3,('calcolo mitigazione del rischio'!V$11*tabelle!$W$3),IF('Rischio netto'!K152=tabelle!$V$4,('calcolo mitigazione del rischio'!V$11*tabelle!$W$4),IF('Rischio netto'!K152=tabelle!$V$5,('calcolo mitigazione del rischio'!V$11*tabelle!$W$5),IF('Rischio netto'!K152=tabelle!$V$6,('calcolo mitigazione del rischio'!V$11*tabelle!$W$6),IF('Rischio netto'!K152=tabelle!$V$7,('calcolo mitigazione del rischio'!V$11*tabelle!$W$7),IF('Rischio netto'!K152=tabelle!$V$8,('calcolo mitigazione del rischio'!V$11*tabelle!$W$8),IF('Rischio netto'!K152=tabelle!$V$9,('calcolo mitigazione del rischio'!V$11*tabelle!$W$9),IF('Rischio netto'!K152=tabelle!$V$10,('calcolo mitigazione del rischio'!V$11*tabelle!$W$10),IF('Rischio netto'!K152=tabelle!$V$11,('calcolo mitigazione del rischio'!V$11*tabelle!$W$11),IF('Rischio netto'!K152=tabelle!$V$12,('calcolo mitigazione del rischio'!V$11*tabelle!$W$12),"-"))))))))))</f>
        <v>-</v>
      </c>
      <c r="W141" s="26" t="str">
        <f>IF('Rischio netto'!L152=tabelle!$V$3,('calcolo mitigazione del rischio'!W$11*tabelle!$W$3),IF('Rischio netto'!L152=tabelle!$V$4,('calcolo mitigazione del rischio'!W$11*tabelle!$W$4),IF('Rischio netto'!L152=tabelle!$V$5,('calcolo mitigazione del rischio'!W$11*tabelle!$W$5),IF('Rischio netto'!L152=tabelle!$V$6,('calcolo mitigazione del rischio'!W$11*tabelle!$W$6),IF('Rischio netto'!L152=tabelle!$V$7,('calcolo mitigazione del rischio'!W$11*tabelle!$W$7),IF('Rischio netto'!L152=tabelle!$V$8,('calcolo mitigazione del rischio'!W$11*tabelle!$W$8),IF('Rischio netto'!L152=tabelle!$V$9,('calcolo mitigazione del rischio'!W$11*tabelle!$W$9),IF('Rischio netto'!L152=tabelle!$V$10,('calcolo mitigazione del rischio'!W$11*tabelle!$W$10),IF('Rischio netto'!L152=tabelle!$V$11,('calcolo mitigazione del rischio'!W$11*tabelle!$W$11),IF('Rischio netto'!L152=tabelle!$V$12,('calcolo mitigazione del rischio'!W$11*tabelle!$W$12),"-"))))))))))</f>
        <v>-</v>
      </c>
      <c r="X141" s="26" t="str">
        <f>IF('Rischio netto'!O152=tabelle!$V$3,('calcolo mitigazione del rischio'!X$11*tabelle!$W$3),IF('Rischio netto'!O152=tabelle!$V$4,('calcolo mitigazione del rischio'!X$11*tabelle!$W$4),IF('Rischio netto'!O152=tabelle!$V$5,('calcolo mitigazione del rischio'!X$11*tabelle!$W$5),IF('Rischio netto'!O152=tabelle!$V$6,('calcolo mitigazione del rischio'!X$11*tabelle!$W$6),IF('Rischio netto'!O152=tabelle!$V$7,('calcolo mitigazione del rischio'!X$11*tabelle!$W$7),IF('Rischio netto'!O152=tabelle!$V$8,('calcolo mitigazione del rischio'!X$11*tabelle!$W$8),IF('Rischio netto'!O152=tabelle!$V$9,('calcolo mitigazione del rischio'!X$11*tabelle!$W$9),IF('Rischio netto'!O152=tabelle!$V$10,('calcolo mitigazione del rischio'!X$11*tabelle!$W$10),IF('Rischio netto'!O152=tabelle!$V$11,('calcolo mitigazione del rischio'!X$11*tabelle!$W$11),IF('Rischio netto'!O152=tabelle!$V$12,('calcolo mitigazione del rischio'!X$11*tabelle!$W$12),"-"))))))))))</f>
        <v>-</v>
      </c>
      <c r="Y141" s="26" t="str">
        <f>IF('Rischio netto'!P152=tabelle!$V$3,('calcolo mitigazione del rischio'!Y$11*tabelle!$W$3),IF('Rischio netto'!P152=tabelle!$V$4,('calcolo mitigazione del rischio'!Y$11*tabelle!$W$4),IF('Rischio netto'!P152=tabelle!$V$5,('calcolo mitigazione del rischio'!Y$11*tabelle!$W$5),IF('Rischio netto'!P152=tabelle!$V$6,('calcolo mitigazione del rischio'!Y$11*tabelle!$W$6),IF('Rischio netto'!P152=tabelle!$V$7,('calcolo mitigazione del rischio'!Y$11*tabelle!$W$7),IF('Rischio netto'!P152=tabelle!$V$8,('calcolo mitigazione del rischio'!Y$11*tabelle!$W$8),IF('Rischio netto'!P152=tabelle!$V$9,('calcolo mitigazione del rischio'!Y$11*tabelle!$W$9),IF('Rischio netto'!P152=tabelle!$V$10,('calcolo mitigazione del rischio'!Y$11*tabelle!$W$10),IF('Rischio netto'!P152=tabelle!$V$11,('calcolo mitigazione del rischio'!Y$11*tabelle!$W$11),IF('Rischio netto'!P152=tabelle!$V$12,('calcolo mitigazione del rischio'!Y$11*tabelle!$W$12),"-"))))))))))</f>
        <v>-</v>
      </c>
      <c r="Z14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1" s="26" t="str">
        <f>IF('Rischio netto'!Q152=tabelle!$V$3,('calcolo mitigazione del rischio'!AA$11*tabelle!$W$3),IF('Rischio netto'!Q152=tabelle!$V$4,('calcolo mitigazione del rischio'!AA$11*tabelle!$W$4),IF('Rischio netto'!Q152=tabelle!$V$5,('calcolo mitigazione del rischio'!AA$11*tabelle!$W$5),IF('Rischio netto'!Q152=tabelle!$V$6,('calcolo mitigazione del rischio'!AA$11*tabelle!$W$6),IF('Rischio netto'!Q152=tabelle!$V$7,('calcolo mitigazione del rischio'!AA$11*tabelle!$W$7),IF('Rischio netto'!Q152=tabelle!$V$8,('calcolo mitigazione del rischio'!AA$11*tabelle!$W$8),IF('Rischio netto'!Q152=tabelle!$V$9,('calcolo mitigazione del rischio'!AA$11*tabelle!$W$9),IF('Rischio netto'!Q152=tabelle!$V$10,('calcolo mitigazione del rischio'!AA$11*tabelle!$W$10),IF('Rischio netto'!Q152=tabelle!$V$11,('calcolo mitigazione del rischio'!AA$11*tabelle!$W$11),IF('Rischio netto'!Q152=tabelle!$V$12,('calcolo mitigazione del rischio'!AA$11*tabelle!$W$12),"-"))))))))))</f>
        <v>-</v>
      </c>
      <c r="AB141" s="26" t="str">
        <f>IF('Rischio netto'!R152=tabelle!$V$3,('calcolo mitigazione del rischio'!AB$11*tabelle!$W$3),IF('Rischio netto'!R152=tabelle!$V$4,('calcolo mitigazione del rischio'!AB$11*tabelle!$W$4),IF('Rischio netto'!R152=tabelle!$V$5,('calcolo mitigazione del rischio'!AB$11*tabelle!$W$5),IF('Rischio netto'!R152=tabelle!$V$6,('calcolo mitigazione del rischio'!AB$11*tabelle!$W$6),IF('Rischio netto'!R152=tabelle!$V$7,('calcolo mitigazione del rischio'!AB$11*tabelle!$W$7),IF('Rischio netto'!R152=tabelle!$V$8,('calcolo mitigazione del rischio'!AB$11*tabelle!$W$8),IF('Rischio netto'!R152=tabelle!$V$9,('calcolo mitigazione del rischio'!AB$11*tabelle!$W$9),IF('Rischio netto'!R152=tabelle!$V$10,('calcolo mitigazione del rischio'!AB$11*tabelle!$W$10),IF('Rischio netto'!R152=tabelle!$V$11,('calcolo mitigazione del rischio'!AB$11*tabelle!$W$11),IF('Rischio netto'!R152=tabelle!$V$12,('calcolo mitigazione del rischio'!AB$11*tabelle!$W$12),"-"))))))))))</f>
        <v>-</v>
      </c>
      <c r="AC141" s="405" t="str">
        <f>IF('Rischio netto'!T148=tabelle!$V$3,('calcolo mitigazione del rischio'!AC$11*tabelle!$W$3),IF('Rischio netto'!T148=tabelle!$V$4,('calcolo mitigazione del rischio'!AC$11*tabelle!$W$4),IF('Rischio netto'!T148=tabelle!$V$5,('calcolo mitigazione del rischio'!AC$11*tabelle!$W$5),IF('Rischio netto'!T148=tabelle!$V$6,('calcolo mitigazione del rischio'!AC$11*tabelle!$W$6),IF('Rischio netto'!T148=tabelle!$V$7,('calcolo mitigazione del rischio'!AC$11*tabelle!$W$7),IF('Rischio netto'!T148=tabelle!$V$8,('calcolo mitigazione del rischio'!AC$11*tabelle!$W$8),IF('Rischio netto'!T148=tabelle!$V$9,('calcolo mitigazione del rischio'!AC$11*tabelle!$W$9),IF('Rischio netto'!T148=tabelle!$V$10,('calcolo mitigazione del rischio'!AC$11*tabelle!$W$10),IF('Rischio netto'!T148=tabelle!$V$11,('calcolo mitigazione del rischio'!AC$11*tabelle!$W$11),IF('Rischio netto'!T148=tabelle!$V$12,('calcolo mitigazione del rischio'!AC$11*tabelle!$W$12),"-"))))))))))</f>
        <v>-</v>
      </c>
      <c r="AD141" s="26" t="str">
        <f>IF('Rischio netto'!T152=tabelle!$V$3,('calcolo mitigazione del rischio'!AD$11*tabelle!$W$3),IF('Rischio netto'!T152=tabelle!$V$4,('calcolo mitigazione del rischio'!AD$11*tabelle!$W$4),IF('Rischio netto'!T152=tabelle!$V$5,('calcolo mitigazione del rischio'!AD$11*tabelle!$W$5),IF('Rischio netto'!T152=tabelle!$V$6,('calcolo mitigazione del rischio'!AD$11*tabelle!$W$6),IF('Rischio netto'!T152=tabelle!$V$7,('calcolo mitigazione del rischio'!AD$11*tabelle!$W$7),IF('Rischio netto'!T152=tabelle!$V$8,('calcolo mitigazione del rischio'!AD$11*tabelle!$W$8),IF('Rischio netto'!T152=tabelle!$V$9,('calcolo mitigazione del rischio'!AD$11*tabelle!$W$9),IF('Rischio netto'!T152=tabelle!$V$10,('calcolo mitigazione del rischio'!AD$11*tabelle!$W$10),IF('Rischio netto'!T152=tabelle!$V$11,('calcolo mitigazione del rischio'!AD$11*tabelle!$W$11),IF('Rischio netto'!T152=tabelle!$V$12,('calcolo mitigazione del rischio'!AD$11*tabelle!$W$12),"-"))))))))))</f>
        <v>-</v>
      </c>
      <c r="AE141" s="26"/>
      <c r="AF141" s="405" t="str">
        <f>IF('Rischio netto'!T148=tabelle!$V$3,('calcolo mitigazione del rischio'!AF$11*tabelle!$W$3),IF('Rischio netto'!T148=tabelle!$V$4,('calcolo mitigazione del rischio'!AF$11*tabelle!$W$4),IF('Rischio netto'!T148=tabelle!$V$5,('calcolo mitigazione del rischio'!AF$11*tabelle!$W$5),IF('Rischio netto'!T148=tabelle!$V$6,('calcolo mitigazione del rischio'!AF$11*tabelle!$W$6),IF('Rischio netto'!T148=tabelle!$V$7,('calcolo mitigazione del rischio'!AF$11*tabelle!$W$7),IF('Rischio netto'!T148=tabelle!$V$8,('calcolo mitigazione del rischio'!AF$11*tabelle!$W$8),IF('Rischio netto'!T148=tabelle!$V$9,('calcolo mitigazione del rischio'!AF$11*tabelle!$W$9),IF('Rischio netto'!T148=tabelle!$V$10,('calcolo mitigazione del rischio'!AF$11*tabelle!$W$10),IF('Rischio netto'!T148=tabelle!$V$11,('calcolo mitigazione del rischio'!AF$11*tabelle!$W$11),IF('Rischio netto'!T148=tabelle!$V$12,('calcolo mitigazione del rischio'!AF$11*tabelle!$W$12),"-"))))))))))</f>
        <v>-</v>
      </c>
      <c r="AG141" s="405" t="str">
        <f>IF('Rischio netto'!U148=tabelle!$V$3,('calcolo mitigazione del rischio'!AG$11*tabelle!$W$3),IF('Rischio netto'!U148=tabelle!$V$4,('calcolo mitigazione del rischio'!AG$11*tabelle!$W$4),IF('Rischio netto'!U148=tabelle!$V$5,('calcolo mitigazione del rischio'!AG$11*tabelle!$W$5),IF('Rischio netto'!U148=tabelle!$V$6,('calcolo mitigazione del rischio'!AG$11*tabelle!$W$6),IF('Rischio netto'!U148=tabelle!$V$7,('calcolo mitigazione del rischio'!AG$11*tabelle!$W$7),IF('Rischio netto'!U148=tabelle!$V$8,('calcolo mitigazione del rischio'!AG$11*tabelle!$W$8),IF('Rischio netto'!U148=tabelle!$V$9,('calcolo mitigazione del rischio'!AG$11*tabelle!$W$9),IF('Rischio netto'!U148=tabelle!$V$10,('calcolo mitigazione del rischio'!AG$11*tabelle!$W$10),IF('Rischio netto'!U148=tabelle!$V$11,('calcolo mitigazione del rischio'!AG$11*tabelle!$W$11),IF('Rischio netto'!U148=tabelle!$V$12,('calcolo mitigazione del rischio'!AG$11*tabelle!$W$12),"-"))))))))))</f>
        <v>-</v>
      </c>
      <c r="AH141" s="26" t="str">
        <f>IF('Rischio netto'!V152=tabelle!$V$3,('calcolo mitigazione del rischio'!AH$11*tabelle!$W$3),IF('Rischio netto'!V152=tabelle!$V$4,('calcolo mitigazione del rischio'!AH$11*tabelle!$W$4),IF('Rischio netto'!V152=tabelle!$V$5,('calcolo mitigazione del rischio'!AH$11*tabelle!$W$5),IF('Rischio netto'!V152=tabelle!$V$6,('calcolo mitigazione del rischio'!AH$11*tabelle!$W$6),IF('Rischio netto'!V152=tabelle!$V$7,('calcolo mitigazione del rischio'!AH$11*tabelle!$W$7),IF('Rischio netto'!V152=tabelle!$V$8,('calcolo mitigazione del rischio'!AH$11*tabelle!$W$8),IF('Rischio netto'!V152=tabelle!$V$9,('calcolo mitigazione del rischio'!AH$11*tabelle!$W$9),IF('Rischio netto'!V152=tabelle!$V$10,('calcolo mitigazione del rischio'!AH$11*tabelle!$W$10),IF('Rischio netto'!V152=tabelle!$V$11,('calcolo mitigazione del rischio'!AH$11*tabelle!$W$11),IF('Rischio netto'!V152=tabelle!$V$12,('calcolo mitigazione del rischio'!AH$11*tabelle!$W$12),"-"))))))))))</f>
        <v>-</v>
      </c>
      <c r="AI141" s="410" t="str">
        <f>IF('Rischio netto'!W152=tabelle!$V$3,('calcolo mitigazione del rischio'!AI$11*tabelle!$W$3),IF('Rischio netto'!W152=tabelle!$V$4,('calcolo mitigazione del rischio'!AI$11*tabelle!$W$4),IF('Rischio netto'!W152=tabelle!$V$5,('calcolo mitigazione del rischio'!AI$11*tabelle!$W$5),IF('Rischio netto'!W152=tabelle!$V$6,('calcolo mitigazione del rischio'!AI$11*tabelle!$W$6),IF('Rischio netto'!W152=tabelle!$V$7,('calcolo mitigazione del rischio'!AI$11*tabelle!$W$7),IF('Rischio netto'!W152=tabelle!$V$8,('calcolo mitigazione del rischio'!AI$11*tabelle!$W$8),IF('Rischio netto'!W152=tabelle!$V$9,('calcolo mitigazione del rischio'!AI$11*tabelle!$W$9),IF('Rischio netto'!W152=tabelle!$V$10,('calcolo mitigazione del rischio'!AI$11*tabelle!$W$10),IF('Rischio netto'!W152=tabelle!$V$11,('calcolo mitigazione del rischio'!AI$11*tabelle!$W$11),IF('Rischio netto'!W152=tabelle!$V$12,('calcolo mitigazione del rischio'!AI$11*tabelle!$W$12),"-"))))))))))</f>
        <v>-</v>
      </c>
      <c r="AJ141" s="428" t="e">
        <f t="shared" si="18"/>
        <v>#REF!</v>
      </c>
      <c r="AK141" s="429" t="e">
        <f t="shared" si="16"/>
        <v>#REF!</v>
      </c>
      <c r="AL141" s="418" t="e">
        <f>IF('calcolo mitigazione del rischio'!$AJ141="-","-",'calcolo mitigazione del rischio'!$AK141)</f>
        <v>#REF!</v>
      </c>
      <c r="AM141" s="412" t="str">
        <f>IF('Rischio netto'!X152="-","-",IF('calcolo mitigazione del rischio'!S141="-","-",IF('calcolo mitigazione del rischio'!AL141="-","-",ROUND(('calcolo mitigazione del rischio'!S141*(1-'calcolo mitigazione del rischio'!AL141)),0))))</f>
        <v>-</v>
      </c>
      <c r="AN141" s="404"/>
      <c r="AO141" s="26">
        <f>IF('Rischio Lordo'!L148="X",tabelle!$I$2,0)</f>
        <v>0</v>
      </c>
      <c r="AP141" s="26">
        <f>IF('Rischio Lordo'!M148="X",tabelle!$I$3,0)</f>
        <v>0</v>
      </c>
      <c r="AQ141" s="26">
        <f>IF('Rischio Lordo'!N148="X",tabelle!$I$4,0)</f>
        <v>0</v>
      </c>
      <c r="AR141" s="26">
        <f>IF('Rischio Lordo'!O148="X",tabelle!$I$5,0)</f>
        <v>0</v>
      </c>
      <c r="AS141" s="26">
        <f>IF('Rischio Lordo'!P148="X",tabelle!$I$6,0)</f>
        <v>0</v>
      </c>
      <c r="AT141" s="26">
        <f>IF('Rischio Lordo'!Q148="X",tabelle!$I$7,0)</f>
        <v>0</v>
      </c>
      <c r="AU141" s="26">
        <f>IF('Rischio Lordo'!R148="X",tabelle!$I$8,0)</f>
        <v>0</v>
      </c>
      <c r="AV141" s="26">
        <f>IF('Rischio Lordo'!S148="X",tabelle!$I$9,0)</f>
        <v>0</v>
      </c>
      <c r="AW141" s="26">
        <f>IF('Rischio Lordo'!T148="X",tabelle!$I$10,0)</f>
        <v>0</v>
      </c>
      <c r="AX141" s="26">
        <f>IF('Rischio Lordo'!U148="X",tabelle!$I$11,0)</f>
        <v>0</v>
      </c>
      <c r="AY141" s="26">
        <f>IF('Rischio Lordo'!V148="X",tabelle!$I$12,0)</f>
        <v>0</v>
      </c>
      <c r="AZ141" s="26">
        <f>IF('Rischio Lordo'!W148="X",tabelle!$I$13,0)</f>
        <v>0</v>
      </c>
      <c r="BA141" s="26">
        <f>IF('Rischio Lordo'!X148="X",tabelle!$I$14,0)</f>
        <v>0</v>
      </c>
      <c r="BB141" s="26">
        <f>IF('Rischio Lordo'!Y148="X",tabelle!$I$15,0)</f>
        <v>0</v>
      </c>
      <c r="BC141" s="26">
        <f>IF('Rischio Lordo'!Z148="X",tabelle!$I$16,0)</f>
        <v>0</v>
      </c>
      <c r="BD141" s="26">
        <f>IF('Rischio Lordo'!AA148="X",tabelle!$I$17,0)</f>
        <v>0</v>
      </c>
      <c r="BE141" s="26">
        <f>IF('Rischio Lordo'!AB148="X",tabelle!$I$18,0)</f>
        <v>0</v>
      </c>
      <c r="BF141" s="26">
        <f>IF('Rischio Lordo'!AC148="X",tabelle!$I$18,0)</f>
        <v>0</v>
      </c>
      <c r="BG141" s="26">
        <f>IF('Rischio Lordo'!AC148="X",tabelle!$I$19,0)</f>
        <v>0</v>
      </c>
      <c r="BH141" s="212">
        <f t="shared" si="17"/>
        <v>0</v>
      </c>
    </row>
    <row r="142" spans="1:60" x14ac:dyDescent="0.75">
      <c r="A142" s="956">
        <f>Schema!A151</f>
        <v>0</v>
      </c>
      <c r="B142" s="715">
        <f>Schema!B151</f>
        <v>0</v>
      </c>
      <c r="C142" s="1138">
        <f>Schema!C151</f>
        <v>0</v>
      </c>
      <c r="D142" s="273" t="str">
        <f>Schema!D151</f>
        <v xml:space="preserve">B.1.9. Sistemi di controlli graduali </v>
      </c>
      <c r="E142" s="307" t="str">
        <f>Schema!E151</f>
        <v>GSI</v>
      </c>
      <c r="F142" s="57" t="str">
        <f>Schema!F151</f>
        <v>B</v>
      </c>
      <c r="G142" s="57" t="str">
        <f>Schema!G151</f>
        <v>01</v>
      </c>
      <c r="H142" s="308" t="str">
        <f>Schema!H151</f>
        <v>09</v>
      </c>
      <c r="I142" s="181" t="str">
        <f>IF('Rischio Lordo'!AF149=tabelle!$M$7,tabelle!$N$7,IF('Rischio Lordo'!AF149=tabelle!$M$6,tabelle!$N$6,IF('Rischio Lordo'!AF149=tabelle!$M$5,tabelle!$N$5,IF('Rischio Lordo'!AF149=tabelle!$M$4,tabelle!$N$4,IF('Rischio Lordo'!AF149=tabelle!$M$3,tabelle!$N$3,"-")))))</f>
        <v>-</v>
      </c>
      <c r="J142" s="34" t="str">
        <f>IF('Rischio Lordo'!AG149=tabelle!$M$7,tabelle!$N$7,IF('Rischio Lordo'!AG149=tabelle!$M$6,tabelle!$N$6,IF('Rischio Lordo'!AG149=tabelle!$M$5,tabelle!$N$5,IF('Rischio Lordo'!AG149=tabelle!$M$4,tabelle!$N$4,IF('Rischio Lordo'!AG149=tabelle!$M$3,tabelle!$N$3,"-")))))</f>
        <v>-</v>
      </c>
      <c r="K142" s="34" t="str">
        <f>IF('Rischio Lordo'!AH149=tabelle!$M$7,tabelle!$N$7,IF('Rischio Lordo'!AH149=tabelle!$M$6,tabelle!$N$6,IF('Rischio Lordo'!AH149=tabelle!$M$5,tabelle!$N$5,IF('Rischio Lordo'!AH149=tabelle!$M$4,tabelle!$N$4,IF('Rischio Lordo'!AH149=tabelle!$M$3,tabelle!$N$3,"-")))))</f>
        <v>-</v>
      </c>
      <c r="L142" s="394" t="str">
        <f t="shared" si="14"/>
        <v>-</v>
      </c>
      <c r="M142" s="34" t="str">
        <f>IF('Rischio Lordo'!AI149=tabelle!$M$7,tabelle!$N$7,IF('Rischio Lordo'!AI149=tabelle!$M$6,tabelle!$N$6,IF('Rischio Lordo'!AI149=tabelle!$M$5,tabelle!$N$5,IF('Rischio Lordo'!AI149=tabelle!$M$4,tabelle!$N$4,IF('Rischio Lordo'!AI149=tabelle!$M$3,tabelle!$N$3,"-")))))</f>
        <v>-</v>
      </c>
      <c r="N142" s="165" t="str">
        <f>IF(M142="-","-",IF('calcolo mitigazione del rischio'!L142="-","-",IF(AND((M142*'calcolo mitigazione del rischio'!L142)&gt;=tabelle!$P$3, (M142*'calcolo mitigazione del rischio'!L142)&lt;tabelle!$Q$3),tabelle!$R$3,IF(AND((M142*'calcolo mitigazione del rischio'!L142)&gt;=tabelle!$P$4, (M142*'calcolo mitigazione del rischio'!L142)&lt;tabelle!$Q$4),tabelle!$R$4,IF(AND((M142*'calcolo mitigazione del rischio'!L142)&gt;=tabelle!$P$5, (M142*'calcolo mitigazione del rischio'!L142)&lt;tabelle!$Q$5),tabelle!$R$5,IF(AND((M142*'calcolo mitigazione del rischio'!L142)&gt;=tabelle!$P$6, (M142*'calcolo mitigazione del rischio'!L142)&lt;tabelle!$Q$6),tabelle!$R$6,IF(AND((M142*'calcolo mitigazione del rischio'!L142)&gt;=tabelle!$P$7, (M142*'calcolo mitigazione del rischio'!L142)&lt;=tabelle!$Q$7),tabelle!$R$7,"-")))))))</f>
        <v>-</v>
      </c>
      <c r="O142" s="35" t="str">
        <f>IF('Rischio Lordo'!AK149=tabelle!$M$7,tabelle!$N$7,IF('Rischio Lordo'!AK149=tabelle!$M$6,tabelle!$N$6,IF('Rischio Lordo'!AK149=tabelle!$M$5,tabelle!$N$5,IF('Rischio Lordo'!AK149=tabelle!$M$4,tabelle!$N$4,IF('Rischio Lordo'!AK149=tabelle!$M$3,tabelle!$N$3,"-")))))</f>
        <v>-</v>
      </c>
      <c r="P142" s="35" t="str">
        <f>IF('Rischio Lordo'!AL149=tabelle!$M$7,tabelle!$N$7,IF('Rischio Lordo'!AL149=tabelle!$M$6,tabelle!$N$6,IF('Rischio Lordo'!AL149=tabelle!$M$5,tabelle!$N$5,IF('Rischio Lordo'!AL149=tabelle!$M$4,tabelle!$N$4,IF('Rischio Lordo'!AL149=tabelle!$M$3,tabelle!$N$3,"-")))))</f>
        <v>-</v>
      </c>
      <c r="Q142" s="35" t="str">
        <f>IF('Rischio Lordo'!AM149=tabelle!$M$7,tabelle!$N$7,IF('Rischio Lordo'!AM149=tabelle!$M$6,tabelle!$N$6,IF('Rischio Lordo'!AM149=tabelle!$M$5,tabelle!$N$5,IF('Rischio Lordo'!AM149=tabelle!$M$4,tabelle!$N$4,IF('Rischio Lordo'!AM149=tabelle!$M$3,tabelle!$N$3,"-")))))</f>
        <v>-</v>
      </c>
      <c r="R142" s="166" t="str">
        <f t="shared" si="15"/>
        <v>-</v>
      </c>
      <c r="S142" s="228" t="str">
        <f>IF(R142="-","-",(R142*'calcolo mitigazione del rischio'!N142))</f>
        <v>-</v>
      </c>
      <c r="T142" s="26" t="str">
        <f>IF('Rischio netto'!I153=tabelle!$V$3,('calcolo mitigazione del rischio'!T$11*tabelle!$W$3),IF('Rischio netto'!I153=tabelle!$V$4,('calcolo mitigazione del rischio'!T$11*tabelle!$W$4),IF('Rischio netto'!I153=tabelle!$V$5,('calcolo mitigazione del rischio'!T$11*tabelle!$W$5),IF('Rischio netto'!I153=tabelle!$V$6,('calcolo mitigazione del rischio'!T$11*tabelle!$W$6),IF('Rischio netto'!I153=tabelle!$V$7,('calcolo mitigazione del rischio'!T$11*tabelle!$W$7),IF('Rischio netto'!I153=tabelle!$V$8,('calcolo mitigazione del rischio'!T$11*tabelle!$W$8),IF('Rischio netto'!I153=tabelle!$V$9,('calcolo mitigazione del rischio'!T$11*tabelle!$W$9),IF('Rischio netto'!I153=tabelle!$V$10,('calcolo mitigazione del rischio'!T$11*tabelle!$W$10),IF('Rischio netto'!I153=tabelle!$V$11,('calcolo mitigazione del rischio'!T$11*tabelle!$W$11),IF('Rischio netto'!I153=tabelle!$V$12,('calcolo mitigazione del rischio'!T$11*tabelle!$W$12),"-"))))))))))</f>
        <v>-</v>
      </c>
      <c r="U142" s="26" t="str">
        <f>IF('Rischio netto'!J153=tabelle!$V$3,('calcolo mitigazione del rischio'!U$11*tabelle!$W$3),IF('Rischio netto'!J153=tabelle!$V$4,('calcolo mitigazione del rischio'!U$11*tabelle!$W$4),IF('Rischio netto'!J153=tabelle!$V$5,('calcolo mitigazione del rischio'!U$11*tabelle!$W$5),IF('Rischio netto'!J153=tabelle!$V$6,('calcolo mitigazione del rischio'!U$11*tabelle!$W$6),IF('Rischio netto'!J153=tabelle!$V$7,('calcolo mitigazione del rischio'!U$11*tabelle!$W$7),IF('Rischio netto'!J153=tabelle!$V$8,('calcolo mitigazione del rischio'!U$11*tabelle!$W$8),IF('Rischio netto'!J153=tabelle!$V$9,('calcolo mitigazione del rischio'!U$11*tabelle!$W$9),IF('Rischio netto'!J153=tabelle!$V$10,('calcolo mitigazione del rischio'!U$11*tabelle!$W$10),IF('Rischio netto'!J153=tabelle!$V$11,('calcolo mitigazione del rischio'!U$11*tabelle!$W$11),IF('Rischio netto'!J153=tabelle!$V$12,('calcolo mitigazione del rischio'!U$11*tabelle!$W$12),"-"))))))))))</f>
        <v>-</v>
      </c>
      <c r="V142" s="26" t="str">
        <f>IF('Rischio netto'!K153=tabelle!$V$3,('calcolo mitigazione del rischio'!V$11*tabelle!$W$3),IF('Rischio netto'!K153=tabelle!$V$4,('calcolo mitigazione del rischio'!V$11*tabelle!$W$4),IF('Rischio netto'!K153=tabelle!$V$5,('calcolo mitigazione del rischio'!V$11*tabelle!$W$5),IF('Rischio netto'!K153=tabelle!$V$6,('calcolo mitigazione del rischio'!V$11*tabelle!$W$6),IF('Rischio netto'!K153=tabelle!$V$7,('calcolo mitigazione del rischio'!V$11*tabelle!$W$7),IF('Rischio netto'!K153=tabelle!$V$8,('calcolo mitigazione del rischio'!V$11*tabelle!$W$8),IF('Rischio netto'!K153=tabelle!$V$9,('calcolo mitigazione del rischio'!V$11*tabelle!$W$9),IF('Rischio netto'!K153=tabelle!$V$10,('calcolo mitigazione del rischio'!V$11*tabelle!$W$10),IF('Rischio netto'!K153=tabelle!$V$11,('calcolo mitigazione del rischio'!V$11*tabelle!$W$11),IF('Rischio netto'!K153=tabelle!$V$12,('calcolo mitigazione del rischio'!V$11*tabelle!$W$12),"-"))))))))))</f>
        <v>-</v>
      </c>
      <c r="W142" s="26" t="str">
        <f>IF('Rischio netto'!L153=tabelle!$V$3,('calcolo mitigazione del rischio'!W$11*tabelle!$W$3),IF('Rischio netto'!L153=tabelle!$V$4,('calcolo mitigazione del rischio'!W$11*tabelle!$W$4),IF('Rischio netto'!L153=tabelle!$V$5,('calcolo mitigazione del rischio'!W$11*tabelle!$W$5),IF('Rischio netto'!L153=tabelle!$V$6,('calcolo mitigazione del rischio'!W$11*tabelle!$W$6),IF('Rischio netto'!L153=tabelle!$V$7,('calcolo mitigazione del rischio'!W$11*tabelle!$W$7),IF('Rischio netto'!L153=tabelle!$V$8,('calcolo mitigazione del rischio'!W$11*tabelle!$W$8),IF('Rischio netto'!L153=tabelle!$V$9,('calcolo mitigazione del rischio'!W$11*tabelle!$W$9),IF('Rischio netto'!L153=tabelle!$V$10,('calcolo mitigazione del rischio'!W$11*tabelle!$W$10),IF('Rischio netto'!L153=tabelle!$V$11,('calcolo mitigazione del rischio'!W$11*tabelle!$W$11),IF('Rischio netto'!L153=tabelle!$V$12,('calcolo mitigazione del rischio'!W$11*tabelle!$W$12),"-"))))))))))</f>
        <v>-</v>
      </c>
      <c r="X142" s="26" t="str">
        <f>IF('Rischio netto'!O153=tabelle!$V$3,('calcolo mitigazione del rischio'!X$11*tabelle!$W$3),IF('Rischio netto'!O153=tabelle!$V$4,('calcolo mitigazione del rischio'!X$11*tabelle!$W$4),IF('Rischio netto'!O153=tabelle!$V$5,('calcolo mitigazione del rischio'!X$11*tabelle!$W$5),IF('Rischio netto'!O153=tabelle!$V$6,('calcolo mitigazione del rischio'!X$11*tabelle!$W$6),IF('Rischio netto'!O153=tabelle!$V$7,('calcolo mitigazione del rischio'!X$11*tabelle!$W$7),IF('Rischio netto'!O153=tabelle!$V$8,('calcolo mitigazione del rischio'!X$11*tabelle!$W$8),IF('Rischio netto'!O153=tabelle!$V$9,('calcolo mitigazione del rischio'!X$11*tabelle!$W$9),IF('Rischio netto'!O153=tabelle!$V$10,('calcolo mitigazione del rischio'!X$11*tabelle!$W$10),IF('Rischio netto'!O153=tabelle!$V$11,('calcolo mitigazione del rischio'!X$11*tabelle!$W$11),IF('Rischio netto'!O153=tabelle!$V$12,('calcolo mitigazione del rischio'!X$11*tabelle!$W$12),"-"))))))))))</f>
        <v>-</v>
      </c>
      <c r="Y142" s="26" t="str">
        <f>IF('Rischio netto'!P153=tabelle!$V$3,('calcolo mitigazione del rischio'!Y$11*tabelle!$W$3),IF('Rischio netto'!P153=tabelle!$V$4,('calcolo mitigazione del rischio'!Y$11*tabelle!$W$4),IF('Rischio netto'!P153=tabelle!$V$5,('calcolo mitigazione del rischio'!Y$11*tabelle!$W$5),IF('Rischio netto'!P153=tabelle!$V$6,('calcolo mitigazione del rischio'!Y$11*tabelle!$W$6),IF('Rischio netto'!P153=tabelle!$V$7,('calcolo mitigazione del rischio'!Y$11*tabelle!$W$7),IF('Rischio netto'!P153=tabelle!$V$8,('calcolo mitigazione del rischio'!Y$11*tabelle!$W$8),IF('Rischio netto'!P153=tabelle!$V$9,('calcolo mitigazione del rischio'!Y$11*tabelle!$W$9),IF('Rischio netto'!P153=tabelle!$V$10,('calcolo mitigazione del rischio'!Y$11*tabelle!$W$10),IF('Rischio netto'!P153=tabelle!$V$11,('calcolo mitigazione del rischio'!Y$11*tabelle!$W$11),IF('Rischio netto'!P153=tabelle!$V$12,('calcolo mitigazione del rischio'!Y$11*tabelle!$W$12),"-"))))))))))</f>
        <v>-</v>
      </c>
      <c r="Z14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2" s="26" t="str">
        <f>IF('Rischio netto'!Q153=tabelle!$V$3,('calcolo mitigazione del rischio'!AA$11*tabelle!$W$3),IF('Rischio netto'!Q153=tabelle!$V$4,('calcolo mitigazione del rischio'!AA$11*tabelle!$W$4),IF('Rischio netto'!Q153=tabelle!$V$5,('calcolo mitigazione del rischio'!AA$11*tabelle!$W$5),IF('Rischio netto'!Q153=tabelle!$V$6,('calcolo mitigazione del rischio'!AA$11*tabelle!$W$6),IF('Rischio netto'!Q153=tabelle!$V$7,('calcolo mitigazione del rischio'!AA$11*tabelle!$W$7),IF('Rischio netto'!Q153=tabelle!$V$8,('calcolo mitigazione del rischio'!AA$11*tabelle!$W$8),IF('Rischio netto'!Q153=tabelle!$V$9,('calcolo mitigazione del rischio'!AA$11*tabelle!$W$9),IF('Rischio netto'!Q153=tabelle!$V$10,('calcolo mitigazione del rischio'!AA$11*tabelle!$W$10),IF('Rischio netto'!Q153=tabelle!$V$11,('calcolo mitigazione del rischio'!AA$11*tabelle!$W$11),IF('Rischio netto'!Q153=tabelle!$V$12,('calcolo mitigazione del rischio'!AA$11*tabelle!$W$12),"-"))))))))))</f>
        <v>-</v>
      </c>
      <c r="AB142" s="26" t="str">
        <f>IF('Rischio netto'!R153=tabelle!$V$3,('calcolo mitigazione del rischio'!AB$11*tabelle!$W$3),IF('Rischio netto'!R153=tabelle!$V$4,('calcolo mitigazione del rischio'!AB$11*tabelle!$W$4),IF('Rischio netto'!R153=tabelle!$V$5,('calcolo mitigazione del rischio'!AB$11*tabelle!$W$5),IF('Rischio netto'!R153=tabelle!$V$6,('calcolo mitigazione del rischio'!AB$11*tabelle!$W$6),IF('Rischio netto'!R153=tabelle!$V$7,('calcolo mitigazione del rischio'!AB$11*tabelle!$W$7),IF('Rischio netto'!R153=tabelle!$V$8,('calcolo mitigazione del rischio'!AB$11*tabelle!$W$8),IF('Rischio netto'!R153=tabelle!$V$9,('calcolo mitigazione del rischio'!AB$11*tabelle!$W$9),IF('Rischio netto'!R153=tabelle!$V$10,('calcolo mitigazione del rischio'!AB$11*tabelle!$W$10),IF('Rischio netto'!R153=tabelle!$V$11,('calcolo mitigazione del rischio'!AB$11*tabelle!$W$11),IF('Rischio netto'!R153=tabelle!$V$12,('calcolo mitigazione del rischio'!AB$11*tabelle!$W$12),"-"))))))))))</f>
        <v>-</v>
      </c>
      <c r="AC142" s="405" t="str">
        <f>IF('Rischio netto'!T149=tabelle!$V$3,('calcolo mitigazione del rischio'!AC$11*tabelle!$W$3),IF('Rischio netto'!T149=tabelle!$V$4,('calcolo mitigazione del rischio'!AC$11*tabelle!$W$4),IF('Rischio netto'!T149=tabelle!$V$5,('calcolo mitigazione del rischio'!AC$11*tabelle!$W$5),IF('Rischio netto'!T149=tabelle!$V$6,('calcolo mitigazione del rischio'!AC$11*tabelle!$W$6),IF('Rischio netto'!T149=tabelle!$V$7,('calcolo mitigazione del rischio'!AC$11*tabelle!$W$7),IF('Rischio netto'!T149=tabelle!$V$8,('calcolo mitigazione del rischio'!AC$11*tabelle!$W$8),IF('Rischio netto'!T149=tabelle!$V$9,('calcolo mitigazione del rischio'!AC$11*tabelle!$W$9),IF('Rischio netto'!T149=tabelle!$V$10,('calcolo mitigazione del rischio'!AC$11*tabelle!$W$10),IF('Rischio netto'!T149=tabelle!$V$11,('calcolo mitigazione del rischio'!AC$11*tabelle!$W$11),IF('Rischio netto'!T149=tabelle!$V$12,('calcolo mitigazione del rischio'!AC$11*tabelle!$W$12),"-"))))))))))</f>
        <v>-</v>
      </c>
      <c r="AD142" s="26" t="str">
        <f>IF('Rischio netto'!T153=tabelle!$V$3,('calcolo mitigazione del rischio'!AD$11*tabelle!$W$3),IF('Rischio netto'!T153=tabelle!$V$4,('calcolo mitigazione del rischio'!AD$11*tabelle!$W$4),IF('Rischio netto'!T153=tabelle!$V$5,('calcolo mitigazione del rischio'!AD$11*tabelle!$W$5),IF('Rischio netto'!T153=tabelle!$V$6,('calcolo mitigazione del rischio'!AD$11*tabelle!$W$6),IF('Rischio netto'!T153=tabelle!$V$7,('calcolo mitigazione del rischio'!AD$11*tabelle!$W$7),IF('Rischio netto'!T153=tabelle!$V$8,('calcolo mitigazione del rischio'!AD$11*tabelle!$W$8),IF('Rischio netto'!T153=tabelle!$V$9,('calcolo mitigazione del rischio'!AD$11*tabelle!$W$9),IF('Rischio netto'!T153=tabelle!$V$10,('calcolo mitigazione del rischio'!AD$11*tabelle!$W$10),IF('Rischio netto'!T153=tabelle!$V$11,('calcolo mitigazione del rischio'!AD$11*tabelle!$W$11),IF('Rischio netto'!T153=tabelle!$V$12,('calcolo mitigazione del rischio'!AD$11*tabelle!$W$12),"-"))))))))))</f>
        <v>-</v>
      </c>
      <c r="AE142" s="26"/>
      <c r="AF142" s="405" t="str">
        <f>IF('Rischio netto'!T149=tabelle!$V$3,('calcolo mitigazione del rischio'!AF$11*tabelle!$W$3),IF('Rischio netto'!T149=tabelle!$V$4,('calcolo mitigazione del rischio'!AF$11*tabelle!$W$4),IF('Rischio netto'!T149=tabelle!$V$5,('calcolo mitigazione del rischio'!AF$11*tabelle!$W$5),IF('Rischio netto'!T149=tabelle!$V$6,('calcolo mitigazione del rischio'!AF$11*tabelle!$W$6),IF('Rischio netto'!T149=tabelle!$V$7,('calcolo mitigazione del rischio'!AF$11*tabelle!$W$7),IF('Rischio netto'!T149=tabelle!$V$8,('calcolo mitigazione del rischio'!AF$11*tabelle!$W$8),IF('Rischio netto'!T149=tabelle!$V$9,('calcolo mitigazione del rischio'!AF$11*tabelle!$W$9),IF('Rischio netto'!T149=tabelle!$V$10,('calcolo mitigazione del rischio'!AF$11*tabelle!$W$10),IF('Rischio netto'!T149=tabelle!$V$11,('calcolo mitigazione del rischio'!AF$11*tabelle!$W$11),IF('Rischio netto'!T149=tabelle!$V$12,('calcolo mitigazione del rischio'!AF$11*tabelle!$W$12),"-"))))))))))</f>
        <v>-</v>
      </c>
      <c r="AG142" s="405" t="str">
        <f>IF('Rischio netto'!U149=tabelle!$V$3,('calcolo mitigazione del rischio'!AG$11*tabelle!$W$3),IF('Rischio netto'!U149=tabelle!$V$4,('calcolo mitigazione del rischio'!AG$11*tabelle!$W$4),IF('Rischio netto'!U149=tabelle!$V$5,('calcolo mitigazione del rischio'!AG$11*tabelle!$W$5),IF('Rischio netto'!U149=tabelle!$V$6,('calcolo mitigazione del rischio'!AG$11*tabelle!$W$6),IF('Rischio netto'!U149=tabelle!$V$7,('calcolo mitigazione del rischio'!AG$11*tabelle!$W$7),IF('Rischio netto'!U149=tabelle!$V$8,('calcolo mitigazione del rischio'!AG$11*tabelle!$W$8),IF('Rischio netto'!U149=tabelle!$V$9,('calcolo mitigazione del rischio'!AG$11*tabelle!$W$9),IF('Rischio netto'!U149=tabelle!$V$10,('calcolo mitigazione del rischio'!AG$11*tabelle!$W$10),IF('Rischio netto'!U149=tabelle!$V$11,('calcolo mitigazione del rischio'!AG$11*tabelle!$W$11),IF('Rischio netto'!U149=tabelle!$V$12,('calcolo mitigazione del rischio'!AG$11*tabelle!$W$12),"-"))))))))))</f>
        <v>-</v>
      </c>
      <c r="AH142" s="26" t="str">
        <f>IF('Rischio netto'!V153=tabelle!$V$3,('calcolo mitigazione del rischio'!AH$11*tabelle!$W$3),IF('Rischio netto'!V153=tabelle!$V$4,('calcolo mitigazione del rischio'!AH$11*tabelle!$W$4),IF('Rischio netto'!V153=tabelle!$V$5,('calcolo mitigazione del rischio'!AH$11*tabelle!$W$5),IF('Rischio netto'!V153=tabelle!$V$6,('calcolo mitigazione del rischio'!AH$11*tabelle!$W$6),IF('Rischio netto'!V153=tabelle!$V$7,('calcolo mitigazione del rischio'!AH$11*tabelle!$W$7),IF('Rischio netto'!V153=tabelle!$V$8,('calcolo mitigazione del rischio'!AH$11*tabelle!$W$8),IF('Rischio netto'!V153=tabelle!$V$9,('calcolo mitigazione del rischio'!AH$11*tabelle!$W$9),IF('Rischio netto'!V153=tabelle!$V$10,('calcolo mitigazione del rischio'!AH$11*tabelle!$W$10),IF('Rischio netto'!V153=tabelle!$V$11,('calcolo mitigazione del rischio'!AH$11*tabelle!$W$11),IF('Rischio netto'!V153=tabelle!$V$12,('calcolo mitigazione del rischio'!AH$11*tabelle!$W$12),"-"))))))))))</f>
        <v>-</v>
      </c>
      <c r="AI142" s="410" t="str">
        <f>IF('Rischio netto'!W153=tabelle!$V$3,('calcolo mitigazione del rischio'!AI$11*tabelle!$W$3),IF('Rischio netto'!W153=tabelle!$V$4,('calcolo mitigazione del rischio'!AI$11*tabelle!$W$4),IF('Rischio netto'!W153=tabelle!$V$5,('calcolo mitigazione del rischio'!AI$11*tabelle!$W$5),IF('Rischio netto'!W153=tabelle!$V$6,('calcolo mitigazione del rischio'!AI$11*tabelle!$W$6),IF('Rischio netto'!W153=tabelle!$V$7,('calcolo mitigazione del rischio'!AI$11*tabelle!$W$7),IF('Rischio netto'!W153=tabelle!$V$8,('calcolo mitigazione del rischio'!AI$11*tabelle!$W$8),IF('Rischio netto'!W153=tabelle!$V$9,('calcolo mitigazione del rischio'!AI$11*tabelle!$W$9),IF('Rischio netto'!W153=tabelle!$V$10,('calcolo mitigazione del rischio'!AI$11*tabelle!$W$10),IF('Rischio netto'!W153=tabelle!$V$11,('calcolo mitigazione del rischio'!AI$11*tabelle!$W$11),IF('Rischio netto'!W153=tabelle!$V$12,('calcolo mitigazione del rischio'!AI$11*tabelle!$W$12),"-"))))))))))</f>
        <v>-</v>
      </c>
      <c r="AJ142" s="428" t="e">
        <f t="shared" si="18"/>
        <v>#REF!</v>
      </c>
      <c r="AK142" s="429" t="e">
        <f t="shared" si="16"/>
        <v>#REF!</v>
      </c>
      <c r="AL142" s="418" t="e">
        <f>IF('calcolo mitigazione del rischio'!$AJ142="-","-",'calcolo mitigazione del rischio'!$AK142)</f>
        <v>#REF!</v>
      </c>
      <c r="AM142" s="412" t="str">
        <f>IF('Rischio netto'!X153="-","-",IF('calcolo mitigazione del rischio'!S142="-","-",IF('calcolo mitigazione del rischio'!AL142="-","-",ROUND(('calcolo mitigazione del rischio'!S142*(1-'calcolo mitigazione del rischio'!AL142)),0))))</f>
        <v>-</v>
      </c>
      <c r="AN142" s="404"/>
      <c r="AO142" s="26">
        <f>IF('Rischio Lordo'!L149="X",tabelle!$I$2,0)</f>
        <v>0</v>
      </c>
      <c r="AP142" s="26">
        <f>IF('Rischio Lordo'!M149="X",tabelle!$I$3,0)</f>
        <v>0</v>
      </c>
      <c r="AQ142" s="26">
        <f>IF('Rischio Lordo'!N149="X",tabelle!$I$4,0)</f>
        <v>0</v>
      </c>
      <c r="AR142" s="26">
        <f>IF('Rischio Lordo'!O149="X",tabelle!$I$5,0)</f>
        <v>0</v>
      </c>
      <c r="AS142" s="26">
        <f>IF('Rischio Lordo'!P149="X",tabelle!$I$6,0)</f>
        <v>0</v>
      </c>
      <c r="AT142" s="26">
        <f>IF('Rischio Lordo'!Q149="X",tabelle!$I$7,0)</f>
        <v>0</v>
      </c>
      <c r="AU142" s="26">
        <f>IF('Rischio Lordo'!R149="X",tabelle!$I$8,0)</f>
        <v>0</v>
      </c>
      <c r="AV142" s="26">
        <f>IF('Rischio Lordo'!S149="X",tabelle!$I$9,0)</f>
        <v>0</v>
      </c>
      <c r="AW142" s="26">
        <f>IF('Rischio Lordo'!T149="X",tabelle!$I$10,0)</f>
        <v>0</v>
      </c>
      <c r="AX142" s="26">
        <f>IF('Rischio Lordo'!U149="X",tabelle!$I$11,0)</f>
        <v>0</v>
      </c>
      <c r="AY142" s="26">
        <f>IF('Rischio Lordo'!V149="X",tabelle!$I$12,0)</f>
        <v>0</v>
      </c>
      <c r="AZ142" s="26">
        <f>IF('Rischio Lordo'!W149="X",tabelle!$I$13,0)</f>
        <v>0</v>
      </c>
      <c r="BA142" s="26">
        <f>IF('Rischio Lordo'!X149="X",tabelle!$I$14,0)</f>
        <v>0</v>
      </c>
      <c r="BB142" s="26">
        <f>IF('Rischio Lordo'!Y149="X",tabelle!$I$15,0)</f>
        <v>0</v>
      </c>
      <c r="BC142" s="26">
        <f>IF('Rischio Lordo'!Z149="X",tabelle!$I$16,0)</f>
        <v>0</v>
      </c>
      <c r="BD142" s="26">
        <f>IF('Rischio Lordo'!AA149="X",tabelle!$I$17,0)</f>
        <v>0</v>
      </c>
      <c r="BE142" s="26">
        <f>IF('Rischio Lordo'!AB149="X",tabelle!$I$18,0)</f>
        <v>0</v>
      </c>
      <c r="BF142" s="26">
        <f>IF('Rischio Lordo'!AC149="X",tabelle!$I$18,0)</f>
        <v>0</v>
      </c>
      <c r="BG142" s="26">
        <f>IF('Rischio Lordo'!AC149="X",tabelle!$I$19,0)</f>
        <v>0</v>
      </c>
      <c r="BH142" s="212">
        <f t="shared" si="17"/>
        <v>0</v>
      </c>
    </row>
    <row r="143" spans="1:60" ht="21" x14ac:dyDescent="0.75">
      <c r="A143" s="956">
        <f>Schema!A152</f>
        <v>0</v>
      </c>
      <c r="B143" s="385" t="str">
        <f>Schema!B152</f>
        <v>C. Gestione delle richieste correttive ed evolutive di software</v>
      </c>
      <c r="C143" s="386" t="str">
        <f>Schema!C152</f>
        <v>C.1. Attività per l'evoluzione di software sicurezza</v>
      </c>
      <c r="D143" s="273" t="str">
        <f>Schema!D152</f>
        <v>C.1.1. Attività connesse agli sviluppi ed evoluzioni dei software</v>
      </c>
      <c r="E143" s="307" t="str">
        <f>Schema!E152</f>
        <v>GSI</v>
      </c>
      <c r="F143" s="57" t="str">
        <f>Schema!F152</f>
        <v>C</v>
      </c>
      <c r="G143" s="57" t="str">
        <f>Schema!G152</f>
        <v>01</v>
      </c>
      <c r="H143" s="308" t="str">
        <f>Schema!H152</f>
        <v>01</v>
      </c>
      <c r="I143" s="181" t="str">
        <f>IF('Rischio Lordo'!AF150=tabelle!$M$7,tabelle!$N$7,IF('Rischio Lordo'!AF150=tabelle!$M$6,tabelle!$N$6,IF('Rischio Lordo'!AF150=tabelle!$M$5,tabelle!$N$5,IF('Rischio Lordo'!AF150=tabelle!$M$4,tabelle!$N$4,IF('Rischio Lordo'!AF150=tabelle!$M$3,tabelle!$N$3,"-")))))</f>
        <v>-</v>
      </c>
      <c r="J143" s="34" t="str">
        <f>IF('Rischio Lordo'!AG150=tabelle!$M$7,tabelle!$N$7,IF('Rischio Lordo'!AG150=tabelle!$M$6,tabelle!$N$6,IF('Rischio Lordo'!AG150=tabelle!$M$5,tabelle!$N$5,IF('Rischio Lordo'!AG150=tabelle!$M$4,tabelle!$N$4,IF('Rischio Lordo'!AG150=tabelle!$M$3,tabelle!$N$3,"-")))))</f>
        <v>-</v>
      </c>
      <c r="K143" s="34" t="str">
        <f>IF('Rischio Lordo'!AH150=tabelle!$M$7,tabelle!$N$7,IF('Rischio Lordo'!AH150=tabelle!$M$6,tabelle!$N$6,IF('Rischio Lordo'!AH150=tabelle!$M$5,tabelle!$N$5,IF('Rischio Lordo'!AH150=tabelle!$M$4,tabelle!$N$4,IF('Rischio Lordo'!AH150=tabelle!$M$3,tabelle!$N$3,"-")))))</f>
        <v>-</v>
      </c>
      <c r="L143" s="394" t="str">
        <f t="shared" ref="L143:L161" si="19">IF(SUM(I143:K143)=0,"-",_xlfn.CEILING.MATH(AVERAGE(I143:K143)))</f>
        <v>-</v>
      </c>
      <c r="M143" s="34" t="str">
        <f>IF('Rischio Lordo'!AI150=tabelle!$M$7,tabelle!$N$7,IF('Rischio Lordo'!AI150=tabelle!$M$6,tabelle!$N$6,IF('Rischio Lordo'!AI150=tabelle!$M$5,tabelle!$N$5,IF('Rischio Lordo'!AI150=tabelle!$M$4,tabelle!$N$4,IF('Rischio Lordo'!AI150=tabelle!$M$3,tabelle!$N$3,"-")))))</f>
        <v>-</v>
      </c>
      <c r="N143" s="165" t="str">
        <f>IF(M143="-","-",IF('calcolo mitigazione del rischio'!L143="-","-",IF(AND((M143*'calcolo mitigazione del rischio'!L143)&gt;=tabelle!$P$3, (M143*'calcolo mitigazione del rischio'!L143)&lt;tabelle!$Q$3),tabelle!$R$3,IF(AND((M143*'calcolo mitigazione del rischio'!L143)&gt;=tabelle!$P$4, (M143*'calcolo mitigazione del rischio'!L143)&lt;tabelle!$Q$4),tabelle!$R$4,IF(AND((M143*'calcolo mitigazione del rischio'!L143)&gt;=tabelle!$P$5, (M143*'calcolo mitigazione del rischio'!L143)&lt;tabelle!$Q$5),tabelle!$R$5,IF(AND((M143*'calcolo mitigazione del rischio'!L143)&gt;=tabelle!$P$6, (M143*'calcolo mitigazione del rischio'!L143)&lt;tabelle!$Q$6),tabelle!$R$6,IF(AND((M143*'calcolo mitigazione del rischio'!L143)&gt;=tabelle!$P$7, (M143*'calcolo mitigazione del rischio'!L143)&lt;=tabelle!$Q$7),tabelle!$R$7,"-")))))))</f>
        <v>-</v>
      </c>
      <c r="O143" s="35" t="str">
        <f>IF('Rischio Lordo'!AK150=tabelle!$M$7,tabelle!$N$7,IF('Rischio Lordo'!AK150=tabelle!$M$6,tabelle!$N$6,IF('Rischio Lordo'!AK150=tabelle!$M$5,tabelle!$N$5,IF('Rischio Lordo'!AK150=tabelle!$M$4,tabelle!$N$4,IF('Rischio Lordo'!AK150=tabelle!$M$3,tabelle!$N$3,"-")))))</f>
        <v>-</v>
      </c>
      <c r="P143" s="35" t="str">
        <f>IF('Rischio Lordo'!AL150=tabelle!$M$7,tabelle!$N$7,IF('Rischio Lordo'!AL150=tabelle!$M$6,tabelle!$N$6,IF('Rischio Lordo'!AL150=tabelle!$M$5,tabelle!$N$5,IF('Rischio Lordo'!AL150=tabelle!$M$4,tabelle!$N$4,IF('Rischio Lordo'!AL150=tabelle!$M$3,tabelle!$N$3,"-")))))</f>
        <v>-</v>
      </c>
      <c r="Q143" s="35" t="str">
        <f>IF('Rischio Lordo'!AM150=tabelle!$M$7,tabelle!$N$7,IF('Rischio Lordo'!AM150=tabelle!$M$6,tabelle!$N$6,IF('Rischio Lordo'!AM150=tabelle!$M$5,tabelle!$N$5,IF('Rischio Lordo'!AM150=tabelle!$M$4,tabelle!$N$4,IF('Rischio Lordo'!AM150=tabelle!$M$3,tabelle!$N$3,"-")))))</f>
        <v>-</v>
      </c>
      <c r="R143" s="166" t="str">
        <f t="shared" ref="R143:R161" si="20">IF(SUM(O143:Q143)=0,"-",_xlfn.CEILING.MATH(AVERAGE(O143:Q143)))</f>
        <v>-</v>
      </c>
      <c r="S143" s="228" t="str">
        <f>IF(R143="-","-",(R143*'calcolo mitigazione del rischio'!N143))</f>
        <v>-</v>
      </c>
      <c r="T143" s="26" t="str">
        <f>IF('Rischio netto'!I154=tabelle!$V$3,('calcolo mitigazione del rischio'!T$11*tabelle!$W$3),IF('Rischio netto'!I154=tabelle!$V$4,('calcolo mitigazione del rischio'!T$11*tabelle!$W$4),IF('Rischio netto'!I154=tabelle!$V$5,('calcolo mitigazione del rischio'!T$11*tabelle!$W$5),IF('Rischio netto'!I154=tabelle!$V$6,('calcolo mitigazione del rischio'!T$11*tabelle!$W$6),IF('Rischio netto'!I154=tabelle!$V$7,('calcolo mitigazione del rischio'!T$11*tabelle!$W$7),IF('Rischio netto'!I154=tabelle!$V$8,('calcolo mitigazione del rischio'!T$11*tabelle!$W$8),IF('Rischio netto'!I154=tabelle!$V$9,('calcolo mitigazione del rischio'!T$11*tabelle!$W$9),IF('Rischio netto'!I154=tabelle!$V$10,('calcolo mitigazione del rischio'!T$11*tabelle!$W$10),IF('Rischio netto'!I154=tabelle!$V$11,('calcolo mitigazione del rischio'!T$11*tabelle!$W$11),IF('Rischio netto'!I154=tabelle!$V$12,('calcolo mitigazione del rischio'!T$11*tabelle!$W$12),"-"))))))))))</f>
        <v>-</v>
      </c>
      <c r="U143" s="26" t="str">
        <f>IF('Rischio netto'!J154=tabelle!$V$3,('calcolo mitigazione del rischio'!U$11*tabelle!$W$3),IF('Rischio netto'!J154=tabelle!$V$4,('calcolo mitigazione del rischio'!U$11*tabelle!$W$4),IF('Rischio netto'!J154=tabelle!$V$5,('calcolo mitigazione del rischio'!U$11*tabelle!$W$5),IF('Rischio netto'!J154=tabelle!$V$6,('calcolo mitigazione del rischio'!U$11*tabelle!$W$6),IF('Rischio netto'!J154=tabelle!$V$7,('calcolo mitigazione del rischio'!U$11*tabelle!$W$7),IF('Rischio netto'!J154=tabelle!$V$8,('calcolo mitigazione del rischio'!U$11*tabelle!$W$8),IF('Rischio netto'!J154=tabelle!$V$9,('calcolo mitigazione del rischio'!U$11*tabelle!$W$9),IF('Rischio netto'!J154=tabelle!$V$10,('calcolo mitigazione del rischio'!U$11*tabelle!$W$10),IF('Rischio netto'!J154=tabelle!$V$11,('calcolo mitigazione del rischio'!U$11*tabelle!$W$11),IF('Rischio netto'!J154=tabelle!$V$12,('calcolo mitigazione del rischio'!U$11*tabelle!$W$12),"-"))))))))))</f>
        <v>-</v>
      </c>
      <c r="V143" s="26" t="str">
        <f>IF('Rischio netto'!K154=tabelle!$V$3,('calcolo mitigazione del rischio'!V$11*tabelle!$W$3),IF('Rischio netto'!K154=tabelle!$V$4,('calcolo mitigazione del rischio'!V$11*tabelle!$W$4),IF('Rischio netto'!K154=tabelle!$V$5,('calcolo mitigazione del rischio'!V$11*tabelle!$W$5),IF('Rischio netto'!K154=tabelle!$V$6,('calcolo mitigazione del rischio'!V$11*tabelle!$W$6),IF('Rischio netto'!K154=tabelle!$V$7,('calcolo mitigazione del rischio'!V$11*tabelle!$W$7),IF('Rischio netto'!K154=tabelle!$V$8,('calcolo mitigazione del rischio'!V$11*tabelle!$W$8),IF('Rischio netto'!K154=tabelle!$V$9,('calcolo mitigazione del rischio'!V$11*tabelle!$W$9),IF('Rischio netto'!K154=tabelle!$V$10,('calcolo mitigazione del rischio'!V$11*tabelle!$W$10),IF('Rischio netto'!K154=tabelle!$V$11,('calcolo mitigazione del rischio'!V$11*tabelle!$W$11),IF('Rischio netto'!K154=tabelle!$V$12,('calcolo mitigazione del rischio'!V$11*tabelle!$W$12),"-"))))))))))</f>
        <v>-</v>
      </c>
      <c r="W143" s="26" t="str">
        <f>IF('Rischio netto'!L154=tabelle!$V$3,('calcolo mitigazione del rischio'!W$11*tabelle!$W$3),IF('Rischio netto'!L154=tabelle!$V$4,('calcolo mitigazione del rischio'!W$11*tabelle!$W$4),IF('Rischio netto'!L154=tabelle!$V$5,('calcolo mitigazione del rischio'!W$11*tabelle!$W$5),IF('Rischio netto'!L154=tabelle!$V$6,('calcolo mitigazione del rischio'!W$11*tabelle!$W$6),IF('Rischio netto'!L154=tabelle!$V$7,('calcolo mitigazione del rischio'!W$11*tabelle!$W$7),IF('Rischio netto'!L154=tabelle!$V$8,('calcolo mitigazione del rischio'!W$11*tabelle!$W$8),IF('Rischio netto'!L154=tabelle!$V$9,('calcolo mitigazione del rischio'!W$11*tabelle!$W$9),IF('Rischio netto'!L154=tabelle!$V$10,('calcolo mitigazione del rischio'!W$11*tabelle!$W$10),IF('Rischio netto'!L154=tabelle!$V$11,('calcolo mitigazione del rischio'!W$11*tabelle!$W$11),IF('Rischio netto'!L154=tabelle!$V$12,('calcolo mitigazione del rischio'!W$11*tabelle!$W$12),"-"))))))))))</f>
        <v>-</v>
      </c>
      <c r="X143" s="26" t="str">
        <f>IF('Rischio netto'!O154=tabelle!$V$3,('calcolo mitigazione del rischio'!X$11*tabelle!$W$3),IF('Rischio netto'!O154=tabelle!$V$4,('calcolo mitigazione del rischio'!X$11*tabelle!$W$4),IF('Rischio netto'!O154=tabelle!$V$5,('calcolo mitigazione del rischio'!X$11*tabelle!$W$5),IF('Rischio netto'!O154=tabelle!$V$6,('calcolo mitigazione del rischio'!X$11*tabelle!$W$6),IF('Rischio netto'!O154=tabelle!$V$7,('calcolo mitigazione del rischio'!X$11*tabelle!$W$7),IF('Rischio netto'!O154=tabelle!$V$8,('calcolo mitigazione del rischio'!X$11*tabelle!$W$8),IF('Rischio netto'!O154=tabelle!$V$9,('calcolo mitigazione del rischio'!X$11*tabelle!$W$9),IF('Rischio netto'!O154=tabelle!$V$10,('calcolo mitigazione del rischio'!X$11*tabelle!$W$10),IF('Rischio netto'!O154=tabelle!$V$11,('calcolo mitigazione del rischio'!X$11*tabelle!$W$11),IF('Rischio netto'!O154=tabelle!$V$12,('calcolo mitigazione del rischio'!X$11*tabelle!$W$12),"-"))))))))))</f>
        <v>-</v>
      </c>
      <c r="Y143" s="26" t="str">
        <f>IF('Rischio netto'!P154=tabelle!$V$3,('calcolo mitigazione del rischio'!Y$11*tabelle!$W$3),IF('Rischio netto'!P154=tabelle!$V$4,('calcolo mitigazione del rischio'!Y$11*tabelle!$W$4),IF('Rischio netto'!P154=tabelle!$V$5,('calcolo mitigazione del rischio'!Y$11*tabelle!$W$5),IF('Rischio netto'!P154=tabelle!$V$6,('calcolo mitigazione del rischio'!Y$11*tabelle!$W$6),IF('Rischio netto'!P154=tabelle!$V$7,('calcolo mitigazione del rischio'!Y$11*tabelle!$W$7),IF('Rischio netto'!P154=tabelle!$V$8,('calcolo mitigazione del rischio'!Y$11*tabelle!$W$8),IF('Rischio netto'!P154=tabelle!$V$9,('calcolo mitigazione del rischio'!Y$11*tabelle!$W$9),IF('Rischio netto'!P154=tabelle!$V$10,('calcolo mitigazione del rischio'!Y$11*tabelle!$W$10),IF('Rischio netto'!P154=tabelle!$V$11,('calcolo mitigazione del rischio'!Y$11*tabelle!$W$11),IF('Rischio netto'!P154=tabelle!$V$12,('calcolo mitigazione del rischio'!Y$11*tabelle!$W$12),"-"))))))))))</f>
        <v>-</v>
      </c>
      <c r="Z14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3" s="26" t="str">
        <f>IF('Rischio netto'!Q154=tabelle!$V$3,('calcolo mitigazione del rischio'!AA$11*tabelle!$W$3),IF('Rischio netto'!Q154=tabelle!$V$4,('calcolo mitigazione del rischio'!AA$11*tabelle!$W$4),IF('Rischio netto'!Q154=tabelle!$V$5,('calcolo mitigazione del rischio'!AA$11*tabelle!$W$5),IF('Rischio netto'!Q154=tabelle!$V$6,('calcolo mitigazione del rischio'!AA$11*tabelle!$W$6),IF('Rischio netto'!Q154=tabelle!$V$7,('calcolo mitigazione del rischio'!AA$11*tabelle!$W$7),IF('Rischio netto'!Q154=tabelle!$V$8,('calcolo mitigazione del rischio'!AA$11*tabelle!$W$8),IF('Rischio netto'!Q154=tabelle!$V$9,('calcolo mitigazione del rischio'!AA$11*tabelle!$W$9),IF('Rischio netto'!Q154=tabelle!$V$10,('calcolo mitigazione del rischio'!AA$11*tabelle!$W$10),IF('Rischio netto'!Q154=tabelle!$V$11,('calcolo mitigazione del rischio'!AA$11*tabelle!$W$11),IF('Rischio netto'!Q154=tabelle!$V$12,('calcolo mitigazione del rischio'!AA$11*tabelle!$W$12),"-"))))))))))</f>
        <v>-</v>
      </c>
      <c r="AB143" s="26" t="str">
        <f>IF('Rischio netto'!R154=tabelle!$V$3,('calcolo mitigazione del rischio'!AB$11*tabelle!$W$3),IF('Rischio netto'!R154=tabelle!$V$4,('calcolo mitigazione del rischio'!AB$11*tabelle!$W$4),IF('Rischio netto'!R154=tabelle!$V$5,('calcolo mitigazione del rischio'!AB$11*tabelle!$W$5),IF('Rischio netto'!R154=tabelle!$V$6,('calcolo mitigazione del rischio'!AB$11*tabelle!$W$6),IF('Rischio netto'!R154=tabelle!$V$7,('calcolo mitigazione del rischio'!AB$11*tabelle!$W$7),IF('Rischio netto'!R154=tabelle!$V$8,('calcolo mitigazione del rischio'!AB$11*tabelle!$W$8),IF('Rischio netto'!R154=tabelle!$V$9,('calcolo mitigazione del rischio'!AB$11*tabelle!$W$9),IF('Rischio netto'!R154=tabelle!$V$10,('calcolo mitigazione del rischio'!AB$11*tabelle!$W$10),IF('Rischio netto'!R154=tabelle!$V$11,('calcolo mitigazione del rischio'!AB$11*tabelle!$W$11),IF('Rischio netto'!R154=tabelle!$V$12,('calcolo mitigazione del rischio'!AB$11*tabelle!$W$12),"-"))))))))))</f>
        <v>-</v>
      </c>
      <c r="AC143" s="405" t="str">
        <f>IF('Rischio netto'!T150=tabelle!$V$3,('calcolo mitigazione del rischio'!AC$11*tabelle!$W$3),IF('Rischio netto'!T150=tabelle!$V$4,('calcolo mitigazione del rischio'!AC$11*tabelle!$W$4),IF('Rischio netto'!T150=tabelle!$V$5,('calcolo mitigazione del rischio'!AC$11*tabelle!$W$5),IF('Rischio netto'!T150=tabelle!$V$6,('calcolo mitigazione del rischio'!AC$11*tabelle!$W$6),IF('Rischio netto'!T150=tabelle!$V$7,('calcolo mitigazione del rischio'!AC$11*tabelle!$W$7),IF('Rischio netto'!T150=tabelle!$V$8,('calcolo mitigazione del rischio'!AC$11*tabelle!$W$8),IF('Rischio netto'!T150=tabelle!$V$9,('calcolo mitigazione del rischio'!AC$11*tabelle!$W$9),IF('Rischio netto'!T150=tabelle!$V$10,('calcolo mitigazione del rischio'!AC$11*tabelle!$W$10),IF('Rischio netto'!T150=tabelle!$V$11,('calcolo mitigazione del rischio'!AC$11*tabelle!$W$11),IF('Rischio netto'!T150=tabelle!$V$12,('calcolo mitigazione del rischio'!AC$11*tabelle!$W$12),"-"))))))))))</f>
        <v>-</v>
      </c>
      <c r="AD143" s="26" t="str">
        <f>IF('Rischio netto'!T154=tabelle!$V$3,('calcolo mitigazione del rischio'!AD$11*tabelle!$W$3),IF('Rischio netto'!T154=tabelle!$V$4,('calcolo mitigazione del rischio'!AD$11*tabelle!$W$4),IF('Rischio netto'!T154=tabelle!$V$5,('calcolo mitigazione del rischio'!AD$11*tabelle!$W$5),IF('Rischio netto'!T154=tabelle!$V$6,('calcolo mitigazione del rischio'!AD$11*tabelle!$W$6),IF('Rischio netto'!T154=tabelle!$V$7,('calcolo mitigazione del rischio'!AD$11*tabelle!$W$7),IF('Rischio netto'!T154=tabelle!$V$8,('calcolo mitigazione del rischio'!AD$11*tabelle!$W$8),IF('Rischio netto'!T154=tabelle!$V$9,('calcolo mitigazione del rischio'!AD$11*tabelle!$W$9),IF('Rischio netto'!T154=tabelle!$V$10,('calcolo mitigazione del rischio'!AD$11*tabelle!$W$10),IF('Rischio netto'!T154=tabelle!$V$11,('calcolo mitigazione del rischio'!AD$11*tabelle!$W$11),IF('Rischio netto'!T154=tabelle!$V$12,('calcolo mitigazione del rischio'!AD$11*tabelle!$W$12),"-"))))))))))</f>
        <v>-</v>
      </c>
      <c r="AE143" s="26"/>
      <c r="AF143" s="405" t="str">
        <f>IF('Rischio netto'!T150=tabelle!$V$3,('calcolo mitigazione del rischio'!AF$11*tabelle!$W$3),IF('Rischio netto'!T150=tabelle!$V$4,('calcolo mitigazione del rischio'!AF$11*tabelle!$W$4),IF('Rischio netto'!T150=tabelle!$V$5,('calcolo mitigazione del rischio'!AF$11*tabelle!$W$5),IF('Rischio netto'!T150=tabelle!$V$6,('calcolo mitigazione del rischio'!AF$11*tabelle!$W$6),IF('Rischio netto'!T150=tabelle!$V$7,('calcolo mitigazione del rischio'!AF$11*tabelle!$W$7),IF('Rischio netto'!T150=tabelle!$V$8,('calcolo mitigazione del rischio'!AF$11*tabelle!$W$8),IF('Rischio netto'!T150=tabelle!$V$9,('calcolo mitigazione del rischio'!AF$11*tabelle!$W$9),IF('Rischio netto'!T150=tabelle!$V$10,('calcolo mitigazione del rischio'!AF$11*tabelle!$W$10),IF('Rischio netto'!T150=tabelle!$V$11,('calcolo mitigazione del rischio'!AF$11*tabelle!$W$11),IF('Rischio netto'!T150=tabelle!$V$12,('calcolo mitigazione del rischio'!AF$11*tabelle!$W$12),"-"))))))))))</f>
        <v>-</v>
      </c>
      <c r="AG143" s="405" t="str">
        <f>IF('Rischio netto'!U150=tabelle!$V$3,('calcolo mitigazione del rischio'!AG$11*tabelle!$W$3),IF('Rischio netto'!U150=tabelle!$V$4,('calcolo mitigazione del rischio'!AG$11*tabelle!$W$4),IF('Rischio netto'!U150=tabelle!$V$5,('calcolo mitigazione del rischio'!AG$11*tabelle!$W$5),IF('Rischio netto'!U150=tabelle!$V$6,('calcolo mitigazione del rischio'!AG$11*tabelle!$W$6),IF('Rischio netto'!U150=tabelle!$V$7,('calcolo mitigazione del rischio'!AG$11*tabelle!$W$7),IF('Rischio netto'!U150=tabelle!$V$8,('calcolo mitigazione del rischio'!AG$11*tabelle!$W$8),IF('Rischio netto'!U150=tabelle!$V$9,('calcolo mitigazione del rischio'!AG$11*tabelle!$W$9),IF('Rischio netto'!U150=tabelle!$V$10,('calcolo mitigazione del rischio'!AG$11*tabelle!$W$10),IF('Rischio netto'!U150=tabelle!$V$11,('calcolo mitigazione del rischio'!AG$11*tabelle!$W$11),IF('Rischio netto'!U150=tabelle!$V$12,('calcolo mitigazione del rischio'!AG$11*tabelle!$W$12),"-"))))))))))</f>
        <v>-</v>
      </c>
      <c r="AH143" s="26" t="str">
        <f>IF('Rischio netto'!V154=tabelle!$V$3,('calcolo mitigazione del rischio'!AH$11*tabelle!$W$3),IF('Rischio netto'!V154=tabelle!$V$4,('calcolo mitigazione del rischio'!AH$11*tabelle!$W$4),IF('Rischio netto'!V154=tabelle!$V$5,('calcolo mitigazione del rischio'!AH$11*tabelle!$W$5),IF('Rischio netto'!V154=tabelle!$V$6,('calcolo mitigazione del rischio'!AH$11*tabelle!$W$6),IF('Rischio netto'!V154=tabelle!$V$7,('calcolo mitigazione del rischio'!AH$11*tabelle!$W$7),IF('Rischio netto'!V154=tabelle!$V$8,('calcolo mitigazione del rischio'!AH$11*tabelle!$W$8),IF('Rischio netto'!V154=tabelle!$V$9,('calcolo mitigazione del rischio'!AH$11*tabelle!$W$9),IF('Rischio netto'!V154=tabelle!$V$10,('calcolo mitigazione del rischio'!AH$11*tabelle!$W$10),IF('Rischio netto'!V154=tabelle!$V$11,('calcolo mitigazione del rischio'!AH$11*tabelle!$W$11),IF('Rischio netto'!V154=tabelle!$V$12,('calcolo mitigazione del rischio'!AH$11*tabelle!$W$12),"-"))))))))))</f>
        <v>-</v>
      </c>
      <c r="AI143" s="410" t="str">
        <f>IF('Rischio netto'!W154=tabelle!$V$3,('calcolo mitigazione del rischio'!AI$11*tabelle!$W$3),IF('Rischio netto'!W154=tabelle!$V$4,('calcolo mitigazione del rischio'!AI$11*tabelle!$W$4),IF('Rischio netto'!W154=tabelle!$V$5,('calcolo mitigazione del rischio'!AI$11*tabelle!$W$5),IF('Rischio netto'!W154=tabelle!$V$6,('calcolo mitigazione del rischio'!AI$11*tabelle!$W$6),IF('Rischio netto'!W154=tabelle!$V$7,('calcolo mitigazione del rischio'!AI$11*tabelle!$W$7),IF('Rischio netto'!W154=tabelle!$V$8,('calcolo mitigazione del rischio'!AI$11*tabelle!$W$8),IF('Rischio netto'!W154=tabelle!$V$9,('calcolo mitigazione del rischio'!AI$11*tabelle!$W$9),IF('Rischio netto'!W154=tabelle!$V$10,('calcolo mitigazione del rischio'!AI$11*tabelle!$W$10),IF('Rischio netto'!W154=tabelle!$V$11,('calcolo mitigazione del rischio'!AI$11*tabelle!$W$11),IF('Rischio netto'!W154=tabelle!$V$12,('calcolo mitigazione del rischio'!AI$11*tabelle!$W$12),"-"))))))))))</f>
        <v>-</v>
      </c>
      <c r="AJ143" s="428" t="e">
        <f t="shared" si="18"/>
        <v>#REF!</v>
      </c>
      <c r="AK143" s="429" t="e">
        <f t="shared" ref="AK143:AK161" si="21">AJ143/100</f>
        <v>#REF!</v>
      </c>
      <c r="AL143" s="418" t="e">
        <f>IF('calcolo mitigazione del rischio'!$AJ143="-","-",'calcolo mitigazione del rischio'!$AK143)</f>
        <v>#REF!</v>
      </c>
      <c r="AM143" s="412" t="str">
        <f>IF('Rischio netto'!X154="-","-",IF('calcolo mitigazione del rischio'!S143="-","-",IF('calcolo mitigazione del rischio'!AL143="-","-",ROUND(('calcolo mitigazione del rischio'!S143*(1-'calcolo mitigazione del rischio'!AL143)),0))))</f>
        <v>-</v>
      </c>
      <c r="AN143" s="404"/>
      <c r="AO143" s="26">
        <f>IF('Rischio Lordo'!L150="X",tabelle!$I$2,0)</f>
        <v>0</v>
      </c>
      <c r="AP143" s="26">
        <f>IF('Rischio Lordo'!M150="X",tabelle!$I$3,0)</f>
        <v>0</v>
      </c>
      <c r="AQ143" s="26">
        <f>IF('Rischio Lordo'!N150="X",tabelle!$I$4,0)</f>
        <v>0</v>
      </c>
      <c r="AR143" s="26">
        <f>IF('Rischio Lordo'!O150="X",tabelle!$I$5,0)</f>
        <v>0</v>
      </c>
      <c r="AS143" s="26">
        <f>IF('Rischio Lordo'!P150="X",tabelle!$I$6,0)</f>
        <v>0</v>
      </c>
      <c r="AT143" s="26">
        <f>IF('Rischio Lordo'!Q150="X",tabelle!$I$7,0)</f>
        <v>0</v>
      </c>
      <c r="AU143" s="26">
        <f>IF('Rischio Lordo'!R150="X",tabelle!$I$8,0)</f>
        <v>0</v>
      </c>
      <c r="AV143" s="26">
        <f>IF('Rischio Lordo'!S150="X",tabelle!$I$9,0)</f>
        <v>0</v>
      </c>
      <c r="AW143" s="26">
        <f>IF('Rischio Lordo'!T150="X",tabelle!$I$10,0)</f>
        <v>0</v>
      </c>
      <c r="AX143" s="26">
        <f>IF('Rischio Lordo'!U150="X",tabelle!$I$11,0)</f>
        <v>0</v>
      </c>
      <c r="AY143" s="26">
        <f>IF('Rischio Lordo'!V150="X",tabelle!$I$12,0)</f>
        <v>0</v>
      </c>
      <c r="AZ143" s="26">
        <f>IF('Rischio Lordo'!W150="X",tabelle!$I$13,0)</f>
        <v>0</v>
      </c>
      <c r="BA143" s="26">
        <f>IF('Rischio Lordo'!X150="X",tabelle!$I$14,0)</f>
        <v>0</v>
      </c>
      <c r="BB143" s="26">
        <f>IF('Rischio Lordo'!Y150="X",tabelle!$I$15,0)</f>
        <v>0</v>
      </c>
      <c r="BC143" s="26">
        <f>IF('Rischio Lordo'!Z150="X",tabelle!$I$16,0)</f>
        <v>0</v>
      </c>
      <c r="BD143" s="26">
        <f>IF('Rischio Lordo'!AA150="X",tabelle!$I$17,0)</f>
        <v>0</v>
      </c>
      <c r="BE143" s="26">
        <f>IF('Rischio Lordo'!AB150="X",tabelle!$I$18,0)</f>
        <v>0</v>
      </c>
      <c r="BF143" s="26">
        <f>IF('Rischio Lordo'!AC150="X",tabelle!$I$18,0)</f>
        <v>0</v>
      </c>
      <c r="BG143" s="26">
        <f>IF('Rischio Lordo'!AC150="X",tabelle!$I$19,0)</f>
        <v>0</v>
      </c>
      <c r="BH143" s="212">
        <f t="shared" ref="BH143:BH161" si="22">SUM(AO143:BG143)</f>
        <v>0</v>
      </c>
    </row>
    <row r="144" spans="1:60" x14ac:dyDescent="0.75">
      <c r="A144" s="956">
        <f>Schema!A153</f>
        <v>0</v>
      </c>
      <c r="B144" s="715" t="str">
        <f>Schema!B153</f>
        <v>D. Gestione eventi/incidenti di sicurezza informatica</v>
      </c>
      <c r="C144" s="1138" t="str">
        <f>Schema!C153</f>
        <v>D.1. Rilevazione evento di sicurezza</v>
      </c>
      <c r="D144" s="273" t="str">
        <f>Schema!D153</f>
        <v>D.1.1. Comunicazione evento</v>
      </c>
      <c r="E144" s="307" t="str">
        <f>Schema!E153</f>
        <v>GSI</v>
      </c>
      <c r="F144" s="57" t="str">
        <f>Schema!F153</f>
        <v>D</v>
      </c>
      <c r="G144" s="57" t="str">
        <f>Schema!G153</f>
        <v>01</v>
      </c>
      <c r="H144" s="308" t="str">
        <f>Schema!H153</f>
        <v>01</v>
      </c>
      <c r="I144" s="181" t="str">
        <f>IF('Rischio Lordo'!AF151=tabelle!$M$7,tabelle!$N$7,IF('Rischio Lordo'!AF151=tabelle!$M$6,tabelle!$N$6,IF('Rischio Lordo'!AF151=tabelle!$M$5,tabelle!$N$5,IF('Rischio Lordo'!AF151=tabelle!$M$4,tabelle!$N$4,IF('Rischio Lordo'!AF151=tabelle!$M$3,tabelle!$N$3,"-")))))</f>
        <v>-</v>
      </c>
      <c r="J144" s="34" t="str">
        <f>IF('Rischio Lordo'!AG151=tabelle!$M$7,tabelle!$N$7,IF('Rischio Lordo'!AG151=tabelle!$M$6,tabelle!$N$6,IF('Rischio Lordo'!AG151=tabelle!$M$5,tabelle!$N$5,IF('Rischio Lordo'!AG151=tabelle!$M$4,tabelle!$N$4,IF('Rischio Lordo'!AG151=tabelle!$M$3,tabelle!$N$3,"-")))))</f>
        <v>-</v>
      </c>
      <c r="K144" s="34" t="str">
        <f>IF('Rischio Lordo'!AH151=tabelle!$M$7,tabelle!$N$7,IF('Rischio Lordo'!AH151=tabelle!$M$6,tabelle!$N$6,IF('Rischio Lordo'!AH151=tabelle!$M$5,tabelle!$N$5,IF('Rischio Lordo'!AH151=tabelle!$M$4,tabelle!$N$4,IF('Rischio Lordo'!AH151=tabelle!$M$3,tabelle!$N$3,"-")))))</f>
        <v>-</v>
      </c>
      <c r="L144" s="394" t="str">
        <f t="shared" si="19"/>
        <v>-</v>
      </c>
      <c r="M144" s="34" t="str">
        <f>IF('Rischio Lordo'!AI151=tabelle!$M$7,tabelle!$N$7,IF('Rischio Lordo'!AI151=tabelle!$M$6,tabelle!$N$6,IF('Rischio Lordo'!AI151=tabelle!$M$5,tabelle!$N$5,IF('Rischio Lordo'!AI151=tabelle!$M$4,tabelle!$N$4,IF('Rischio Lordo'!AI151=tabelle!$M$3,tabelle!$N$3,"-")))))</f>
        <v>-</v>
      </c>
      <c r="N144" s="165" t="str">
        <f>IF(M144="-","-",IF('calcolo mitigazione del rischio'!L144="-","-",IF(AND((M144*'calcolo mitigazione del rischio'!L144)&gt;=tabelle!$P$3, (M144*'calcolo mitigazione del rischio'!L144)&lt;tabelle!$Q$3),tabelle!$R$3,IF(AND((M144*'calcolo mitigazione del rischio'!L144)&gt;=tabelle!$P$4, (M144*'calcolo mitigazione del rischio'!L144)&lt;tabelle!$Q$4),tabelle!$R$4,IF(AND((M144*'calcolo mitigazione del rischio'!L144)&gt;=tabelle!$P$5, (M144*'calcolo mitigazione del rischio'!L144)&lt;tabelle!$Q$5),tabelle!$R$5,IF(AND((M144*'calcolo mitigazione del rischio'!L144)&gt;=tabelle!$P$6, (M144*'calcolo mitigazione del rischio'!L144)&lt;tabelle!$Q$6),tabelle!$R$6,IF(AND((M144*'calcolo mitigazione del rischio'!L144)&gt;=tabelle!$P$7, (M144*'calcolo mitigazione del rischio'!L144)&lt;=tabelle!$Q$7),tabelle!$R$7,"-")))))))</f>
        <v>-</v>
      </c>
      <c r="O144" s="35" t="str">
        <f>IF('Rischio Lordo'!AK151=tabelle!$M$7,tabelle!$N$7,IF('Rischio Lordo'!AK151=tabelle!$M$6,tabelle!$N$6,IF('Rischio Lordo'!AK151=tabelle!$M$5,tabelle!$N$5,IF('Rischio Lordo'!AK151=tabelle!$M$4,tabelle!$N$4,IF('Rischio Lordo'!AK151=tabelle!$M$3,tabelle!$N$3,"-")))))</f>
        <v>-</v>
      </c>
      <c r="P144" s="35" t="str">
        <f>IF('Rischio Lordo'!AL151=tabelle!$M$7,tabelle!$N$7,IF('Rischio Lordo'!AL151=tabelle!$M$6,tabelle!$N$6,IF('Rischio Lordo'!AL151=tabelle!$M$5,tabelle!$N$5,IF('Rischio Lordo'!AL151=tabelle!$M$4,tabelle!$N$4,IF('Rischio Lordo'!AL151=tabelle!$M$3,tabelle!$N$3,"-")))))</f>
        <v>-</v>
      </c>
      <c r="Q144" s="35" t="str">
        <f>IF('Rischio Lordo'!AM151=tabelle!$M$7,tabelle!$N$7,IF('Rischio Lordo'!AM151=tabelle!$M$6,tabelle!$N$6,IF('Rischio Lordo'!AM151=tabelle!$M$5,tabelle!$N$5,IF('Rischio Lordo'!AM151=tabelle!$M$4,tabelle!$N$4,IF('Rischio Lordo'!AM151=tabelle!$M$3,tabelle!$N$3,"-")))))</f>
        <v>-</v>
      </c>
      <c r="R144" s="166" t="str">
        <f t="shared" si="20"/>
        <v>-</v>
      </c>
      <c r="S144" s="228" t="str">
        <f>IF(R144="-","-",(R144*'calcolo mitigazione del rischio'!N144))</f>
        <v>-</v>
      </c>
      <c r="T144" s="26" t="str">
        <f>IF('Rischio netto'!I155=tabelle!$V$3,('calcolo mitigazione del rischio'!T$11*tabelle!$W$3),IF('Rischio netto'!I155=tabelle!$V$4,('calcolo mitigazione del rischio'!T$11*tabelle!$W$4),IF('Rischio netto'!I155=tabelle!$V$5,('calcolo mitigazione del rischio'!T$11*tabelle!$W$5),IF('Rischio netto'!I155=tabelle!$V$6,('calcolo mitigazione del rischio'!T$11*tabelle!$W$6),IF('Rischio netto'!I155=tabelle!$V$7,('calcolo mitigazione del rischio'!T$11*tabelle!$W$7),IF('Rischio netto'!I155=tabelle!$V$8,('calcolo mitigazione del rischio'!T$11*tabelle!$W$8),IF('Rischio netto'!I155=tabelle!$V$9,('calcolo mitigazione del rischio'!T$11*tabelle!$W$9),IF('Rischio netto'!I155=tabelle!$V$10,('calcolo mitigazione del rischio'!T$11*tabelle!$W$10),IF('Rischio netto'!I155=tabelle!$V$11,('calcolo mitigazione del rischio'!T$11*tabelle!$W$11),IF('Rischio netto'!I155=tabelle!$V$12,('calcolo mitigazione del rischio'!T$11*tabelle!$W$12),"-"))))))))))</f>
        <v>-</v>
      </c>
      <c r="U144" s="26" t="str">
        <f>IF('Rischio netto'!J155=tabelle!$V$3,('calcolo mitigazione del rischio'!U$11*tabelle!$W$3),IF('Rischio netto'!J155=tabelle!$V$4,('calcolo mitigazione del rischio'!U$11*tabelle!$W$4),IF('Rischio netto'!J155=tabelle!$V$5,('calcolo mitigazione del rischio'!U$11*tabelle!$W$5),IF('Rischio netto'!J155=tabelle!$V$6,('calcolo mitigazione del rischio'!U$11*tabelle!$W$6),IF('Rischio netto'!J155=tabelle!$V$7,('calcolo mitigazione del rischio'!U$11*tabelle!$W$7),IF('Rischio netto'!J155=tabelle!$V$8,('calcolo mitigazione del rischio'!U$11*tabelle!$W$8),IF('Rischio netto'!J155=tabelle!$V$9,('calcolo mitigazione del rischio'!U$11*tabelle!$W$9),IF('Rischio netto'!J155=tabelle!$V$10,('calcolo mitigazione del rischio'!U$11*tabelle!$W$10),IF('Rischio netto'!J155=tabelle!$V$11,('calcolo mitigazione del rischio'!U$11*tabelle!$W$11),IF('Rischio netto'!J155=tabelle!$V$12,('calcolo mitigazione del rischio'!U$11*tabelle!$W$12),"-"))))))))))</f>
        <v>-</v>
      </c>
      <c r="V144" s="26" t="str">
        <f>IF('Rischio netto'!K155=tabelle!$V$3,('calcolo mitigazione del rischio'!V$11*tabelle!$W$3),IF('Rischio netto'!K155=tabelle!$V$4,('calcolo mitigazione del rischio'!V$11*tabelle!$W$4),IF('Rischio netto'!K155=tabelle!$V$5,('calcolo mitigazione del rischio'!V$11*tabelle!$W$5),IF('Rischio netto'!K155=tabelle!$V$6,('calcolo mitigazione del rischio'!V$11*tabelle!$W$6),IF('Rischio netto'!K155=tabelle!$V$7,('calcolo mitigazione del rischio'!V$11*tabelle!$W$7),IF('Rischio netto'!K155=tabelle!$V$8,('calcolo mitigazione del rischio'!V$11*tabelle!$W$8),IF('Rischio netto'!K155=tabelle!$V$9,('calcolo mitigazione del rischio'!V$11*tabelle!$W$9),IF('Rischio netto'!K155=tabelle!$V$10,('calcolo mitigazione del rischio'!V$11*tabelle!$W$10),IF('Rischio netto'!K155=tabelle!$V$11,('calcolo mitigazione del rischio'!V$11*tabelle!$W$11),IF('Rischio netto'!K155=tabelle!$V$12,('calcolo mitigazione del rischio'!V$11*tabelle!$W$12),"-"))))))))))</f>
        <v>-</v>
      </c>
      <c r="W144" s="26" t="str">
        <f>IF('Rischio netto'!L155=tabelle!$V$3,('calcolo mitigazione del rischio'!W$11*tabelle!$W$3),IF('Rischio netto'!L155=tabelle!$V$4,('calcolo mitigazione del rischio'!W$11*tabelle!$W$4),IF('Rischio netto'!L155=tabelle!$V$5,('calcolo mitigazione del rischio'!W$11*tabelle!$W$5),IF('Rischio netto'!L155=tabelle!$V$6,('calcolo mitigazione del rischio'!W$11*tabelle!$W$6),IF('Rischio netto'!L155=tabelle!$V$7,('calcolo mitigazione del rischio'!W$11*tabelle!$W$7),IF('Rischio netto'!L155=tabelle!$V$8,('calcolo mitigazione del rischio'!W$11*tabelle!$W$8),IF('Rischio netto'!L155=tabelle!$V$9,('calcolo mitigazione del rischio'!W$11*tabelle!$W$9),IF('Rischio netto'!L155=tabelle!$V$10,('calcolo mitigazione del rischio'!W$11*tabelle!$W$10),IF('Rischio netto'!L155=tabelle!$V$11,('calcolo mitigazione del rischio'!W$11*tabelle!$W$11),IF('Rischio netto'!L155=tabelle!$V$12,('calcolo mitigazione del rischio'!W$11*tabelle!$W$12),"-"))))))))))</f>
        <v>-</v>
      </c>
      <c r="X144" s="26" t="str">
        <f>IF('Rischio netto'!O155=tabelle!$V$3,('calcolo mitigazione del rischio'!X$11*tabelle!$W$3),IF('Rischio netto'!O155=tabelle!$V$4,('calcolo mitigazione del rischio'!X$11*tabelle!$W$4),IF('Rischio netto'!O155=tabelle!$V$5,('calcolo mitigazione del rischio'!X$11*tabelle!$W$5),IF('Rischio netto'!O155=tabelle!$V$6,('calcolo mitigazione del rischio'!X$11*tabelle!$W$6),IF('Rischio netto'!O155=tabelle!$V$7,('calcolo mitigazione del rischio'!X$11*tabelle!$W$7),IF('Rischio netto'!O155=tabelle!$V$8,('calcolo mitigazione del rischio'!X$11*tabelle!$W$8),IF('Rischio netto'!O155=tabelle!$V$9,('calcolo mitigazione del rischio'!X$11*tabelle!$W$9),IF('Rischio netto'!O155=tabelle!$V$10,('calcolo mitigazione del rischio'!X$11*tabelle!$W$10),IF('Rischio netto'!O155=tabelle!$V$11,('calcolo mitigazione del rischio'!X$11*tabelle!$W$11),IF('Rischio netto'!O155=tabelle!$V$12,('calcolo mitigazione del rischio'!X$11*tabelle!$W$12),"-"))))))))))</f>
        <v>-</v>
      </c>
      <c r="Y144" s="26" t="str">
        <f>IF('Rischio netto'!P155=tabelle!$V$3,('calcolo mitigazione del rischio'!Y$11*tabelle!$W$3),IF('Rischio netto'!P155=tabelle!$V$4,('calcolo mitigazione del rischio'!Y$11*tabelle!$W$4),IF('Rischio netto'!P155=tabelle!$V$5,('calcolo mitigazione del rischio'!Y$11*tabelle!$W$5),IF('Rischio netto'!P155=tabelle!$V$6,('calcolo mitigazione del rischio'!Y$11*tabelle!$W$6),IF('Rischio netto'!P155=tabelle!$V$7,('calcolo mitigazione del rischio'!Y$11*tabelle!$W$7),IF('Rischio netto'!P155=tabelle!$V$8,('calcolo mitigazione del rischio'!Y$11*tabelle!$W$8),IF('Rischio netto'!P155=tabelle!$V$9,('calcolo mitigazione del rischio'!Y$11*tabelle!$W$9),IF('Rischio netto'!P155=tabelle!$V$10,('calcolo mitigazione del rischio'!Y$11*tabelle!$W$10),IF('Rischio netto'!P155=tabelle!$V$11,('calcolo mitigazione del rischio'!Y$11*tabelle!$W$11),IF('Rischio netto'!P155=tabelle!$V$12,('calcolo mitigazione del rischio'!Y$11*tabelle!$W$12),"-"))))))))))</f>
        <v>-</v>
      </c>
      <c r="Z14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4" s="26" t="str">
        <f>IF('Rischio netto'!Q155=tabelle!$V$3,('calcolo mitigazione del rischio'!AA$11*tabelle!$W$3),IF('Rischio netto'!Q155=tabelle!$V$4,('calcolo mitigazione del rischio'!AA$11*tabelle!$W$4),IF('Rischio netto'!Q155=tabelle!$V$5,('calcolo mitigazione del rischio'!AA$11*tabelle!$W$5),IF('Rischio netto'!Q155=tabelle!$V$6,('calcolo mitigazione del rischio'!AA$11*tabelle!$W$6),IF('Rischio netto'!Q155=tabelle!$V$7,('calcolo mitigazione del rischio'!AA$11*tabelle!$W$7),IF('Rischio netto'!Q155=tabelle!$V$8,('calcolo mitigazione del rischio'!AA$11*tabelle!$W$8),IF('Rischio netto'!Q155=tabelle!$V$9,('calcolo mitigazione del rischio'!AA$11*tabelle!$W$9),IF('Rischio netto'!Q155=tabelle!$V$10,('calcolo mitigazione del rischio'!AA$11*tabelle!$W$10),IF('Rischio netto'!Q155=tabelle!$V$11,('calcolo mitigazione del rischio'!AA$11*tabelle!$W$11),IF('Rischio netto'!Q155=tabelle!$V$12,('calcolo mitigazione del rischio'!AA$11*tabelle!$W$12),"-"))))))))))</f>
        <v>-</v>
      </c>
      <c r="AB144" s="26" t="str">
        <f>IF('Rischio netto'!R155=tabelle!$V$3,('calcolo mitigazione del rischio'!AB$11*tabelle!$W$3),IF('Rischio netto'!R155=tabelle!$V$4,('calcolo mitigazione del rischio'!AB$11*tabelle!$W$4),IF('Rischio netto'!R155=tabelle!$V$5,('calcolo mitigazione del rischio'!AB$11*tabelle!$W$5),IF('Rischio netto'!R155=tabelle!$V$6,('calcolo mitigazione del rischio'!AB$11*tabelle!$W$6),IF('Rischio netto'!R155=tabelle!$V$7,('calcolo mitigazione del rischio'!AB$11*tabelle!$W$7),IF('Rischio netto'!R155=tabelle!$V$8,('calcolo mitigazione del rischio'!AB$11*tabelle!$W$8),IF('Rischio netto'!R155=tabelle!$V$9,('calcolo mitigazione del rischio'!AB$11*tabelle!$W$9),IF('Rischio netto'!R155=tabelle!$V$10,('calcolo mitigazione del rischio'!AB$11*tabelle!$W$10),IF('Rischio netto'!R155=tabelle!$V$11,('calcolo mitigazione del rischio'!AB$11*tabelle!$W$11),IF('Rischio netto'!R155=tabelle!$V$12,('calcolo mitigazione del rischio'!AB$11*tabelle!$W$12),"-"))))))))))</f>
        <v>-</v>
      </c>
      <c r="AC144" s="405" t="str">
        <f>IF('Rischio netto'!T151=tabelle!$V$3,('calcolo mitigazione del rischio'!AC$11*tabelle!$W$3),IF('Rischio netto'!T151=tabelle!$V$4,('calcolo mitigazione del rischio'!AC$11*tabelle!$W$4),IF('Rischio netto'!T151=tabelle!$V$5,('calcolo mitigazione del rischio'!AC$11*tabelle!$W$5),IF('Rischio netto'!T151=tabelle!$V$6,('calcolo mitigazione del rischio'!AC$11*tabelle!$W$6),IF('Rischio netto'!T151=tabelle!$V$7,('calcolo mitigazione del rischio'!AC$11*tabelle!$W$7),IF('Rischio netto'!T151=tabelle!$V$8,('calcolo mitigazione del rischio'!AC$11*tabelle!$W$8),IF('Rischio netto'!T151=tabelle!$V$9,('calcolo mitigazione del rischio'!AC$11*tabelle!$W$9),IF('Rischio netto'!T151=tabelle!$V$10,('calcolo mitigazione del rischio'!AC$11*tabelle!$W$10),IF('Rischio netto'!T151=tabelle!$V$11,('calcolo mitigazione del rischio'!AC$11*tabelle!$W$11),IF('Rischio netto'!T151=tabelle!$V$12,('calcolo mitigazione del rischio'!AC$11*tabelle!$W$12),"-"))))))))))</f>
        <v>-</v>
      </c>
      <c r="AD144" s="26" t="str">
        <f>IF('Rischio netto'!T155=tabelle!$V$3,('calcolo mitigazione del rischio'!AD$11*tabelle!$W$3),IF('Rischio netto'!T155=tabelle!$V$4,('calcolo mitigazione del rischio'!AD$11*tabelle!$W$4),IF('Rischio netto'!T155=tabelle!$V$5,('calcolo mitigazione del rischio'!AD$11*tabelle!$W$5),IF('Rischio netto'!T155=tabelle!$V$6,('calcolo mitigazione del rischio'!AD$11*tabelle!$W$6),IF('Rischio netto'!T155=tabelle!$V$7,('calcolo mitigazione del rischio'!AD$11*tabelle!$W$7),IF('Rischio netto'!T155=tabelle!$V$8,('calcolo mitigazione del rischio'!AD$11*tabelle!$W$8),IF('Rischio netto'!T155=tabelle!$V$9,('calcolo mitigazione del rischio'!AD$11*tabelle!$W$9),IF('Rischio netto'!T155=tabelle!$V$10,('calcolo mitigazione del rischio'!AD$11*tabelle!$W$10),IF('Rischio netto'!T155=tabelle!$V$11,('calcolo mitigazione del rischio'!AD$11*tabelle!$W$11),IF('Rischio netto'!T155=tabelle!$V$12,('calcolo mitigazione del rischio'!AD$11*tabelle!$W$12),"-"))))))))))</f>
        <v>-</v>
      </c>
      <c r="AE144" s="26"/>
      <c r="AF144" s="405" t="str">
        <f>IF('Rischio netto'!T151=tabelle!$V$3,('calcolo mitigazione del rischio'!AF$11*tabelle!$W$3),IF('Rischio netto'!T151=tabelle!$V$4,('calcolo mitigazione del rischio'!AF$11*tabelle!$W$4),IF('Rischio netto'!T151=tabelle!$V$5,('calcolo mitigazione del rischio'!AF$11*tabelle!$W$5),IF('Rischio netto'!T151=tabelle!$V$6,('calcolo mitigazione del rischio'!AF$11*tabelle!$W$6),IF('Rischio netto'!T151=tabelle!$V$7,('calcolo mitigazione del rischio'!AF$11*tabelle!$W$7),IF('Rischio netto'!T151=tabelle!$V$8,('calcolo mitigazione del rischio'!AF$11*tabelle!$W$8),IF('Rischio netto'!T151=tabelle!$V$9,('calcolo mitigazione del rischio'!AF$11*tabelle!$W$9),IF('Rischio netto'!T151=tabelle!$V$10,('calcolo mitigazione del rischio'!AF$11*tabelle!$W$10),IF('Rischio netto'!T151=tabelle!$V$11,('calcolo mitigazione del rischio'!AF$11*tabelle!$W$11),IF('Rischio netto'!T151=tabelle!$V$12,('calcolo mitigazione del rischio'!AF$11*tabelle!$W$12),"-"))))))))))</f>
        <v>-</v>
      </c>
      <c r="AG144" s="405" t="str">
        <f>IF('Rischio netto'!U151=tabelle!$V$3,('calcolo mitigazione del rischio'!AG$11*tabelle!$W$3),IF('Rischio netto'!U151=tabelle!$V$4,('calcolo mitigazione del rischio'!AG$11*tabelle!$W$4),IF('Rischio netto'!U151=tabelle!$V$5,('calcolo mitigazione del rischio'!AG$11*tabelle!$W$5),IF('Rischio netto'!U151=tabelle!$V$6,('calcolo mitigazione del rischio'!AG$11*tabelle!$W$6),IF('Rischio netto'!U151=tabelle!$V$7,('calcolo mitigazione del rischio'!AG$11*tabelle!$W$7),IF('Rischio netto'!U151=tabelle!$V$8,('calcolo mitigazione del rischio'!AG$11*tabelle!$W$8),IF('Rischio netto'!U151=tabelle!$V$9,('calcolo mitigazione del rischio'!AG$11*tabelle!$W$9),IF('Rischio netto'!U151=tabelle!$V$10,('calcolo mitigazione del rischio'!AG$11*tabelle!$W$10),IF('Rischio netto'!U151=tabelle!$V$11,('calcolo mitigazione del rischio'!AG$11*tabelle!$W$11),IF('Rischio netto'!U151=tabelle!$V$12,('calcolo mitigazione del rischio'!AG$11*tabelle!$W$12),"-"))))))))))</f>
        <v>-</v>
      </c>
      <c r="AH144" s="26" t="str">
        <f>IF('Rischio netto'!V155=tabelle!$V$3,('calcolo mitigazione del rischio'!AH$11*tabelle!$W$3),IF('Rischio netto'!V155=tabelle!$V$4,('calcolo mitigazione del rischio'!AH$11*tabelle!$W$4),IF('Rischio netto'!V155=tabelle!$V$5,('calcolo mitigazione del rischio'!AH$11*tabelle!$W$5),IF('Rischio netto'!V155=tabelle!$V$6,('calcolo mitigazione del rischio'!AH$11*tabelle!$W$6),IF('Rischio netto'!V155=tabelle!$V$7,('calcolo mitigazione del rischio'!AH$11*tabelle!$W$7),IF('Rischio netto'!V155=tabelle!$V$8,('calcolo mitigazione del rischio'!AH$11*tabelle!$W$8),IF('Rischio netto'!V155=tabelle!$V$9,('calcolo mitigazione del rischio'!AH$11*tabelle!$W$9),IF('Rischio netto'!V155=tabelle!$V$10,('calcolo mitigazione del rischio'!AH$11*tabelle!$W$10),IF('Rischio netto'!V155=tabelle!$V$11,('calcolo mitigazione del rischio'!AH$11*tabelle!$W$11),IF('Rischio netto'!V155=tabelle!$V$12,('calcolo mitigazione del rischio'!AH$11*tabelle!$W$12),"-"))))))))))</f>
        <v>-</v>
      </c>
      <c r="AI144" s="410" t="str">
        <f>IF('Rischio netto'!W155=tabelle!$V$3,('calcolo mitigazione del rischio'!AI$11*tabelle!$W$3),IF('Rischio netto'!W155=tabelle!$V$4,('calcolo mitigazione del rischio'!AI$11*tabelle!$W$4),IF('Rischio netto'!W155=tabelle!$V$5,('calcolo mitigazione del rischio'!AI$11*tabelle!$W$5),IF('Rischio netto'!W155=tabelle!$V$6,('calcolo mitigazione del rischio'!AI$11*tabelle!$W$6),IF('Rischio netto'!W155=tabelle!$V$7,('calcolo mitigazione del rischio'!AI$11*tabelle!$W$7),IF('Rischio netto'!W155=tabelle!$V$8,('calcolo mitigazione del rischio'!AI$11*tabelle!$W$8),IF('Rischio netto'!W155=tabelle!$V$9,('calcolo mitigazione del rischio'!AI$11*tabelle!$W$9),IF('Rischio netto'!W155=tabelle!$V$10,('calcolo mitigazione del rischio'!AI$11*tabelle!$W$10),IF('Rischio netto'!W155=tabelle!$V$11,('calcolo mitigazione del rischio'!AI$11*tabelle!$W$11),IF('Rischio netto'!W155=tabelle!$V$12,('calcolo mitigazione del rischio'!AI$11*tabelle!$W$12),"-"))))))))))</f>
        <v>-</v>
      </c>
      <c r="AJ144" s="428" t="e">
        <f t="shared" si="18"/>
        <v>#REF!</v>
      </c>
      <c r="AK144" s="429" t="e">
        <f t="shared" si="21"/>
        <v>#REF!</v>
      </c>
      <c r="AL144" s="418" t="e">
        <f>IF('calcolo mitigazione del rischio'!$AJ144="-","-",'calcolo mitigazione del rischio'!$AK144)</f>
        <v>#REF!</v>
      </c>
      <c r="AM144" s="412" t="str">
        <f>IF('Rischio netto'!X155="-","-",IF('calcolo mitigazione del rischio'!S144="-","-",IF('calcolo mitigazione del rischio'!AL144="-","-",ROUND(('calcolo mitigazione del rischio'!S144*(1-'calcolo mitigazione del rischio'!AL144)),0))))</f>
        <v>-</v>
      </c>
      <c r="AN144" s="404"/>
      <c r="AO144" s="26">
        <f>IF('Rischio Lordo'!L151="X",tabelle!$I$2,0)</f>
        <v>0</v>
      </c>
      <c r="AP144" s="26">
        <f>IF('Rischio Lordo'!M151="X",tabelle!$I$3,0)</f>
        <v>0</v>
      </c>
      <c r="AQ144" s="26">
        <f>IF('Rischio Lordo'!N151="X",tabelle!$I$4,0)</f>
        <v>0</v>
      </c>
      <c r="AR144" s="26">
        <f>IF('Rischio Lordo'!O151="X",tabelle!$I$5,0)</f>
        <v>0</v>
      </c>
      <c r="AS144" s="26">
        <f>IF('Rischio Lordo'!P151="X",tabelle!$I$6,0)</f>
        <v>0</v>
      </c>
      <c r="AT144" s="26">
        <f>IF('Rischio Lordo'!Q151="X",tabelle!$I$7,0)</f>
        <v>0</v>
      </c>
      <c r="AU144" s="26">
        <f>IF('Rischio Lordo'!R151="X",tabelle!$I$8,0)</f>
        <v>0</v>
      </c>
      <c r="AV144" s="26">
        <f>IF('Rischio Lordo'!S151="X",tabelle!$I$9,0)</f>
        <v>0</v>
      </c>
      <c r="AW144" s="26">
        <f>IF('Rischio Lordo'!T151="X",tabelle!$I$10,0)</f>
        <v>0</v>
      </c>
      <c r="AX144" s="26">
        <f>IF('Rischio Lordo'!U151="X",tabelle!$I$11,0)</f>
        <v>0</v>
      </c>
      <c r="AY144" s="26">
        <f>IF('Rischio Lordo'!V151="X",tabelle!$I$12,0)</f>
        <v>0</v>
      </c>
      <c r="AZ144" s="26">
        <f>IF('Rischio Lordo'!W151="X",tabelle!$I$13,0)</f>
        <v>0</v>
      </c>
      <c r="BA144" s="26">
        <f>IF('Rischio Lordo'!X151="X",tabelle!$I$14,0)</f>
        <v>0</v>
      </c>
      <c r="BB144" s="26">
        <f>IF('Rischio Lordo'!Y151="X",tabelle!$I$15,0)</f>
        <v>0</v>
      </c>
      <c r="BC144" s="26">
        <f>IF('Rischio Lordo'!Z151="X",tabelle!$I$16,0)</f>
        <v>0</v>
      </c>
      <c r="BD144" s="26">
        <f>IF('Rischio Lordo'!AA151="X",tabelle!$I$17,0)</f>
        <v>0</v>
      </c>
      <c r="BE144" s="26">
        <f>IF('Rischio Lordo'!AB151="X",tabelle!$I$18,0)</f>
        <v>0</v>
      </c>
      <c r="BF144" s="26">
        <f>IF('Rischio Lordo'!AC151="X",tabelle!$I$18,0)</f>
        <v>0</v>
      </c>
      <c r="BG144" s="26">
        <f>IF('Rischio Lordo'!AC151="X",tabelle!$I$19,0)</f>
        <v>0</v>
      </c>
      <c r="BH144" s="212">
        <f t="shared" si="22"/>
        <v>0</v>
      </c>
    </row>
    <row r="145" spans="1:60" x14ac:dyDescent="0.75">
      <c r="A145" s="956">
        <f>Schema!A154</f>
        <v>0</v>
      </c>
      <c r="B145" s="715">
        <f>Schema!B154</f>
        <v>0</v>
      </c>
      <c r="C145" s="1138">
        <f>Schema!C154</f>
        <v>0</v>
      </c>
      <c r="D145" s="273" t="str">
        <f>Schema!D154</f>
        <v>D.1.2. Analisi e classificazione</v>
      </c>
      <c r="E145" s="307" t="str">
        <f>Schema!E154</f>
        <v>GSI</v>
      </c>
      <c r="F145" s="57" t="str">
        <f>Schema!F154</f>
        <v>D</v>
      </c>
      <c r="G145" s="57" t="str">
        <f>Schema!G154</f>
        <v>01</v>
      </c>
      <c r="H145" s="308" t="str">
        <f>Schema!H154</f>
        <v>02</v>
      </c>
      <c r="I145" s="181" t="str">
        <f>IF('Rischio Lordo'!AF152=tabelle!$M$7,tabelle!$N$7,IF('Rischio Lordo'!AF152=tabelle!$M$6,tabelle!$N$6,IF('Rischio Lordo'!AF152=tabelle!$M$5,tabelle!$N$5,IF('Rischio Lordo'!AF152=tabelle!$M$4,tabelle!$N$4,IF('Rischio Lordo'!AF152=tabelle!$M$3,tabelle!$N$3,"-")))))</f>
        <v>-</v>
      </c>
      <c r="J145" s="34" t="str">
        <f>IF('Rischio Lordo'!AG152=tabelle!$M$7,tabelle!$N$7,IF('Rischio Lordo'!AG152=tabelle!$M$6,tabelle!$N$6,IF('Rischio Lordo'!AG152=tabelle!$M$5,tabelle!$N$5,IF('Rischio Lordo'!AG152=tabelle!$M$4,tabelle!$N$4,IF('Rischio Lordo'!AG152=tabelle!$M$3,tabelle!$N$3,"-")))))</f>
        <v>-</v>
      </c>
      <c r="K145" s="34" t="str">
        <f>IF('Rischio Lordo'!AH152=tabelle!$M$7,tabelle!$N$7,IF('Rischio Lordo'!AH152=tabelle!$M$6,tabelle!$N$6,IF('Rischio Lordo'!AH152=tabelle!$M$5,tabelle!$N$5,IF('Rischio Lordo'!AH152=tabelle!$M$4,tabelle!$N$4,IF('Rischio Lordo'!AH152=tabelle!$M$3,tabelle!$N$3,"-")))))</f>
        <v>-</v>
      </c>
      <c r="L145" s="394" t="str">
        <f t="shared" si="19"/>
        <v>-</v>
      </c>
      <c r="M145" s="34" t="str">
        <f>IF('Rischio Lordo'!AI152=tabelle!$M$7,tabelle!$N$7,IF('Rischio Lordo'!AI152=tabelle!$M$6,tabelle!$N$6,IF('Rischio Lordo'!AI152=tabelle!$M$5,tabelle!$N$5,IF('Rischio Lordo'!AI152=tabelle!$M$4,tabelle!$N$4,IF('Rischio Lordo'!AI152=tabelle!$M$3,tabelle!$N$3,"-")))))</f>
        <v>-</v>
      </c>
      <c r="N145" s="165" t="str">
        <f>IF(M145="-","-",IF('calcolo mitigazione del rischio'!L145="-","-",IF(AND((M145*'calcolo mitigazione del rischio'!L145)&gt;=tabelle!$P$3, (M145*'calcolo mitigazione del rischio'!L145)&lt;tabelle!$Q$3),tabelle!$R$3,IF(AND((M145*'calcolo mitigazione del rischio'!L145)&gt;=tabelle!$P$4, (M145*'calcolo mitigazione del rischio'!L145)&lt;tabelle!$Q$4),tabelle!$R$4,IF(AND((M145*'calcolo mitigazione del rischio'!L145)&gt;=tabelle!$P$5, (M145*'calcolo mitigazione del rischio'!L145)&lt;tabelle!$Q$5),tabelle!$R$5,IF(AND((M145*'calcolo mitigazione del rischio'!L145)&gt;=tabelle!$P$6, (M145*'calcolo mitigazione del rischio'!L145)&lt;tabelle!$Q$6),tabelle!$R$6,IF(AND((M145*'calcolo mitigazione del rischio'!L145)&gt;=tabelle!$P$7, (M145*'calcolo mitigazione del rischio'!L145)&lt;=tabelle!$Q$7),tabelle!$R$7,"-")))))))</f>
        <v>-</v>
      </c>
      <c r="O145" s="35" t="str">
        <f>IF('Rischio Lordo'!AK152=tabelle!$M$7,tabelle!$N$7,IF('Rischio Lordo'!AK152=tabelle!$M$6,tabelle!$N$6,IF('Rischio Lordo'!AK152=tabelle!$M$5,tabelle!$N$5,IF('Rischio Lordo'!AK152=tabelle!$M$4,tabelle!$N$4,IF('Rischio Lordo'!AK152=tabelle!$M$3,tabelle!$N$3,"-")))))</f>
        <v>-</v>
      </c>
      <c r="P145" s="35" t="str">
        <f>IF('Rischio Lordo'!AL152=tabelle!$M$7,tabelle!$N$7,IF('Rischio Lordo'!AL152=tabelle!$M$6,tabelle!$N$6,IF('Rischio Lordo'!AL152=tabelle!$M$5,tabelle!$N$5,IF('Rischio Lordo'!AL152=tabelle!$M$4,tabelle!$N$4,IF('Rischio Lordo'!AL152=tabelle!$M$3,tabelle!$N$3,"-")))))</f>
        <v>-</v>
      </c>
      <c r="Q145" s="35" t="str">
        <f>IF('Rischio Lordo'!AM152=tabelle!$M$7,tabelle!$N$7,IF('Rischio Lordo'!AM152=tabelle!$M$6,tabelle!$N$6,IF('Rischio Lordo'!AM152=tabelle!$M$5,tabelle!$N$5,IF('Rischio Lordo'!AM152=tabelle!$M$4,tabelle!$N$4,IF('Rischio Lordo'!AM152=tabelle!$M$3,tabelle!$N$3,"-")))))</f>
        <v>-</v>
      </c>
      <c r="R145" s="166" t="str">
        <f t="shared" si="20"/>
        <v>-</v>
      </c>
      <c r="S145" s="228" t="str">
        <f>IF(R145="-","-",(R145*'calcolo mitigazione del rischio'!N145))</f>
        <v>-</v>
      </c>
      <c r="T145" s="26" t="str">
        <f>IF('Rischio netto'!I156=tabelle!$V$3,('calcolo mitigazione del rischio'!T$11*tabelle!$W$3),IF('Rischio netto'!I156=tabelle!$V$4,('calcolo mitigazione del rischio'!T$11*tabelle!$W$4),IF('Rischio netto'!I156=tabelle!$V$5,('calcolo mitigazione del rischio'!T$11*tabelle!$W$5),IF('Rischio netto'!I156=tabelle!$V$6,('calcolo mitigazione del rischio'!T$11*tabelle!$W$6),IF('Rischio netto'!I156=tabelle!$V$7,('calcolo mitigazione del rischio'!T$11*tabelle!$W$7),IF('Rischio netto'!I156=tabelle!$V$8,('calcolo mitigazione del rischio'!T$11*tabelle!$W$8),IF('Rischio netto'!I156=tabelle!$V$9,('calcolo mitigazione del rischio'!T$11*tabelle!$W$9),IF('Rischio netto'!I156=tabelle!$V$10,('calcolo mitigazione del rischio'!T$11*tabelle!$W$10),IF('Rischio netto'!I156=tabelle!$V$11,('calcolo mitigazione del rischio'!T$11*tabelle!$W$11),IF('Rischio netto'!I156=tabelle!$V$12,('calcolo mitigazione del rischio'!T$11*tabelle!$W$12),"-"))))))))))</f>
        <v>-</v>
      </c>
      <c r="U145" s="26" t="str">
        <f>IF('Rischio netto'!J156=tabelle!$V$3,('calcolo mitigazione del rischio'!U$11*tabelle!$W$3),IF('Rischio netto'!J156=tabelle!$V$4,('calcolo mitigazione del rischio'!U$11*tabelle!$W$4),IF('Rischio netto'!J156=tabelle!$V$5,('calcolo mitigazione del rischio'!U$11*tabelle!$W$5),IF('Rischio netto'!J156=tabelle!$V$6,('calcolo mitigazione del rischio'!U$11*tabelle!$W$6),IF('Rischio netto'!J156=tabelle!$V$7,('calcolo mitigazione del rischio'!U$11*tabelle!$W$7),IF('Rischio netto'!J156=tabelle!$V$8,('calcolo mitigazione del rischio'!U$11*tabelle!$W$8),IF('Rischio netto'!J156=tabelle!$V$9,('calcolo mitigazione del rischio'!U$11*tabelle!$W$9),IF('Rischio netto'!J156=tabelle!$V$10,('calcolo mitigazione del rischio'!U$11*tabelle!$W$10),IF('Rischio netto'!J156=tabelle!$V$11,('calcolo mitigazione del rischio'!U$11*tabelle!$W$11),IF('Rischio netto'!J156=tabelle!$V$12,('calcolo mitigazione del rischio'!U$11*tabelle!$W$12),"-"))))))))))</f>
        <v>-</v>
      </c>
      <c r="V145" s="26" t="str">
        <f>IF('Rischio netto'!K156=tabelle!$V$3,('calcolo mitigazione del rischio'!V$11*tabelle!$W$3),IF('Rischio netto'!K156=tabelle!$V$4,('calcolo mitigazione del rischio'!V$11*tabelle!$W$4),IF('Rischio netto'!K156=tabelle!$V$5,('calcolo mitigazione del rischio'!V$11*tabelle!$W$5),IF('Rischio netto'!K156=tabelle!$V$6,('calcolo mitigazione del rischio'!V$11*tabelle!$W$6),IF('Rischio netto'!K156=tabelle!$V$7,('calcolo mitigazione del rischio'!V$11*tabelle!$W$7),IF('Rischio netto'!K156=tabelle!$V$8,('calcolo mitigazione del rischio'!V$11*tabelle!$W$8),IF('Rischio netto'!K156=tabelle!$V$9,('calcolo mitigazione del rischio'!V$11*tabelle!$W$9),IF('Rischio netto'!K156=tabelle!$V$10,('calcolo mitigazione del rischio'!V$11*tabelle!$W$10),IF('Rischio netto'!K156=tabelle!$V$11,('calcolo mitigazione del rischio'!V$11*tabelle!$W$11),IF('Rischio netto'!K156=tabelle!$V$12,('calcolo mitigazione del rischio'!V$11*tabelle!$W$12),"-"))))))))))</f>
        <v>-</v>
      </c>
      <c r="W145" s="26" t="str">
        <f>IF('Rischio netto'!L156=tabelle!$V$3,('calcolo mitigazione del rischio'!W$11*tabelle!$W$3),IF('Rischio netto'!L156=tabelle!$V$4,('calcolo mitigazione del rischio'!W$11*tabelle!$W$4),IF('Rischio netto'!L156=tabelle!$V$5,('calcolo mitigazione del rischio'!W$11*tabelle!$W$5),IF('Rischio netto'!L156=tabelle!$V$6,('calcolo mitigazione del rischio'!W$11*tabelle!$W$6),IF('Rischio netto'!L156=tabelle!$V$7,('calcolo mitigazione del rischio'!W$11*tabelle!$W$7),IF('Rischio netto'!L156=tabelle!$V$8,('calcolo mitigazione del rischio'!W$11*tabelle!$W$8),IF('Rischio netto'!L156=tabelle!$V$9,('calcolo mitigazione del rischio'!W$11*tabelle!$W$9),IF('Rischio netto'!L156=tabelle!$V$10,('calcolo mitigazione del rischio'!W$11*tabelle!$W$10),IF('Rischio netto'!L156=tabelle!$V$11,('calcolo mitigazione del rischio'!W$11*tabelle!$W$11),IF('Rischio netto'!L156=tabelle!$V$12,('calcolo mitigazione del rischio'!W$11*tabelle!$W$12),"-"))))))))))</f>
        <v>-</v>
      </c>
      <c r="X145" s="26" t="str">
        <f>IF('Rischio netto'!O156=tabelle!$V$3,('calcolo mitigazione del rischio'!X$11*tabelle!$W$3),IF('Rischio netto'!O156=tabelle!$V$4,('calcolo mitigazione del rischio'!X$11*tabelle!$W$4),IF('Rischio netto'!O156=tabelle!$V$5,('calcolo mitigazione del rischio'!X$11*tabelle!$W$5),IF('Rischio netto'!O156=tabelle!$V$6,('calcolo mitigazione del rischio'!X$11*tabelle!$W$6),IF('Rischio netto'!O156=tabelle!$V$7,('calcolo mitigazione del rischio'!X$11*tabelle!$W$7),IF('Rischio netto'!O156=tabelle!$V$8,('calcolo mitigazione del rischio'!X$11*tabelle!$W$8),IF('Rischio netto'!O156=tabelle!$V$9,('calcolo mitigazione del rischio'!X$11*tabelle!$W$9),IF('Rischio netto'!O156=tabelle!$V$10,('calcolo mitigazione del rischio'!X$11*tabelle!$W$10),IF('Rischio netto'!O156=tabelle!$V$11,('calcolo mitigazione del rischio'!X$11*tabelle!$W$11),IF('Rischio netto'!O156=tabelle!$V$12,('calcolo mitigazione del rischio'!X$11*tabelle!$W$12),"-"))))))))))</f>
        <v>-</v>
      </c>
      <c r="Y145" s="26" t="str">
        <f>IF('Rischio netto'!P156=tabelle!$V$3,('calcolo mitigazione del rischio'!Y$11*tabelle!$W$3),IF('Rischio netto'!P156=tabelle!$V$4,('calcolo mitigazione del rischio'!Y$11*tabelle!$W$4),IF('Rischio netto'!P156=tabelle!$V$5,('calcolo mitigazione del rischio'!Y$11*tabelle!$W$5),IF('Rischio netto'!P156=tabelle!$V$6,('calcolo mitigazione del rischio'!Y$11*tabelle!$W$6),IF('Rischio netto'!P156=tabelle!$V$7,('calcolo mitigazione del rischio'!Y$11*tabelle!$W$7),IF('Rischio netto'!P156=tabelle!$V$8,('calcolo mitigazione del rischio'!Y$11*tabelle!$W$8),IF('Rischio netto'!P156=tabelle!$V$9,('calcolo mitigazione del rischio'!Y$11*tabelle!$W$9),IF('Rischio netto'!P156=tabelle!$V$10,('calcolo mitigazione del rischio'!Y$11*tabelle!$W$10),IF('Rischio netto'!P156=tabelle!$V$11,('calcolo mitigazione del rischio'!Y$11*tabelle!$W$11),IF('Rischio netto'!P156=tabelle!$V$12,('calcolo mitigazione del rischio'!Y$11*tabelle!$W$12),"-"))))))))))</f>
        <v>-</v>
      </c>
      <c r="Z14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5" s="26" t="str">
        <f>IF('Rischio netto'!Q156=tabelle!$V$3,('calcolo mitigazione del rischio'!AA$11*tabelle!$W$3),IF('Rischio netto'!Q156=tabelle!$V$4,('calcolo mitigazione del rischio'!AA$11*tabelle!$W$4),IF('Rischio netto'!Q156=tabelle!$V$5,('calcolo mitigazione del rischio'!AA$11*tabelle!$W$5),IF('Rischio netto'!Q156=tabelle!$V$6,('calcolo mitigazione del rischio'!AA$11*tabelle!$W$6),IF('Rischio netto'!Q156=tabelle!$V$7,('calcolo mitigazione del rischio'!AA$11*tabelle!$W$7),IF('Rischio netto'!Q156=tabelle!$V$8,('calcolo mitigazione del rischio'!AA$11*tabelle!$W$8),IF('Rischio netto'!Q156=tabelle!$V$9,('calcolo mitigazione del rischio'!AA$11*tabelle!$W$9),IF('Rischio netto'!Q156=tabelle!$V$10,('calcolo mitigazione del rischio'!AA$11*tabelle!$W$10),IF('Rischio netto'!Q156=tabelle!$V$11,('calcolo mitigazione del rischio'!AA$11*tabelle!$W$11),IF('Rischio netto'!Q156=tabelle!$V$12,('calcolo mitigazione del rischio'!AA$11*tabelle!$W$12),"-"))))))))))</f>
        <v>-</v>
      </c>
      <c r="AB145" s="26" t="str">
        <f>IF('Rischio netto'!R156=tabelle!$V$3,('calcolo mitigazione del rischio'!AB$11*tabelle!$W$3),IF('Rischio netto'!R156=tabelle!$V$4,('calcolo mitigazione del rischio'!AB$11*tabelle!$W$4),IF('Rischio netto'!R156=tabelle!$V$5,('calcolo mitigazione del rischio'!AB$11*tabelle!$W$5),IF('Rischio netto'!R156=tabelle!$V$6,('calcolo mitigazione del rischio'!AB$11*tabelle!$W$6),IF('Rischio netto'!R156=tabelle!$V$7,('calcolo mitigazione del rischio'!AB$11*tabelle!$W$7),IF('Rischio netto'!R156=tabelle!$V$8,('calcolo mitigazione del rischio'!AB$11*tabelle!$W$8),IF('Rischio netto'!R156=tabelle!$V$9,('calcolo mitigazione del rischio'!AB$11*tabelle!$W$9),IF('Rischio netto'!R156=tabelle!$V$10,('calcolo mitigazione del rischio'!AB$11*tabelle!$W$10),IF('Rischio netto'!R156=tabelle!$V$11,('calcolo mitigazione del rischio'!AB$11*tabelle!$W$11),IF('Rischio netto'!R156=tabelle!$V$12,('calcolo mitigazione del rischio'!AB$11*tabelle!$W$12),"-"))))))))))</f>
        <v>-</v>
      </c>
      <c r="AC145" s="405" t="str">
        <f>IF('Rischio netto'!T152=tabelle!$V$3,('calcolo mitigazione del rischio'!AC$11*tabelle!$W$3),IF('Rischio netto'!T152=tabelle!$V$4,('calcolo mitigazione del rischio'!AC$11*tabelle!$W$4),IF('Rischio netto'!T152=tabelle!$V$5,('calcolo mitigazione del rischio'!AC$11*tabelle!$W$5),IF('Rischio netto'!T152=tabelle!$V$6,('calcolo mitigazione del rischio'!AC$11*tabelle!$W$6),IF('Rischio netto'!T152=tabelle!$V$7,('calcolo mitigazione del rischio'!AC$11*tabelle!$W$7),IF('Rischio netto'!T152=tabelle!$V$8,('calcolo mitigazione del rischio'!AC$11*tabelle!$W$8),IF('Rischio netto'!T152=tabelle!$V$9,('calcolo mitigazione del rischio'!AC$11*tabelle!$W$9),IF('Rischio netto'!T152=tabelle!$V$10,('calcolo mitigazione del rischio'!AC$11*tabelle!$W$10),IF('Rischio netto'!T152=tabelle!$V$11,('calcolo mitigazione del rischio'!AC$11*tabelle!$W$11),IF('Rischio netto'!T152=tabelle!$V$12,('calcolo mitigazione del rischio'!AC$11*tabelle!$W$12),"-"))))))))))</f>
        <v>-</v>
      </c>
      <c r="AD145" s="26" t="str">
        <f>IF('Rischio netto'!T156=tabelle!$V$3,('calcolo mitigazione del rischio'!AD$11*tabelle!$W$3),IF('Rischio netto'!T156=tabelle!$V$4,('calcolo mitigazione del rischio'!AD$11*tabelle!$W$4),IF('Rischio netto'!T156=tabelle!$V$5,('calcolo mitigazione del rischio'!AD$11*tabelle!$W$5),IF('Rischio netto'!T156=tabelle!$V$6,('calcolo mitigazione del rischio'!AD$11*tabelle!$W$6),IF('Rischio netto'!T156=tabelle!$V$7,('calcolo mitigazione del rischio'!AD$11*tabelle!$W$7),IF('Rischio netto'!T156=tabelle!$V$8,('calcolo mitigazione del rischio'!AD$11*tabelle!$W$8),IF('Rischio netto'!T156=tabelle!$V$9,('calcolo mitigazione del rischio'!AD$11*tabelle!$W$9),IF('Rischio netto'!T156=tabelle!$V$10,('calcolo mitigazione del rischio'!AD$11*tabelle!$W$10),IF('Rischio netto'!T156=tabelle!$V$11,('calcolo mitigazione del rischio'!AD$11*tabelle!$W$11),IF('Rischio netto'!T156=tabelle!$V$12,('calcolo mitigazione del rischio'!AD$11*tabelle!$W$12),"-"))))))))))</f>
        <v>-</v>
      </c>
      <c r="AE145" s="26"/>
      <c r="AF145" s="405" t="str">
        <f>IF('Rischio netto'!T152=tabelle!$V$3,('calcolo mitigazione del rischio'!AF$11*tabelle!$W$3),IF('Rischio netto'!T152=tabelle!$V$4,('calcolo mitigazione del rischio'!AF$11*tabelle!$W$4),IF('Rischio netto'!T152=tabelle!$V$5,('calcolo mitigazione del rischio'!AF$11*tabelle!$W$5),IF('Rischio netto'!T152=tabelle!$V$6,('calcolo mitigazione del rischio'!AF$11*tabelle!$W$6),IF('Rischio netto'!T152=tabelle!$V$7,('calcolo mitigazione del rischio'!AF$11*tabelle!$W$7),IF('Rischio netto'!T152=tabelle!$V$8,('calcolo mitigazione del rischio'!AF$11*tabelle!$W$8),IF('Rischio netto'!T152=tabelle!$V$9,('calcolo mitigazione del rischio'!AF$11*tabelle!$W$9),IF('Rischio netto'!T152=tabelle!$V$10,('calcolo mitigazione del rischio'!AF$11*tabelle!$W$10),IF('Rischio netto'!T152=tabelle!$V$11,('calcolo mitigazione del rischio'!AF$11*tabelle!$W$11),IF('Rischio netto'!T152=tabelle!$V$12,('calcolo mitigazione del rischio'!AF$11*tabelle!$W$12),"-"))))))))))</f>
        <v>-</v>
      </c>
      <c r="AG145" s="405" t="str">
        <f>IF('Rischio netto'!U152=tabelle!$V$3,('calcolo mitigazione del rischio'!AG$11*tabelle!$W$3),IF('Rischio netto'!U152=tabelle!$V$4,('calcolo mitigazione del rischio'!AG$11*tabelle!$W$4),IF('Rischio netto'!U152=tabelle!$V$5,('calcolo mitigazione del rischio'!AG$11*tabelle!$W$5),IF('Rischio netto'!U152=tabelle!$V$6,('calcolo mitigazione del rischio'!AG$11*tabelle!$W$6),IF('Rischio netto'!U152=tabelle!$V$7,('calcolo mitigazione del rischio'!AG$11*tabelle!$W$7),IF('Rischio netto'!U152=tabelle!$V$8,('calcolo mitigazione del rischio'!AG$11*tabelle!$W$8),IF('Rischio netto'!U152=tabelle!$V$9,('calcolo mitigazione del rischio'!AG$11*tabelle!$W$9),IF('Rischio netto'!U152=tabelle!$V$10,('calcolo mitigazione del rischio'!AG$11*tabelle!$W$10),IF('Rischio netto'!U152=tabelle!$V$11,('calcolo mitigazione del rischio'!AG$11*tabelle!$W$11),IF('Rischio netto'!U152=tabelle!$V$12,('calcolo mitigazione del rischio'!AG$11*tabelle!$W$12),"-"))))))))))</f>
        <v>-</v>
      </c>
      <c r="AH145" s="26" t="str">
        <f>IF('Rischio netto'!V156=tabelle!$V$3,('calcolo mitigazione del rischio'!AH$11*tabelle!$W$3),IF('Rischio netto'!V156=tabelle!$V$4,('calcolo mitigazione del rischio'!AH$11*tabelle!$W$4),IF('Rischio netto'!V156=tabelle!$V$5,('calcolo mitigazione del rischio'!AH$11*tabelle!$W$5),IF('Rischio netto'!V156=tabelle!$V$6,('calcolo mitigazione del rischio'!AH$11*tabelle!$W$6),IF('Rischio netto'!V156=tabelle!$V$7,('calcolo mitigazione del rischio'!AH$11*tabelle!$W$7),IF('Rischio netto'!V156=tabelle!$V$8,('calcolo mitigazione del rischio'!AH$11*tabelle!$W$8),IF('Rischio netto'!V156=tabelle!$V$9,('calcolo mitigazione del rischio'!AH$11*tabelle!$W$9),IF('Rischio netto'!V156=tabelle!$V$10,('calcolo mitigazione del rischio'!AH$11*tabelle!$W$10),IF('Rischio netto'!V156=tabelle!$V$11,('calcolo mitigazione del rischio'!AH$11*tabelle!$W$11),IF('Rischio netto'!V156=tabelle!$V$12,('calcolo mitigazione del rischio'!AH$11*tabelle!$W$12),"-"))))))))))</f>
        <v>-</v>
      </c>
      <c r="AI145" s="410" t="str">
        <f>IF('Rischio netto'!W156=tabelle!$V$3,('calcolo mitigazione del rischio'!AI$11*tabelle!$W$3),IF('Rischio netto'!W156=tabelle!$V$4,('calcolo mitigazione del rischio'!AI$11*tabelle!$W$4),IF('Rischio netto'!W156=tabelle!$V$5,('calcolo mitigazione del rischio'!AI$11*tabelle!$W$5),IF('Rischio netto'!W156=tabelle!$V$6,('calcolo mitigazione del rischio'!AI$11*tabelle!$W$6),IF('Rischio netto'!W156=tabelle!$V$7,('calcolo mitigazione del rischio'!AI$11*tabelle!$W$7),IF('Rischio netto'!W156=tabelle!$V$8,('calcolo mitigazione del rischio'!AI$11*tabelle!$W$8),IF('Rischio netto'!W156=tabelle!$V$9,('calcolo mitigazione del rischio'!AI$11*tabelle!$W$9),IF('Rischio netto'!W156=tabelle!$V$10,('calcolo mitigazione del rischio'!AI$11*tabelle!$W$10),IF('Rischio netto'!W156=tabelle!$V$11,('calcolo mitigazione del rischio'!AI$11*tabelle!$W$11),IF('Rischio netto'!W156=tabelle!$V$12,('calcolo mitigazione del rischio'!AI$11*tabelle!$W$12),"-"))))))))))</f>
        <v>-</v>
      </c>
      <c r="AJ145" s="428" t="e">
        <f t="shared" si="18"/>
        <v>#REF!</v>
      </c>
      <c r="AK145" s="429" t="e">
        <f t="shared" si="21"/>
        <v>#REF!</v>
      </c>
      <c r="AL145" s="418" t="e">
        <f>IF('calcolo mitigazione del rischio'!$AJ145="-","-",'calcolo mitigazione del rischio'!$AK145)</f>
        <v>#REF!</v>
      </c>
      <c r="AM145" s="412" t="str">
        <f>IF('Rischio netto'!X156="-","-",IF('calcolo mitigazione del rischio'!S145="-","-",IF('calcolo mitigazione del rischio'!AL145="-","-",ROUND(('calcolo mitigazione del rischio'!S145*(1-'calcolo mitigazione del rischio'!AL145)),0))))</f>
        <v>-</v>
      </c>
      <c r="AN145" s="404"/>
      <c r="AO145" s="26">
        <f>IF('Rischio Lordo'!L152="X",tabelle!$I$2,0)</f>
        <v>0</v>
      </c>
      <c r="AP145" s="26">
        <f>IF('Rischio Lordo'!M152="X",tabelle!$I$3,0)</f>
        <v>0</v>
      </c>
      <c r="AQ145" s="26">
        <f>IF('Rischio Lordo'!N152="X",tabelle!$I$4,0)</f>
        <v>0</v>
      </c>
      <c r="AR145" s="26">
        <f>IF('Rischio Lordo'!O152="X",tabelle!$I$5,0)</f>
        <v>0</v>
      </c>
      <c r="AS145" s="26">
        <f>IF('Rischio Lordo'!P152="X",tabelle!$I$6,0)</f>
        <v>0</v>
      </c>
      <c r="AT145" s="26">
        <f>IF('Rischio Lordo'!Q152="X",tabelle!$I$7,0)</f>
        <v>0</v>
      </c>
      <c r="AU145" s="26">
        <f>IF('Rischio Lordo'!R152="X",tabelle!$I$8,0)</f>
        <v>0</v>
      </c>
      <c r="AV145" s="26">
        <f>IF('Rischio Lordo'!S152="X",tabelle!$I$9,0)</f>
        <v>0</v>
      </c>
      <c r="AW145" s="26">
        <f>IF('Rischio Lordo'!T152="X",tabelle!$I$10,0)</f>
        <v>0</v>
      </c>
      <c r="AX145" s="26">
        <f>IF('Rischio Lordo'!U152="X",tabelle!$I$11,0)</f>
        <v>0</v>
      </c>
      <c r="AY145" s="26">
        <f>IF('Rischio Lordo'!V152="X",tabelle!$I$12,0)</f>
        <v>0</v>
      </c>
      <c r="AZ145" s="26">
        <f>IF('Rischio Lordo'!W152="X",tabelle!$I$13,0)</f>
        <v>0</v>
      </c>
      <c r="BA145" s="26">
        <f>IF('Rischio Lordo'!X152="X",tabelle!$I$14,0)</f>
        <v>0</v>
      </c>
      <c r="BB145" s="26">
        <f>IF('Rischio Lordo'!Y152="X",tabelle!$I$15,0)</f>
        <v>0</v>
      </c>
      <c r="BC145" s="26">
        <f>IF('Rischio Lordo'!Z152="X",tabelle!$I$16,0)</f>
        <v>0</v>
      </c>
      <c r="BD145" s="26">
        <f>IF('Rischio Lordo'!AA152="X",tabelle!$I$17,0)</f>
        <v>0</v>
      </c>
      <c r="BE145" s="26">
        <f>IF('Rischio Lordo'!AB152="X",tabelle!$I$18,0)</f>
        <v>0</v>
      </c>
      <c r="BF145" s="26">
        <f>IF('Rischio Lordo'!AC152="X",tabelle!$I$18,0)</f>
        <v>0</v>
      </c>
      <c r="BG145" s="26">
        <f>IF('Rischio Lordo'!AC152="X",tabelle!$I$19,0)</f>
        <v>0</v>
      </c>
      <c r="BH145" s="212">
        <f t="shared" si="22"/>
        <v>0</v>
      </c>
    </row>
    <row r="146" spans="1:60" x14ac:dyDescent="0.75">
      <c r="A146" s="956">
        <f>Schema!A155</f>
        <v>0</v>
      </c>
      <c r="B146" s="715">
        <f>Schema!B155</f>
        <v>0</v>
      </c>
      <c r="C146" s="1138">
        <f>Schema!C155</f>
        <v>0</v>
      </c>
      <c r="D146" s="273" t="str">
        <f>Schema!D155</f>
        <v>D.1.3. Trattamento falsi positivi</v>
      </c>
      <c r="E146" s="307" t="str">
        <f>Schema!E155</f>
        <v>GSI</v>
      </c>
      <c r="F146" s="57" t="str">
        <f>Schema!F155</f>
        <v>D</v>
      </c>
      <c r="G146" s="57" t="str">
        <f>Schema!G155</f>
        <v>01</v>
      </c>
      <c r="H146" s="308" t="str">
        <f>Schema!H155</f>
        <v>03</v>
      </c>
      <c r="I146" s="181" t="str">
        <f>IF('Rischio Lordo'!AF153=tabelle!$M$7,tabelle!$N$7,IF('Rischio Lordo'!AF153=tabelle!$M$6,tabelle!$N$6,IF('Rischio Lordo'!AF153=tabelle!$M$5,tabelle!$N$5,IF('Rischio Lordo'!AF153=tabelle!$M$4,tabelle!$N$4,IF('Rischio Lordo'!AF153=tabelle!$M$3,tabelle!$N$3,"-")))))</f>
        <v>-</v>
      </c>
      <c r="J146" s="34" t="str">
        <f>IF('Rischio Lordo'!AG153=tabelle!$M$7,tabelle!$N$7,IF('Rischio Lordo'!AG153=tabelle!$M$6,tabelle!$N$6,IF('Rischio Lordo'!AG153=tabelle!$M$5,tabelle!$N$5,IF('Rischio Lordo'!AG153=tabelle!$M$4,tabelle!$N$4,IF('Rischio Lordo'!AG153=tabelle!$M$3,tabelle!$N$3,"-")))))</f>
        <v>-</v>
      </c>
      <c r="K146" s="34" t="str">
        <f>IF('Rischio Lordo'!AH153=tabelle!$M$7,tabelle!$N$7,IF('Rischio Lordo'!AH153=tabelle!$M$6,tabelle!$N$6,IF('Rischio Lordo'!AH153=tabelle!$M$5,tabelle!$N$5,IF('Rischio Lordo'!AH153=tabelle!$M$4,tabelle!$N$4,IF('Rischio Lordo'!AH153=tabelle!$M$3,tabelle!$N$3,"-")))))</f>
        <v>-</v>
      </c>
      <c r="L146" s="394" t="str">
        <f t="shared" si="19"/>
        <v>-</v>
      </c>
      <c r="M146" s="34" t="str">
        <f>IF('Rischio Lordo'!AI153=tabelle!$M$7,tabelle!$N$7,IF('Rischio Lordo'!AI153=tabelle!$M$6,tabelle!$N$6,IF('Rischio Lordo'!AI153=tabelle!$M$5,tabelle!$N$5,IF('Rischio Lordo'!AI153=tabelle!$M$4,tabelle!$N$4,IF('Rischio Lordo'!AI153=tabelle!$M$3,tabelle!$N$3,"-")))))</f>
        <v>-</v>
      </c>
      <c r="N146" s="165" t="str">
        <f>IF(M146="-","-",IF('calcolo mitigazione del rischio'!L146="-","-",IF(AND((M146*'calcolo mitigazione del rischio'!L146)&gt;=tabelle!$P$3, (M146*'calcolo mitigazione del rischio'!L146)&lt;tabelle!$Q$3),tabelle!$R$3,IF(AND((M146*'calcolo mitigazione del rischio'!L146)&gt;=tabelle!$P$4, (M146*'calcolo mitigazione del rischio'!L146)&lt;tabelle!$Q$4),tabelle!$R$4,IF(AND((M146*'calcolo mitigazione del rischio'!L146)&gt;=tabelle!$P$5, (M146*'calcolo mitigazione del rischio'!L146)&lt;tabelle!$Q$5),tabelle!$R$5,IF(AND((M146*'calcolo mitigazione del rischio'!L146)&gt;=tabelle!$P$6, (M146*'calcolo mitigazione del rischio'!L146)&lt;tabelle!$Q$6),tabelle!$R$6,IF(AND((M146*'calcolo mitigazione del rischio'!L146)&gt;=tabelle!$P$7, (M146*'calcolo mitigazione del rischio'!L146)&lt;=tabelle!$Q$7),tabelle!$R$7,"-")))))))</f>
        <v>-</v>
      </c>
      <c r="O146" s="35" t="str">
        <f>IF('Rischio Lordo'!AK153=tabelle!$M$7,tabelle!$N$7,IF('Rischio Lordo'!AK153=tabelle!$M$6,tabelle!$N$6,IF('Rischio Lordo'!AK153=tabelle!$M$5,tabelle!$N$5,IF('Rischio Lordo'!AK153=tabelle!$M$4,tabelle!$N$4,IF('Rischio Lordo'!AK153=tabelle!$M$3,tabelle!$N$3,"-")))))</f>
        <v>-</v>
      </c>
      <c r="P146" s="35" t="str">
        <f>IF('Rischio Lordo'!AL153=tabelle!$M$7,tabelle!$N$7,IF('Rischio Lordo'!AL153=tabelle!$M$6,tabelle!$N$6,IF('Rischio Lordo'!AL153=tabelle!$M$5,tabelle!$N$5,IF('Rischio Lordo'!AL153=tabelle!$M$4,tabelle!$N$4,IF('Rischio Lordo'!AL153=tabelle!$M$3,tabelle!$N$3,"-")))))</f>
        <v>-</v>
      </c>
      <c r="Q146" s="35" t="str">
        <f>IF('Rischio Lordo'!AM153=tabelle!$M$7,tabelle!$N$7,IF('Rischio Lordo'!AM153=tabelle!$M$6,tabelle!$N$6,IF('Rischio Lordo'!AM153=tabelle!$M$5,tabelle!$N$5,IF('Rischio Lordo'!AM153=tabelle!$M$4,tabelle!$N$4,IF('Rischio Lordo'!AM153=tabelle!$M$3,tabelle!$N$3,"-")))))</f>
        <v>-</v>
      </c>
      <c r="R146" s="166" t="str">
        <f t="shared" si="20"/>
        <v>-</v>
      </c>
      <c r="S146" s="228" t="str">
        <f>IF(R146="-","-",(R146*'calcolo mitigazione del rischio'!N146))</f>
        <v>-</v>
      </c>
      <c r="T146" s="26" t="str">
        <f>IF('Rischio netto'!I157=tabelle!$V$3,('calcolo mitigazione del rischio'!T$11*tabelle!$W$3),IF('Rischio netto'!I157=tabelle!$V$4,('calcolo mitigazione del rischio'!T$11*tabelle!$W$4),IF('Rischio netto'!I157=tabelle!$V$5,('calcolo mitigazione del rischio'!T$11*tabelle!$W$5),IF('Rischio netto'!I157=tabelle!$V$6,('calcolo mitigazione del rischio'!T$11*tabelle!$W$6),IF('Rischio netto'!I157=tabelle!$V$7,('calcolo mitigazione del rischio'!T$11*tabelle!$W$7),IF('Rischio netto'!I157=tabelle!$V$8,('calcolo mitigazione del rischio'!T$11*tabelle!$W$8),IF('Rischio netto'!I157=tabelle!$V$9,('calcolo mitigazione del rischio'!T$11*tabelle!$W$9),IF('Rischio netto'!I157=tabelle!$V$10,('calcolo mitigazione del rischio'!T$11*tabelle!$W$10),IF('Rischio netto'!I157=tabelle!$V$11,('calcolo mitigazione del rischio'!T$11*tabelle!$W$11),IF('Rischio netto'!I157=tabelle!$V$12,('calcolo mitigazione del rischio'!T$11*tabelle!$W$12),"-"))))))))))</f>
        <v>-</v>
      </c>
      <c r="U146" s="26" t="str">
        <f>IF('Rischio netto'!J157=tabelle!$V$3,('calcolo mitigazione del rischio'!U$11*tabelle!$W$3),IF('Rischio netto'!J157=tabelle!$V$4,('calcolo mitigazione del rischio'!U$11*tabelle!$W$4),IF('Rischio netto'!J157=tabelle!$V$5,('calcolo mitigazione del rischio'!U$11*tabelle!$W$5),IF('Rischio netto'!J157=tabelle!$V$6,('calcolo mitigazione del rischio'!U$11*tabelle!$W$6),IF('Rischio netto'!J157=tabelle!$V$7,('calcolo mitigazione del rischio'!U$11*tabelle!$W$7),IF('Rischio netto'!J157=tabelle!$V$8,('calcolo mitigazione del rischio'!U$11*tabelle!$W$8),IF('Rischio netto'!J157=tabelle!$V$9,('calcolo mitigazione del rischio'!U$11*tabelle!$W$9),IF('Rischio netto'!J157=tabelle!$V$10,('calcolo mitigazione del rischio'!U$11*tabelle!$W$10),IF('Rischio netto'!J157=tabelle!$V$11,('calcolo mitigazione del rischio'!U$11*tabelle!$W$11),IF('Rischio netto'!J157=tabelle!$V$12,('calcolo mitigazione del rischio'!U$11*tabelle!$W$12),"-"))))))))))</f>
        <v>-</v>
      </c>
      <c r="V146" s="26" t="str">
        <f>IF('Rischio netto'!K157=tabelle!$V$3,('calcolo mitigazione del rischio'!V$11*tabelle!$W$3),IF('Rischio netto'!K157=tabelle!$V$4,('calcolo mitigazione del rischio'!V$11*tabelle!$W$4),IF('Rischio netto'!K157=tabelle!$V$5,('calcolo mitigazione del rischio'!V$11*tabelle!$W$5),IF('Rischio netto'!K157=tabelle!$V$6,('calcolo mitigazione del rischio'!V$11*tabelle!$W$6),IF('Rischio netto'!K157=tabelle!$V$7,('calcolo mitigazione del rischio'!V$11*tabelle!$W$7),IF('Rischio netto'!K157=tabelle!$V$8,('calcolo mitigazione del rischio'!V$11*tabelle!$W$8),IF('Rischio netto'!K157=tabelle!$V$9,('calcolo mitigazione del rischio'!V$11*tabelle!$W$9),IF('Rischio netto'!K157=tabelle!$V$10,('calcolo mitigazione del rischio'!V$11*tabelle!$W$10),IF('Rischio netto'!K157=tabelle!$V$11,('calcolo mitigazione del rischio'!V$11*tabelle!$W$11),IF('Rischio netto'!K157=tabelle!$V$12,('calcolo mitigazione del rischio'!V$11*tabelle!$W$12),"-"))))))))))</f>
        <v>-</v>
      </c>
      <c r="W146" s="26" t="str">
        <f>IF('Rischio netto'!L157=tabelle!$V$3,('calcolo mitigazione del rischio'!W$11*tabelle!$W$3),IF('Rischio netto'!L157=tabelle!$V$4,('calcolo mitigazione del rischio'!W$11*tabelle!$W$4),IF('Rischio netto'!L157=tabelle!$V$5,('calcolo mitigazione del rischio'!W$11*tabelle!$W$5),IF('Rischio netto'!L157=tabelle!$V$6,('calcolo mitigazione del rischio'!W$11*tabelle!$W$6),IF('Rischio netto'!L157=tabelle!$V$7,('calcolo mitigazione del rischio'!W$11*tabelle!$W$7),IF('Rischio netto'!L157=tabelle!$V$8,('calcolo mitigazione del rischio'!W$11*tabelle!$W$8),IF('Rischio netto'!L157=tabelle!$V$9,('calcolo mitigazione del rischio'!W$11*tabelle!$W$9),IF('Rischio netto'!L157=tabelle!$V$10,('calcolo mitigazione del rischio'!W$11*tabelle!$W$10),IF('Rischio netto'!L157=tabelle!$V$11,('calcolo mitigazione del rischio'!W$11*tabelle!$W$11),IF('Rischio netto'!L157=tabelle!$V$12,('calcolo mitigazione del rischio'!W$11*tabelle!$W$12),"-"))))))))))</f>
        <v>-</v>
      </c>
      <c r="X146" s="26" t="str">
        <f>IF('Rischio netto'!O157=tabelle!$V$3,('calcolo mitigazione del rischio'!X$11*tabelle!$W$3),IF('Rischio netto'!O157=tabelle!$V$4,('calcolo mitigazione del rischio'!X$11*tabelle!$W$4),IF('Rischio netto'!O157=tabelle!$V$5,('calcolo mitigazione del rischio'!X$11*tabelle!$W$5),IF('Rischio netto'!O157=tabelle!$V$6,('calcolo mitigazione del rischio'!X$11*tabelle!$W$6),IF('Rischio netto'!O157=tabelle!$V$7,('calcolo mitigazione del rischio'!X$11*tabelle!$W$7),IF('Rischio netto'!O157=tabelle!$V$8,('calcolo mitigazione del rischio'!X$11*tabelle!$W$8),IF('Rischio netto'!O157=tabelle!$V$9,('calcolo mitigazione del rischio'!X$11*tabelle!$W$9),IF('Rischio netto'!O157=tabelle!$V$10,('calcolo mitigazione del rischio'!X$11*tabelle!$W$10),IF('Rischio netto'!O157=tabelle!$V$11,('calcolo mitigazione del rischio'!X$11*tabelle!$W$11),IF('Rischio netto'!O157=tabelle!$V$12,('calcolo mitigazione del rischio'!X$11*tabelle!$W$12),"-"))))))))))</f>
        <v>-</v>
      </c>
      <c r="Y146" s="26" t="str">
        <f>IF('Rischio netto'!P157=tabelle!$V$3,('calcolo mitigazione del rischio'!Y$11*tabelle!$W$3),IF('Rischio netto'!P157=tabelle!$V$4,('calcolo mitigazione del rischio'!Y$11*tabelle!$W$4),IF('Rischio netto'!P157=tabelle!$V$5,('calcolo mitigazione del rischio'!Y$11*tabelle!$W$5),IF('Rischio netto'!P157=tabelle!$V$6,('calcolo mitigazione del rischio'!Y$11*tabelle!$W$6),IF('Rischio netto'!P157=tabelle!$V$7,('calcolo mitigazione del rischio'!Y$11*tabelle!$W$7),IF('Rischio netto'!P157=tabelle!$V$8,('calcolo mitigazione del rischio'!Y$11*tabelle!$W$8),IF('Rischio netto'!P157=tabelle!$V$9,('calcolo mitigazione del rischio'!Y$11*tabelle!$W$9),IF('Rischio netto'!P157=tabelle!$V$10,('calcolo mitigazione del rischio'!Y$11*tabelle!$W$10),IF('Rischio netto'!P157=tabelle!$V$11,('calcolo mitigazione del rischio'!Y$11*tabelle!$W$11),IF('Rischio netto'!P157=tabelle!$V$12,('calcolo mitigazione del rischio'!Y$11*tabelle!$W$12),"-"))))))))))</f>
        <v>-</v>
      </c>
      <c r="Z14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6" s="26" t="str">
        <f>IF('Rischio netto'!Q157=tabelle!$V$3,('calcolo mitigazione del rischio'!AA$11*tabelle!$W$3),IF('Rischio netto'!Q157=tabelle!$V$4,('calcolo mitigazione del rischio'!AA$11*tabelle!$W$4),IF('Rischio netto'!Q157=tabelle!$V$5,('calcolo mitigazione del rischio'!AA$11*tabelle!$W$5),IF('Rischio netto'!Q157=tabelle!$V$6,('calcolo mitigazione del rischio'!AA$11*tabelle!$W$6),IF('Rischio netto'!Q157=tabelle!$V$7,('calcolo mitigazione del rischio'!AA$11*tabelle!$W$7),IF('Rischio netto'!Q157=tabelle!$V$8,('calcolo mitigazione del rischio'!AA$11*tabelle!$W$8),IF('Rischio netto'!Q157=tabelle!$V$9,('calcolo mitigazione del rischio'!AA$11*tabelle!$W$9),IF('Rischio netto'!Q157=tabelle!$V$10,('calcolo mitigazione del rischio'!AA$11*tabelle!$W$10),IF('Rischio netto'!Q157=tabelle!$V$11,('calcolo mitigazione del rischio'!AA$11*tabelle!$W$11),IF('Rischio netto'!Q157=tabelle!$V$12,('calcolo mitigazione del rischio'!AA$11*tabelle!$W$12),"-"))))))))))</f>
        <v>-</v>
      </c>
      <c r="AB146" s="26" t="str">
        <f>IF('Rischio netto'!R157=tabelle!$V$3,('calcolo mitigazione del rischio'!AB$11*tabelle!$W$3),IF('Rischio netto'!R157=tabelle!$V$4,('calcolo mitigazione del rischio'!AB$11*tabelle!$W$4),IF('Rischio netto'!R157=tabelle!$V$5,('calcolo mitigazione del rischio'!AB$11*tabelle!$W$5),IF('Rischio netto'!R157=tabelle!$V$6,('calcolo mitigazione del rischio'!AB$11*tabelle!$W$6),IF('Rischio netto'!R157=tabelle!$V$7,('calcolo mitigazione del rischio'!AB$11*tabelle!$W$7),IF('Rischio netto'!R157=tabelle!$V$8,('calcolo mitigazione del rischio'!AB$11*tabelle!$W$8),IF('Rischio netto'!R157=tabelle!$V$9,('calcolo mitigazione del rischio'!AB$11*tabelle!$W$9),IF('Rischio netto'!R157=tabelle!$V$10,('calcolo mitigazione del rischio'!AB$11*tabelle!$W$10),IF('Rischio netto'!R157=tabelle!$V$11,('calcolo mitigazione del rischio'!AB$11*tabelle!$W$11),IF('Rischio netto'!R157=tabelle!$V$12,('calcolo mitigazione del rischio'!AB$11*tabelle!$W$12),"-"))))))))))</f>
        <v>-</v>
      </c>
      <c r="AC146" s="405" t="str">
        <f>IF('Rischio netto'!T153=tabelle!$V$3,('calcolo mitigazione del rischio'!AC$11*tabelle!$W$3),IF('Rischio netto'!T153=tabelle!$V$4,('calcolo mitigazione del rischio'!AC$11*tabelle!$W$4),IF('Rischio netto'!T153=tabelle!$V$5,('calcolo mitigazione del rischio'!AC$11*tabelle!$W$5),IF('Rischio netto'!T153=tabelle!$V$6,('calcolo mitigazione del rischio'!AC$11*tabelle!$W$6),IF('Rischio netto'!T153=tabelle!$V$7,('calcolo mitigazione del rischio'!AC$11*tabelle!$W$7),IF('Rischio netto'!T153=tabelle!$V$8,('calcolo mitigazione del rischio'!AC$11*tabelle!$W$8),IF('Rischio netto'!T153=tabelle!$V$9,('calcolo mitigazione del rischio'!AC$11*tabelle!$W$9),IF('Rischio netto'!T153=tabelle!$V$10,('calcolo mitigazione del rischio'!AC$11*tabelle!$W$10),IF('Rischio netto'!T153=tabelle!$V$11,('calcolo mitigazione del rischio'!AC$11*tabelle!$W$11),IF('Rischio netto'!T153=tabelle!$V$12,('calcolo mitigazione del rischio'!AC$11*tabelle!$W$12),"-"))))))))))</f>
        <v>-</v>
      </c>
      <c r="AD146" s="26" t="str">
        <f>IF('Rischio netto'!T157=tabelle!$V$3,('calcolo mitigazione del rischio'!AD$11*tabelle!$W$3),IF('Rischio netto'!T157=tabelle!$V$4,('calcolo mitigazione del rischio'!AD$11*tabelle!$W$4),IF('Rischio netto'!T157=tabelle!$V$5,('calcolo mitigazione del rischio'!AD$11*tabelle!$W$5),IF('Rischio netto'!T157=tabelle!$V$6,('calcolo mitigazione del rischio'!AD$11*tabelle!$W$6),IF('Rischio netto'!T157=tabelle!$V$7,('calcolo mitigazione del rischio'!AD$11*tabelle!$W$7),IF('Rischio netto'!T157=tabelle!$V$8,('calcolo mitigazione del rischio'!AD$11*tabelle!$W$8),IF('Rischio netto'!T157=tabelle!$V$9,('calcolo mitigazione del rischio'!AD$11*tabelle!$W$9),IF('Rischio netto'!T157=tabelle!$V$10,('calcolo mitigazione del rischio'!AD$11*tabelle!$W$10),IF('Rischio netto'!T157=tabelle!$V$11,('calcolo mitigazione del rischio'!AD$11*tabelle!$W$11),IF('Rischio netto'!T157=tabelle!$V$12,('calcolo mitigazione del rischio'!AD$11*tabelle!$W$12),"-"))))))))))</f>
        <v>-</v>
      </c>
      <c r="AE146" s="26"/>
      <c r="AF146" s="405" t="str">
        <f>IF('Rischio netto'!T153=tabelle!$V$3,('calcolo mitigazione del rischio'!AF$11*tabelle!$W$3),IF('Rischio netto'!T153=tabelle!$V$4,('calcolo mitigazione del rischio'!AF$11*tabelle!$W$4),IF('Rischio netto'!T153=tabelle!$V$5,('calcolo mitigazione del rischio'!AF$11*tabelle!$W$5),IF('Rischio netto'!T153=tabelle!$V$6,('calcolo mitigazione del rischio'!AF$11*tabelle!$W$6),IF('Rischio netto'!T153=tabelle!$V$7,('calcolo mitigazione del rischio'!AF$11*tabelle!$W$7),IF('Rischio netto'!T153=tabelle!$V$8,('calcolo mitigazione del rischio'!AF$11*tabelle!$W$8),IF('Rischio netto'!T153=tabelle!$V$9,('calcolo mitigazione del rischio'!AF$11*tabelle!$W$9),IF('Rischio netto'!T153=tabelle!$V$10,('calcolo mitigazione del rischio'!AF$11*tabelle!$W$10),IF('Rischio netto'!T153=tabelle!$V$11,('calcolo mitigazione del rischio'!AF$11*tabelle!$W$11),IF('Rischio netto'!T153=tabelle!$V$12,('calcolo mitigazione del rischio'!AF$11*tabelle!$W$12),"-"))))))))))</f>
        <v>-</v>
      </c>
      <c r="AG146" s="405" t="str">
        <f>IF('Rischio netto'!U153=tabelle!$V$3,('calcolo mitigazione del rischio'!AG$11*tabelle!$W$3),IF('Rischio netto'!U153=tabelle!$V$4,('calcolo mitigazione del rischio'!AG$11*tabelle!$W$4),IF('Rischio netto'!U153=tabelle!$V$5,('calcolo mitigazione del rischio'!AG$11*tabelle!$W$5),IF('Rischio netto'!U153=tabelle!$V$6,('calcolo mitigazione del rischio'!AG$11*tabelle!$W$6),IF('Rischio netto'!U153=tabelle!$V$7,('calcolo mitigazione del rischio'!AG$11*tabelle!$W$7),IF('Rischio netto'!U153=tabelle!$V$8,('calcolo mitigazione del rischio'!AG$11*tabelle!$W$8),IF('Rischio netto'!U153=tabelle!$V$9,('calcolo mitigazione del rischio'!AG$11*tabelle!$W$9),IF('Rischio netto'!U153=tabelle!$V$10,('calcolo mitigazione del rischio'!AG$11*tabelle!$W$10),IF('Rischio netto'!U153=tabelle!$V$11,('calcolo mitigazione del rischio'!AG$11*tabelle!$W$11),IF('Rischio netto'!U153=tabelle!$V$12,('calcolo mitigazione del rischio'!AG$11*tabelle!$W$12),"-"))))))))))</f>
        <v>-</v>
      </c>
      <c r="AH146" s="26" t="str">
        <f>IF('Rischio netto'!V157=tabelle!$V$3,('calcolo mitigazione del rischio'!AH$11*tabelle!$W$3),IF('Rischio netto'!V157=tabelle!$V$4,('calcolo mitigazione del rischio'!AH$11*tabelle!$W$4),IF('Rischio netto'!V157=tabelle!$V$5,('calcolo mitigazione del rischio'!AH$11*tabelle!$W$5),IF('Rischio netto'!V157=tabelle!$V$6,('calcolo mitigazione del rischio'!AH$11*tabelle!$W$6),IF('Rischio netto'!V157=tabelle!$V$7,('calcolo mitigazione del rischio'!AH$11*tabelle!$W$7),IF('Rischio netto'!V157=tabelle!$V$8,('calcolo mitigazione del rischio'!AH$11*tabelle!$W$8),IF('Rischio netto'!V157=tabelle!$V$9,('calcolo mitigazione del rischio'!AH$11*tabelle!$W$9),IF('Rischio netto'!V157=tabelle!$V$10,('calcolo mitigazione del rischio'!AH$11*tabelle!$W$10),IF('Rischio netto'!V157=tabelle!$V$11,('calcolo mitigazione del rischio'!AH$11*tabelle!$W$11),IF('Rischio netto'!V157=tabelle!$V$12,('calcolo mitigazione del rischio'!AH$11*tabelle!$W$12),"-"))))))))))</f>
        <v>-</v>
      </c>
      <c r="AI146" s="410" t="str">
        <f>IF('Rischio netto'!W157=tabelle!$V$3,('calcolo mitigazione del rischio'!AI$11*tabelle!$W$3),IF('Rischio netto'!W157=tabelle!$V$4,('calcolo mitigazione del rischio'!AI$11*tabelle!$W$4),IF('Rischio netto'!W157=tabelle!$V$5,('calcolo mitigazione del rischio'!AI$11*tabelle!$W$5),IF('Rischio netto'!W157=tabelle!$V$6,('calcolo mitigazione del rischio'!AI$11*tabelle!$W$6),IF('Rischio netto'!W157=tabelle!$V$7,('calcolo mitigazione del rischio'!AI$11*tabelle!$W$7),IF('Rischio netto'!W157=tabelle!$V$8,('calcolo mitigazione del rischio'!AI$11*tabelle!$W$8),IF('Rischio netto'!W157=tabelle!$V$9,('calcolo mitigazione del rischio'!AI$11*tabelle!$W$9),IF('Rischio netto'!W157=tabelle!$V$10,('calcolo mitigazione del rischio'!AI$11*tabelle!$W$10),IF('Rischio netto'!W157=tabelle!$V$11,('calcolo mitigazione del rischio'!AI$11*tabelle!$W$11),IF('Rischio netto'!W157=tabelle!$V$12,('calcolo mitigazione del rischio'!AI$11*tabelle!$W$12),"-"))))))))))</f>
        <v>-</v>
      </c>
      <c r="AJ146" s="428" t="e">
        <f t="shared" si="18"/>
        <v>#REF!</v>
      </c>
      <c r="AK146" s="429" t="e">
        <f t="shared" si="21"/>
        <v>#REF!</v>
      </c>
      <c r="AL146" s="418" t="e">
        <f>IF('calcolo mitigazione del rischio'!$AJ146="-","-",'calcolo mitigazione del rischio'!$AK146)</f>
        <v>#REF!</v>
      </c>
      <c r="AM146" s="412" t="str">
        <f>IF('Rischio netto'!X157="-","-",IF('calcolo mitigazione del rischio'!S146="-","-",IF('calcolo mitigazione del rischio'!AL146="-","-",ROUND(('calcolo mitigazione del rischio'!S146*(1-'calcolo mitigazione del rischio'!AL146)),0))))</f>
        <v>-</v>
      </c>
      <c r="AN146" s="404"/>
      <c r="AO146" s="26">
        <f>IF('Rischio Lordo'!L153="X",tabelle!$I$2,0)</f>
        <v>0</v>
      </c>
      <c r="AP146" s="26">
        <f>IF('Rischio Lordo'!M153="X",tabelle!$I$3,0)</f>
        <v>0</v>
      </c>
      <c r="AQ146" s="26">
        <f>IF('Rischio Lordo'!N153="X",tabelle!$I$4,0)</f>
        <v>0</v>
      </c>
      <c r="AR146" s="26">
        <f>IF('Rischio Lordo'!O153="X",tabelle!$I$5,0)</f>
        <v>0</v>
      </c>
      <c r="AS146" s="26">
        <f>IF('Rischio Lordo'!P153="X",tabelle!$I$6,0)</f>
        <v>0</v>
      </c>
      <c r="AT146" s="26">
        <f>IF('Rischio Lordo'!Q153="X",tabelle!$I$7,0)</f>
        <v>0</v>
      </c>
      <c r="AU146" s="26">
        <f>IF('Rischio Lordo'!R153="X",tabelle!$I$8,0)</f>
        <v>0</v>
      </c>
      <c r="AV146" s="26">
        <f>IF('Rischio Lordo'!S153="X",tabelle!$I$9,0)</f>
        <v>0</v>
      </c>
      <c r="AW146" s="26">
        <f>IF('Rischio Lordo'!T153="X",tabelle!$I$10,0)</f>
        <v>0</v>
      </c>
      <c r="AX146" s="26">
        <f>IF('Rischio Lordo'!U153="X",tabelle!$I$11,0)</f>
        <v>0</v>
      </c>
      <c r="AY146" s="26">
        <f>IF('Rischio Lordo'!V153="X",tabelle!$I$12,0)</f>
        <v>0</v>
      </c>
      <c r="AZ146" s="26">
        <f>IF('Rischio Lordo'!W153="X",tabelle!$I$13,0)</f>
        <v>0</v>
      </c>
      <c r="BA146" s="26">
        <f>IF('Rischio Lordo'!X153="X",tabelle!$I$14,0)</f>
        <v>0</v>
      </c>
      <c r="BB146" s="26">
        <f>IF('Rischio Lordo'!Y153="X",tabelle!$I$15,0)</f>
        <v>0</v>
      </c>
      <c r="BC146" s="26">
        <f>IF('Rischio Lordo'!Z153="X",tabelle!$I$16,0)</f>
        <v>0</v>
      </c>
      <c r="BD146" s="26">
        <f>IF('Rischio Lordo'!AA153="X",tabelle!$I$17,0)</f>
        <v>0</v>
      </c>
      <c r="BE146" s="26">
        <f>IF('Rischio Lordo'!AB153="X",tabelle!$I$18,0)</f>
        <v>0</v>
      </c>
      <c r="BF146" s="26">
        <f>IF('Rischio Lordo'!AC153="X",tabelle!$I$18,0)</f>
        <v>0</v>
      </c>
      <c r="BG146" s="26">
        <f>IF('Rischio Lordo'!AC153="X",tabelle!$I$19,0)</f>
        <v>0</v>
      </c>
      <c r="BH146" s="212">
        <f t="shared" si="22"/>
        <v>0</v>
      </c>
    </row>
    <row r="147" spans="1:60" x14ac:dyDescent="0.75">
      <c r="A147" s="956">
        <f>Schema!A156</f>
        <v>0</v>
      </c>
      <c r="B147" s="715">
        <f>Schema!B156</f>
        <v>0</v>
      </c>
      <c r="C147" s="1138">
        <f>Schema!C156</f>
        <v>0</v>
      </c>
      <c r="D147" s="273" t="str">
        <f>Schema!D156</f>
        <v>D.1.4. Gestione evento non classificato</v>
      </c>
      <c r="E147" s="307" t="str">
        <f>Schema!E156</f>
        <v>GSI</v>
      </c>
      <c r="F147" s="57" t="str">
        <f>Schema!F156</f>
        <v>D</v>
      </c>
      <c r="G147" s="57" t="str">
        <f>Schema!G156</f>
        <v>01</v>
      </c>
      <c r="H147" s="308" t="str">
        <f>Schema!H156</f>
        <v>04</v>
      </c>
      <c r="I147" s="181" t="str">
        <f>IF('Rischio Lordo'!AF154=tabelle!$M$7,tabelle!$N$7,IF('Rischio Lordo'!AF154=tabelle!$M$6,tabelle!$N$6,IF('Rischio Lordo'!AF154=tabelle!$M$5,tabelle!$N$5,IF('Rischio Lordo'!AF154=tabelle!$M$4,tabelle!$N$4,IF('Rischio Lordo'!AF154=tabelle!$M$3,tabelle!$N$3,"-")))))</f>
        <v>-</v>
      </c>
      <c r="J147" s="34" t="str">
        <f>IF('Rischio Lordo'!AG154=tabelle!$M$7,tabelle!$N$7,IF('Rischio Lordo'!AG154=tabelle!$M$6,tabelle!$N$6,IF('Rischio Lordo'!AG154=tabelle!$M$5,tabelle!$N$5,IF('Rischio Lordo'!AG154=tabelle!$M$4,tabelle!$N$4,IF('Rischio Lordo'!AG154=tabelle!$M$3,tabelle!$N$3,"-")))))</f>
        <v>-</v>
      </c>
      <c r="K147" s="34" t="str">
        <f>IF('Rischio Lordo'!AH154=tabelle!$M$7,tabelle!$N$7,IF('Rischio Lordo'!AH154=tabelle!$M$6,tabelle!$N$6,IF('Rischio Lordo'!AH154=tabelle!$M$5,tabelle!$N$5,IF('Rischio Lordo'!AH154=tabelle!$M$4,tabelle!$N$4,IF('Rischio Lordo'!AH154=tabelle!$M$3,tabelle!$N$3,"-")))))</f>
        <v>-</v>
      </c>
      <c r="L147" s="394" t="str">
        <f t="shared" si="19"/>
        <v>-</v>
      </c>
      <c r="M147" s="34" t="str">
        <f>IF('Rischio Lordo'!AI154=tabelle!$M$7,tabelle!$N$7,IF('Rischio Lordo'!AI154=tabelle!$M$6,tabelle!$N$6,IF('Rischio Lordo'!AI154=tabelle!$M$5,tabelle!$N$5,IF('Rischio Lordo'!AI154=tabelle!$M$4,tabelle!$N$4,IF('Rischio Lordo'!AI154=tabelle!$M$3,tabelle!$N$3,"-")))))</f>
        <v>-</v>
      </c>
      <c r="N147" s="165" t="str">
        <f>IF(M147="-","-",IF('calcolo mitigazione del rischio'!L147="-","-",IF(AND((M147*'calcolo mitigazione del rischio'!L147)&gt;=tabelle!$P$3, (M147*'calcolo mitigazione del rischio'!L147)&lt;tabelle!$Q$3),tabelle!$R$3,IF(AND((M147*'calcolo mitigazione del rischio'!L147)&gt;=tabelle!$P$4, (M147*'calcolo mitigazione del rischio'!L147)&lt;tabelle!$Q$4),tabelle!$R$4,IF(AND((M147*'calcolo mitigazione del rischio'!L147)&gt;=tabelle!$P$5, (M147*'calcolo mitigazione del rischio'!L147)&lt;tabelle!$Q$5),tabelle!$R$5,IF(AND((M147*'calcolo mitigazione del rischio'!L147)&gt;=tabelle!$P$6, (M147*'calcolo mitigazione del rischio'!L147)&lt;tabelle!$Q$6),tabelle!$R$6,IF(AND((M147*'calcolo mitigazione del rischio'!L147)&gt;=tabelle!$P$7, (M147*'calcolo mitigazione del rischio'!L147)&lt;=tabelle!$Q$7),tabelle!$R$7,"-")))))))</f>
        <v>-</v>
      </c>
      <c r="O147" s="35" t="str">
        <f>IF('Rischio Lordo'!AK154=tabelle!$M$7,tabelle!$N$7,IF('Rischio Lordo'!AK154=tabelle!$M$6,tabelle!$N$6,IF('Rischio Lordo'!AK154=tabelle!$M$5,tabelle!$N$5,IF('Rischio Lordo'!AK154=tabelle!$M$4,tabelle!$N$4,IF('Rischio Lordo'!AK154=tabelle!$M$3,tabelle!$N$3,"-")))))</f>
        <v>-</v>
      </c>
      <c r="P147" s="35" t="str">
        <f>IF('Rischio Lordo'!AL154=tabelle!$M$7,tabelle!$N$7,IF('Rischio Lordo'!AL154=tabelle!$M$6,tabelle!$N$6,IF('Rischio Lordo'!AL154=tabelle!$M$5,tabelle!$N$5,IF('Rischio Lordo'!AL154=tabelle!$M$4,tabelle!$N$4,IF('Rischio Lordo'!AL154=tabelle!$M$3,tabelle!$N$3,"-")))))</f>
        <v>-</v>
      </c>
      <c r="Q147" s="35" t="str">
        <f>IF('Rischio Lordo'!AM154=tabelle!$M$7,tabelle!$N$7,IF('Rischio Lordo'!AM154=tabelle!$M$6,tabelle!$N$6,IF('Rischio Lordo'!AM154=tabelle!$M$5,tabelle!$N$5,IF('Rischio Lordo'!AM154=tabelle!$M$4,tabelle!$N$4,IF('Rischio Lordo'!AM154=tabelle!$M$3,tabelle!$N$3,"-")))))</f>
        <v>-</v>
      </c>
      <c r="R147" s="166" t="str">
        <f t="shared" si="20"/>
        <v>-</v>
      </c>
      <c r="S147" s="228" t="str">
        <f>IF(R147="-","-",(R147*'calcolo mitigazione del rischio'!N147))</f>
        <v>-</v>
      </c>
      <c r="T147" s="26" t="str">
        <f>IF('Rischio netto'!I158=tabelle!$V$3,('calcolo mitigazione del rischio'!T$11*tabelle!$W$3),IF('Rischio netto'!I158=tabelle!$V$4,('calcolo mitigazione del rischio'!T$11*tabelle!$W$4),IF('Rischio netto'!I158=tabelle!$V$5,('calcolo mitigazione del rischio'!T$11*tabelle!$W$5),IF('Rischio netto'!I158=tabelle!$V$6,('calcolo mitigazione del rischio'!T$11*tabelle!$W$6),IF('Rischio netto'!I158=tabelle!$V$7,('calcolo mitigazione del rischio'!T$11*tabelle!$W$7),IF('Rischio netto'!I158=tabelle!$V$8,('calcolo mitigazione del rischio'!T$11*tabelle!$W$8),IF('Rischio netto'!I158=tabelle!$V$9,('calcolo mitigazione del rischio'!T$11*tabelle!$W$9),IF('Rischio netto'!I158=tabelle!$V$10,('calcolo mitigazione del rischio'!T$11*tabelle!$W$10),IF('Rischio netto'!I158=tabelle!$V$11,('calcolo mitigazione del rischio'!T$11*tabelle!$W$11),IF('Rischio netto'!I158=tabelle!$V$12,('calcolo mitigazione del rischio'!T$11*tabelle!$W$12),"-"))))))))))</f>
        <v>-</v>
      </c>
      <c r="U147" s="26" t="str">
        <f>IF('Rischio netto'!J158=tabelle!$V$3,('calcolo mitigazione del rischio'!U$11*tabelle!$W$3),IF('Rischio netto'!J158=tabelle!$V$4,('calcolo mitigazione del rischio'!U$11*tabelle!$W$4),IF('Rischio netto'!J158=tabelle!$V$5,('calcolo mitigazione del rischio'!U$11*tabelle!$W$5),IF('Rischio netto'!J158=tabelle!$V$6,('calcolo mitigazione del rischio'!U$11*tabelle!$W$6),IF('Rischio netto'!J158=tabelle!$V$7,('calcolo mitigazione del rischio'!U$11*tabelle!$W$7),IF('Rischio netto'!J158=tabelle!$V$8,('calcolo mitigazione del rischio'!U$11*tabelle!$W$8),IF('Rischio netto'!J158=tabelle!$V$9,('calcolo mitigazione del rischio'!U$11*tabelle!$W$9),IF('Rischio netto'!J158=tabelle!$V$10,('calcolo mitigazione del rischio'!U$11*tabelle!$W$10),IF('Rischio netto'!J158=tabelle!$V$11,('calcolo mitigazione del rischio'!U$11*tabelle!$W$11),IF('Rischio netto'!J158=tabelle!$V$12,('calcolo mitigazione del rischio'!U$11*tabelle!$W$12),"-"))))))))))</f>
        <v>-</v>
      </c>
      <c r="V147" s="26" t="str">
        <f>IF('Rischio netto'!K158=tabelle!$V$3,('calcolo mitigazione del rischio'!V$11*tabelle!$W$3),IF('Rischio netto'!K158=tabelle!$V$4,('calcolo mitigazione del rischio'!V$11*tabelle!$W$4),IF('Rischio netto'!K158=tabelle!$V$5,('calcolo mitigazione del rischio'!V$11*tabelle!$W$5),IF('Rischio netto'!K158=tabelle!$V$6,('calcolo mitigazione del rischio'!V$11*tabelle!$W$6),IF('Rischio netto'!K158=tabelle!$V$7,('calcolo mitigazione del rischio'!V$11*tabelle!$W$7),IF('Rischio netto'!K158=tabelle!$V$8,('calcolo mitigazione del rischio'!V$11*tabelle!$W$8),IF('Rischio netto'!K158=tabelle!$V$9,('calcolo mitigazione del rischio'!V$11*tabelle!$W$9),IF('Rischio netto'!K158=tabelle!$V$10,('calcolo mitigazione del rischio'!V$11*tabelle!$W$10),IF('Rischio netto'!K158=tabelle!$V$11,('calcolo mitigazione del rischio'!V$11*tabelle!$W$11),IF('Rischio netto'!K158=tabelle!$V$12,('calcolo mitigazione del rischio'!V$11*tabelle!$W$12),"-"))))))))))</f>
        <v>-</v>
      </c>
      <c r="W147" s="26" t="str">
        <f>IF('Rischio netto'!L158=tabelle!$V$3,('calcolo mitigazione del rischio'!W$11*tabelle!$W$3),IF('Rischio netto'!L158=tabelle!$V$4,('calcolo mitigazione del rischio'!W$11*tabelle!$W$4),IF('Rischio netto'!L158=tabelle!$V$5,('calcolo mitigazione del rischio'!W$11*tabelle!$W$5),IF('Rischio netto'!L158=tabelle!$V$6,('calcolo mitigazione del rischio'!W$11*tabelle!$W$6),IF('Rischio netto'!L158=tabelle!$V$7,('calcolo mitigazione del rischio'!W$11*tabelle!$W$7),IF('Rischio netto'!L158=tabelle!$V$8,('calcolo mitigazione del rischio'!W$11*tabelle!$W$8),IF('Rischio netto'!L158=tabelle!$V$9,('calcolo mitigazione del rischio'!W$11*tabelle!$W$9),IF('Rischio netto'!L158=tabelle!$V$10,('calcolo mitigazione del rischio'!W$11*tabelle!$W$10),IF('Rischio netto'!L158=tabelle!$V$11,('calcolo mitigazione del rischio'!W$11*tabelle!$W$11),IF('Rischio netto'!L158=tabelle!$V$12,('calcolo mitigazione del rischio'!W$11*tabelle!$W$12),"-"))))))))))</f>
        <v>-</v>
      </c>
      <c r="X147" s="26" t="str">
        <f>IF('Rischio netto'!O158=tabelle!$V$3,('calcolo mitigazione del rischio'!X$11*tabelle!$W$3),IF('Rischio netto'!O158=tabelle!$V$4,('calcolo mitigazione del rischio'!X$11*tabelle!$W$4),IF('Rischio netto'!O158=tabelle!$V$5,('calcolo mitigazione del rischio'!X$11*tabelle!$W$5),IF('Rischio netto'!O158=tabelle!$V$6,('calcolo mitigazione del rischio'!X$11*tabelle!$W$6),IF('Rischio netto'!O158=tabelle!$V$7,('calcolo mitigazione del rischio'!X$11*tabelle!$W$7),IF('Rischio netto'!O158=tabelle!$V$8,('calcolo mitigazione del rischio'!X$11*tabelle!$W$8),IF('Rischio netto'!O158=tabelle!$V$9,('calcolo mitigazione del rischio'!X$11*tabelle!$W$9),IF('Rischio netto'!O158=tabelle!$V$10,('calcolo mitigazione del rischio'!X$11*tabelle!$W$10),IF('Rischio netto'!O158=tabelle!$V$11,('calcolo mitigazione del rischio'!X$11*tabelle!$W$11),IF('Rischio netto'!O158=tabelle!$V$12,('calcolo mitigazione del rischio'!X$11*tabelle!$W$12),"-"))))))))))</f>
        <v>-</v>
      </c>
      <c r="Y147" s="26" t="str">
        <f>IF('Rischio netto'!P158=tabelle!$V$3,('calcolo mitigazione del rischio'!Y$11*tabelle!$W$3),IF('Rischio netto'!P158=tabelle!$V$4,('calcolo mitigazione del rischio'!Y$11*tabelle!$W$4),IF('Rischio netto'!P158=tabelle!$V$5,('calcolo mitigazione del rischio'!Y$11*tabelle!$W$5),IF('Rischio netto'!P158=tabelle!$V$6,('calcolo mitigazione del rischio'!Y$11*tabelle!$W$6),IF('Rischio netto'!P158=tabelle!$V$7,('calcolo mitigazione del rischio'!Y$11*tabelle!$W$7),IF('Rischio netto'!P158=tabelle!$V$8,('calcolo mitigazione del rischio'!Y$11*tabelle!$W$8),IF('Rischio netto'!P158=tabelle!$V$9,('calcolo mitigazione del rischio'!Y$11*tabelle!$W$9),IF('Rischio netto'!P158=tabelle!$V$10,('calcolo mitigazione del rischio'!Y$11*tabelle!$W$10),IF('Rischio netto'!P158=tabelle!$V$11,('calcolo mitigazione del rischio'!Y$11*tabelle!$W$11),IF('Rischio netto'!P158=tabelle!$V$12,('calcolo mitigazione del rischio'!Y$11*tabelle!$W$12),"-"))))))))))</f>
        <v>-</v>
      </c>
      <c r="Z14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7" s="26" t="str">
        <f>IF('Rischio netto'!Q158=tabelle!$V$3,('calcolo mitigazione del rischio'!AA$11*tabelle!$W$3),IF('Rischio netto'!Q158=tabelle!$V$4,('calcolo mitigazione del rischio'!AA$11*tabelle!$W$4),IF('Rischio netto'!Q158=tabelle!$V$5,('calcolo mitigazione del rischio'!AA$11*tabelle!$W$5),IF('Rischio netto'!Q158=tabelle!$V$6,('calcolo mitigazione del rischio'!AA$11*tabelle!$W$6),IF('Rischio netto'!Q158=tabelle!$V$7,('calcolo mitigazione del rischio'!AA$11*tabelle!$W$7),IF('Rischio netto'!Q158=tabelle!$V$8,('calcolo mitigazione del rischio'!AA$11*tabelle!$W$8),IF('Rischio netto'!Q158=tabelle!$V$9,('calcolo mitigazione del rischio'!AA$11*tabelle!$W$9),IF('Rischio netto'!Q158=tabelle!$V$10,('calcolo mitigazione del rischio'!AA$11*tabelle!$W$10),IF('Rischio netto'!Q158=tabelle!$V$11,('calcolo mitigazione del rischio'!AA$11*tabelle!$W$11),IF('Rischio netto'!Q158=tabelle!$V$12,('calcolo mitigazione del rischio'!AA$11*tabelle!$W$12),"-"))))))))))</f>
        <v>-</v>
      </c>
      <c r="AB147" s="26" t="str">
        <f>IF('Rischio netto'!R158=tabelle!$V$3,('calcolo mitigazione del rischio'!AB$11*tabelle!$W$3),IF('Rischio netto'!R158=tabelle!$V$4,('calcolo mitigazione del rischio'!AB$11*tabelle!$W$4),IF('Rischio netto'!R158=tabelle!$V$5,('calcolo mitigazione del rischio'!AB$11*tabelle!$W$5),IF('Rischio netto'!R158=tabelle!$V$6,('calcolo mitigazione del rischio'!AB$11*tabelle!$W$6),IF('Rischio netto'!R158=tabelle!$V$7,('calcolo mitigazione del rischio'!AB$11*tabelle!$W$7),IF('Rischio netto'!R158=tabelle!$V$8,('calcolo mitigazione del rischio'!AB$11*tabelle!$W$8),IF('Rischio netto'!R158=tabelle!$V$9,('calcolo mitigazione del rischio'!AB$11*tabelle!$W$9),IF('Rischio netto'!R158=tabelle!$V$10,('calcolo mitigazione del rischio'!AB$11*tabelle!$W$10),IF('Rischio netto'!R158=tabelle!$V$11,('calcolo mitigazione del rischio'!AB$11*tabelle!$W$11),IF('Rischio netto'!R158=tabelle!$V$12,('calcolo mitigazione del rischio'!AB$11*tabelle!$W$12),"-"))))))))))</f>
        <v>-</v>
      </c>
      <c r="AC147" s="405" t="str">
        <f>IF('Rischio netto'!T154=tabelle!$V$3,('calcolo mitigazione del rischio'!AC$11*tabelle!$W$3),IF('Rischio netto'!T154=tabelle!$V$4,('calcolo mitigazione del rischio'!AC$11*tabelle!$W$4),IF('Rischio netto'!T154=tabelle!$V$5,('calcolo mitigazione del rischio'!AC$11*tabelle!$W$5),IF('Rischio netto'!T154=tabelle!$V$6,('calcolo mitigazione del rischio'!AC$11*tabelle!$W$6),IF('Rischio netto'!T154=tabelle!$V$7,('calcolo mitigazione del rischio'!AC$11*tabelle!$W$7),IF('Rischio netto'!T154=tabelle!$V$8,('calcolo mitigazione del rischio'!AC$11*tabelle!$W$8),IF('Rischio netto'!T154=tabelle!$V$9,('calcolo mitigazione del rischio'!AC$11*tabelle!$W$9),IF('Rischio netto'!T154=tabelle!$V$10,('calcolo mitigazione del rischio'!AC$11*tabelle!$W$10),IF('Rischio netto'!T154=tabelle!$V$11,('calcolo mitigazione del rischio'!AC$11*tabelle!$W$11),IF('Rischio netto'!T154=tabelle!$V$12,('calcolo mitigazione del rischio'!AC$11*tabelle!$W$12),"-"))))))))))</f>
        <v>-</v>
      </c>
      <c r="AD147" s="26" t="str">
        <f>IF('Rischio netto'!T158=tabelle!$V$3,('calcolo mitigazione del rischio'!AD$11*tabelle!$W$3),IF('Rischio netto'!T158=tabelle!$V$4,('calcolo mitigazione del rischio'!AD$11*tabelle!$W$4),IF('Rischio netto'!T158=tabelle!$V$5,('calcolo mitigazione del rischio'!AD$11*tabelle!$W$5),IF('Rischio netto'!T158=tabelle!$V$6,('calcolo mitigazione del rischio'!AD$11*tabelle!$W$6),IF('Rischio netto'!T158=tabelle!$V$7,('calcolo mitigazione del rischio'!AD$11*tabelle!$W$7),IF('Rischio netto'!T158=tabelle!$V$8,('calcolo mitigazione del rischio'!AD$11*tabelle!$W$8),IF('Rischio netto'!T158=tabelle!$V$9,('calcolo mitigazione del rischio'!AD$11*tabelle!$W$9),IF('Rischio netto'!T158=tabelle!$V$10,('calcolo mitigazione del rischio'!AD$11*tabelle!$W$10),IF('Rischio netto'!T158=tabelle!$V$11,('calcolo mitigazione del rischio'!AD$11*tabelle!$W$11),IF('Rischio netto'!T158=tabelle!$V$12,('calcolo mitigazione del rischio'!AD$11*tabelle!$W$12),"-"))))))))))</f>
        <v>-</v>
      </c>
      <c r="AE147" s="26"/>
      <c r="AF147" s="405" t="str">
        <f>IF('Rischio netto'!T154=tabelle!$V$3,('calcolo mitigazione del rischio'!AF$11*tabelle!$W$3),IF('Rischio netto'!T154=tabelle!$V$4,('calcolo mitigazione del rischio'!AF$11*tabelle!$W$4),IF('Rischio netto'!T154=tabelle!$V$5,('calcolo mitigazione del rischio'!AF$11*tabelle!$W$5),IF('Rischio netto'!T154=tabelle!$V$6,('calcolo mitigazione del rischio'!AF$11*tabelle!$W$6),IF('Rischio netto'!T154=tabelle!$V$7,('calcolo mitigazione del rischio'!AF$11*tabelle!$W$7),IF('Rischio netto'!T154=tabelle!$V$8,('calcolo mitigazione del rischio'!AF$11*tabelle!$W$8),IF('Rischio netto'!T154=tabelle!$V$9,('calcolo mitigazione del rischio'!AF$11*tabelle!$W$9),IF('Rischio netto'!T154=tabelle!$V$10,('calcolo mitigazione del rischio'!AF$11*tabelle!$W$10),IF('Rischio netto'!T154=tabelle!$V$11,('calcolo mitigazione del rischio'!AF$11*tabelle!$W$11),IF('Rischio netto'!T154=tabelle!$V$12,('calcolo mitigazione del rischio'!AF$11*tabelle!$W$12),"-"))))))))))</f>
        <v>-</v>
      </c>
      <c r="AG147" s="405" t="str">
        <f>IF('Rischio netto'!U154=tabelle!$V$3,('calcolo mitigazione del rischio'!AG$11*tabelle!$W$3),IF('Rischio netto'!U154=tabelle!$V$4,('calcolo mitigazione del rischio'!AG$11*tabelle!$W$4),IF('Rischio netto'!U154=tabelle!$V$5,('calcolo mitigazione del rischio'!AG$11*tabelle!$W$5),IF('Rischio netto'!U154=tabelle!$V$6,('calcolo mitigazione del rischio'!AG$11*tabelle!$W$6),IF('Rischio netto'!U154=tabelle!$V$7,('calcolo mitigazione del rischio'!AG$11*tabelle!$W$7),IF('Rischio netto'!U154=tabelle!$V$8,('calcolo mitigazione del rischio'!AG$11*tabelle!$W$8),IF('Rischio netto'!U154=tabelle!$V$9,('calcolo mitigazione del rischio'!AG$11*tabelle!$W$9),IF('Rischio netto'!U154=tabelle!$V$10,('calcolo mitigazione del rischio'!AG$11*tabelle!$W$10),IF('Rischio netto'!U154=tabelle!$V$11,('calcolo mitigazione del rischio'!AG$11*tabelle!$W$11),IF('Rischio netto'!U154=tabelle!$V$12,('calcolo mitigazione del rischio'!AG$11*tabelle!$W$12),"-"))))))))))</f>
        <v>-</v>
      </c>
      <c r="AH147" s="26" t="str">
        <f>IF('Rischio netto'!V158=tabelle!$V$3,('calcolo mitigazione del rischio'!AH$11*tabelle!$W$3),IF('Rischio netto'!V158=tabelle!$V$4,('calcolo mitigazione del rischio'!AH$11*tabelle!$W$4),IF('Rischio netto'!V158=tabelle!$V$5,('calcolo mitigazione del rischio'!AH$11*tabelle!$W$5),IF('Rischio netto'!V158=tabelle!$V$6,('calcolo mitigazione del rischio'!AH$11*tabelle!$W$6),IF('Rischio netto'!V158=tabelle!$V$7,('calcolo mitigazione del rischio'!AH$11*tabelle!$W$7),IF('Rischio netto'!V158=tabelle!$V$8,('calcolo mitigazione del rischio'!AH$11*tabelle!$W$8),IF('Rischio netto'!V158=tabelle!$V$9,('calcolo mitigazione del rischio'!AH$11*tabelle!$W$9),IF('Rischio netto'!V158=tabelle!$V$10,('calcolo mitigazione del rischio'!AH$11*tabelle!$W$10),IF('Rischio netto'!V158=tabelle!$V$11,('calcolo mitigazione del rischio'!AH$11*tabelle!$W$11),IF('Rischio netto'!V158=tabelle!$V$12,('calcolo mitigazione del rischio'!AH$11*tabelle!$W$12),"-"))))))))))</f>
        <v>-</v>
      </c>
      <c r="AI147" s="410" t="str">
        <f>IF('Rischio netto'!W158=tabelle!$V$3,('calcolo mitigazione del rischio'!AI$11*tabelle!$W$3),IF('Rischio netto'!W158=tabelle!$V$4,('calcolo mitigazione del rischio'!AI$11*tabelle!$W$4),IF('Rischio netto'!W158=tabelle!$V$5,('calcolo mitigazione del rischio'!AI$11*tabelle!$W$5),IF('Rischio netto'!W158=tabelle!$V$6,('calcolo mitigazione del rischio'!AI$11*tabelle!$W$6),IF('Rischio netto'!W158=tabelle!$V$7,('calcolo mitigazione del rischio'!AI$11*tabelle!$W$7),IF('Rischio netto'!W158=tabelle!$V$8,('calcolo mitigazione del rischio'!AI$11*tabelle!$W$8),IF('Rischio netto'!W158=tabelle!$V$9,('calcolo mitigazione del rischio'!AI$11*tabelle!$W$9),IF('Rischio netto'!W158=tabelle!$V$10,('calcolo mitigazione del rischio'!AI$11*tabelle!$W$10),IF('Rischio netto'!W158=tabelle!$V$11,('calcolo mitigazione del rischio'!AI$11*tabelle!$W$11),IF('Rischio netto'!W158=tabelle!$V$12,('calcolo mitigazione del rischio'!AI$11*tabelle!$W$12),"-"))))))))))</f>
        <v>-</v>
      </c>
      <c r="AJ147" s="428" t="e">
        <f t="shared" si="18"/>
        <v>#REF!</v>
      </c>
      <c r="AK147" s="429" t="e">
        <f t="shared" si="21"/>
        <v>#REF!</v>
      </c>
      <c r="AL147" s="418" t="e">
        <f>IF('calcolo mitigazione del rischio'!$AJ147="-","-",'calcolo mitigazione del rischio'!$AK147)</f>
        <v>#REF!</v>
      </c>
      <c r="AM147" s="412" t="str">
        <f>IF('Rischio netto'!X158="-","-",IF('calcolo mitigazione del rischio'!S147="-","-",IF('calcolo mitigazione del rischio'!AL147="-","-",ROUND(('calcolo mitigazione del rischio'!S147*(1-'calcolo mitigazione del rischio'!AL147)),0))))</f>
        <v>-</v>
      </c>
      <c r="AN147" s="404"/>
      <c r="AO147" s="26">
        <f>IF('Rischio Lordo'!L154="X",tabelle!$I$2,0)</f>
        <v>0</v>
      </c>
      <c r="AP147" s="26">
        <f>IF('Rischio Lordo'!M154="X",tabelle!$I$3,0)</f>
        <v>0</v>
      </c>
      <c r="AQ147" s="26">
        <f>IF('Rischio Lordo'!N154="X",tabelle!$I$4,0)</f>
        <v>0</v>
      </c>
      <c r="AR147" s="26">
        <f>IF('Rischio Lordo'!O154="X",tabelle!$I$5,0)</f>
        <v>0</v>
      </c>
      <c r="AS147" s="26">
        <f>IF('Rischio Lordo'!P154="X",tabelle!$I$6,0)</f>
        <v>0</v>
      </c>
      <c r="AT147" s="26">
        <f>IF('Rischio Lordo'!Q154="X",tabelle!$I$7,0)</f>
        <v>0</v>
      </c>
      <c r="AU147" s="26">
        <f>IF('Rischio Lordo'!R154="X",tabelle!$I$8,0)</f>
        <v>0</v>
      </c>
      <c r="AV147" s="26">
        <f>IF('Rischio Lordo'!S154="X",tabelle!$I$9,0)</f>
        <v>0</v>
      </c>
      <c r="AW147" s="26">
        <f>IF('Rischio Lordo'!T154="X",tabelle!$I$10,0)</f>
        <v>0</v>
      </c>
      <c r="AX147" s="26">
        <f>IF('Rischio Lordo'!U154="X",tabelle!$I$11,0)</f>
        <v>0</v>
      </c>
      <c r="AY147" s="26">
        <f>IF('Rischio Lordo'!V154="X",tabelle!$I$12,0)</f>
        <v>0</v>
      </c>
      <c r="AZ147" s="26">
        <f>IF('Rischio Lordo'!W154="X",tabelle!$I$13,0)</f>
        <v>0</v>
      </c>
      <c r="BA147" s="26">
        <f>IF('Rischio Lordo'!X154="X",tabelle!$I$14,0)</f>
        <v>0</v>
      </c>
      <c r="BB147" s="26">
        <f>IF('Rischio Lordo'!Y154="X",tabelle!$I$15,0)</f>
        <v>0</v>
      </c>
      <c r="BC147" s="26">
        <f>IF('Rischio Lordo'!Z154="X",tabelle!$I$16,0)</f>
        <v>0</v>
      </c>
      <c r="BD147" s="26">
        <f>IF('Rischio Lordo'!AA154="X",tabelle!$I$17,0)</f>
        <v>0</v>
      </c>
      <c r="BE147" s="26">
        <f>IF('Rischio Lordo'!AB154="X",tabelle!$I$18,0)</f>
        <v>0</v>
      </c>
      <c r="BF147" s="26">
        <f>IF('Rischio Lordo'!AC154="X",tabelle!$I$18,0)</f>
        <v>0</v>
      </c>
      <c r="BG147" s="26">
        <f>IF('Rischio Lordo'!AC154="X",tabelle!$I$19,0)</f>
        <v>0</v>
      </c>
      <c r="BH147" s="212">
        <f t="shared" si="22"/>
        <v>0</v>
      </c>
    </row>
    <row r="148" spans="1:60" x14ac:dyDescent="0.75">
      <c r="A148" s="956">
        <f>Schema!A157</f>
        <v>0</v>
      </c>
      <c r="B148" s="715">
        <f>Schema!B157</f>
        <v>0</v>
      </c>
      <c r="C148" s="1138" t="str">
        <f>Schema!C157</f>
        <v>D.2. Gestione incidenti di Livello 0 (Non Rilevante) e Livello 1 (Informativo)</v>
      </c>
      <c r="D148" s="273" t="str">
        <f>Schema!D157</f>
        <v>D.2.1. Definizione delle attività di gestione</v>
      </c>
      <c r="E148" s="307" t="str">
        <f>Schema!E157</f>
        <v>GSI</v>
      </c>
      <c r="F148" s="57" t="str">
        <f>Schema!F157</f>
        <v>D</v>
      </c>
      <c r="G148" s="57" t="str">
        <f>Schema!G157</f>
        <v>02</v>
      </c>
      <c r="H148" s="308" t="str">
        <f>Schema!H157</f>
        <v>01</v>
      </c>
      <c r="I148" s="181" t="str">
        <f>IF('Rischio Lordo'!AF155=tabelle!$M$7,tabelle!$N$7,IF('Rischio Lordo'!AF155=tabelle!$M$6,tabelle!$N$6,IF('Rischio Lordo'!AF155=tabelle!$M$5,tabelle!$N$5,IF('Rischio Lordo'!AF155=tabelle!$M$4,tabelle!$N$4,IF('Rischio Lordo'!AF155=tabelle!$M$3,tabelle!$N$3,"-")))))</f>
        <v>-</v>
      </c>
      <c r="J148" s="34" t="str">
        <f>IF('Rischio Lordo'!AG155=tabelle!$M$7,tabelle!$N$7,IF('Rischio Lordo'!AG155=tabelle!$M$6,tabelle!$N$6,IF('Rischio Lordo'!AG155=tabelle!$M$5,tabelle!$N$5,IF('Rischio Lordo'!AG155=tabelle!$M$4,tabelle!$N$4,IF('Rischio Lordo'!AG155=tabelle!$M$3,tabelle!$N$3,"-")))))</f>
        <v>-</v>
      </c>
      <c r="K148" s="34" t="str">
        <f>IF('Rischio Lordo'!AH155=tabelle!$M$7,tabelle!$N$7,IF('Rischio Lordo'!AH155=tabelle!$M$6,tabelle!$N$6,IF('Rischio Lordo'!AH155=tabelle!$M$5,tabelle!$N$5,IF('Rischio Lordo'!AH155=tabelle!$M$4,tabelle!$N$4,IF('Rischio Lordo'!AH155=tabelle!$M$3,tabelle!$N$3,"-")))))</f>
        <v>-</v>
      </c>
      <c r="L148" s="394" t="str">
        <f t="shared" si="19"/>
        <v>-</v>
      </c>
      <c r="M148" s="34" t="str">
        <f>IF('Rischio Lordo'!AI155=tabelle!$M$7,tabelle!$N$7,IF('Rischio Lordo'!AI155=tabelle!$M$6,tabelle!$N$6,IF('Rischio Lordo'!AI155=tabelle!$M$5,tabelle!$N$5,IF('Rischio Lordo'!AI155=tabelle!$M$4,tabelle!$N$4,IF('Rischio Lordo'!AI155=tabelle!$M$3,tabelle!$N$3,"-")))))</f>
        <v>-</v>
      </c>
      <c r="N148" s="165" t="str">
        <f>IF(M148="-","-",IF('calcolo mitigazione del rischio'!L148="-","-",IF(AND((M148*'calcolo mitigazione del rischio'!L148)&gt;=tabelle!$P$3, (M148*'calcolo mitigazione del rischio'!L148)&lt;tabelle!$Q$3),tabelle!$R$3,IF(AND((M148*'calcolo mitigazione del rischio'!L148)&gt;=tabelle!$P$4, (M148*'calcolo mitigazione del rischio'!L148)&lt;tabelle!$Q$4),tabelle!$R$4,IF(AND((M148*'calcolo mitigazione del rischio'!L148)&gt;=tabelle!$P$5, (M148*'calcolo mitigazione del rischio'!L148)&lt;tabelle!$Q$5),tabelle!$R$5,IF(AND((M148*'calcolo mitigazione del rischio'!L148)&gt;=tabelle!$P$6, (M148*'calcolo mitigazione del rischio'!L148)&lt;tabelle!$Q$6),tabelle!$R$6,IF(AND((M148*'calcolo mitigazione del rischio'!L148)&gt;=tabelle!$P$7, (M148*'calcolo mitigazione del rischio'!L148)&lt;=tabelle!$Q$7),tabelle!$R$7,"-")))))))</f>
        <v>-</v>
      </c>
      <c r="O148" s="35" t="str">
        <f>IF('Rischio Lordo'!AK155=tabelle!$M$7,tabelle!$N$7,IF('Rischio Lordo'!AK155=tabelle!$M$6,tabelle!$N$6,IF('Rischio Lordo'!AK155=tabelle!$M$5,tabelle!$N$5,IF('Rischio Lordo'!AK155=tabelle!$M$4,tabelle!$N$4,IF('Rischio Lordo'!AK155=tabelle!$M$3,tabelle!$N$3,"-")))))</f>
        <v>-</v>
      </c>
      <c r="P148" s="35" t="str">
        <f>IF('Rischio Lordo'!AL155=tabelle!$M$7,tabelle!$N$7,IF('Rischio Lordo'!AL155=tabelle!$M$6,tabelle!$N$6,IF('Rischio Lordo'!AL155=tabelle!$M$5,tabelle!$N$5,IF('Rischio Lordo'!AL155=tabelle!$M$4,tabelle!$N$4,IF('Rischio Lordo'!AL155=tabelle!$M$3,tabelle!$N$3,"-")))))</f>
        <v>-</v>
      </c>
      <c r="Q148" s="35" t="str">
        <f>IF('Rischio Lordo'!AM155=tabelle!$M$7,tabelle!$N$7,IF('Rischio Lordo'!AM155=tabelle!$M$6,tabelle!$N$6,IF('Rischio Lordo'!AM155=tabelle!$M$5,tabelle!$N$5,IF('Rischio Lordo'!AM155=tabelle!$M$4,tabelle!$N$4,IF('Rischio Lordo'!AM155=tabelle!$M$3,tabelle!$N$3,"-")))))</f>
        <v>-</v>
      </c>
      <c r="R148" s="166" t="str">
        <f t="shared" si="20"/>
        <v>-</v>
      </c>
      <c r="S148" s="228" t="str">
        <f>IF(R148="-","-",(R148*'calcolo mitigazione del rischio'!N148))</f>
        <v>-</v>
      </c>
      <c r="T148" s="26" t="str">
        <f>IF('Rischio netto'!I159=tabelle!$V$3,('calcolo mitigazione del rischio'!T$11*tabelle!$W$3),IF('Rischio netto'!I159=tabelle!$V$4,('calcolo mitigazione del rischio'!T$11*tabelle!$W$4),IF('Rischio netto'!I159=tabelle!$V$5,('calcolo mitigazione del rischio'!T$11*tabelle!$W$5),IF('Rischio netto'!I159=tabelle!$V$6,('calcolo mitigazione del rischio'!T$11*tabelle!$W$6),IF('Rischio netto'!I159=tabelle!$V$7,('calcolo mitigazione del rischio'!T$11*tabelle!$W$7),IF('Rischio netto'!I159=tabelle!$V$8,('calcolo mitigazione del rischio'!T$11*tabelle!$W$8),IF('Rischio netto'!I159=tabelle!$V$9,('calcolo mitigazione del rischio'!T$11*tabelle!$W$9),IF('Rischio netto'!I159=tabelle!$V$10,('calcolo mitigazione del rischio'!T$11*tabelle!$W$10),IF('Rischio netto'!I159=tabelle!$V$11,('calcolo mitigazione del rischio'!T$11*tabelle!$W$11),IF('Rischio netto'!I159=tabelle!$V$12,('calcolo mitigazione del rischio'!T$11*tabelle!$W$12),"-"))))))))))</f>
        <v>-</v>
      </c>
      <c r="U148" s="26" t="str">
        <f>IF('Rischio netto'!J159=tabelle!$V$3,('calcolo mitigazione del rischio'!U$11*tabelle!$W$3),IF('Rischio netto'!J159=tabelle!$V$4,('calcolo mitigazione del rischio'!U$11*tabelle!$W$4),IF('Rischio netto'!J159=tabelle!$V$5,('calcolo mitigazione del rischio'!U$11*tabelle!$W$5),IF('Rischio netto'!J159=tabelle!$V$6,('calcolo mitigazione del rischio'!U$11*tabelle!$W$6),IF('Rischio netto'!J159=tabelle!$V$7,('calcolo mitigazione del rischio'!U$11*tabelle!$W$7),IF('Rischio netto'!J159=tabelle!$V$8,('calcolo mitigazione del rischio'!U$11*tabelle!$W$8),IF('Rischio netto'!J159=tabelle!$V$9,('calcolo mitigazione del rischio'!U$11*tabelle!$W$9),IF('Rischio netto'!J159=tabelle!$V$10,('calcolo mitigazione del rischio'!U$11*tabelle!$W$10),IF('Rischio netto'!J159=tabelle!$V$11,('calcolo mitigazione del rischio'!U$11*tabelle!$W$11),IF('Rischio netto'!J159=tabelle!$V$12,('calcolo mitigazione del rischio'!U$11*tabelle!$W$12),"-"))))))))))</f>
        <v>-</v>
      </c>
      <c r="V148" s="26" t="str">
        <f>IF('Rischio netto'!K159=tabelle!$V$3,('calcolo mitigazione del rischio'!V$11*tabelle!$W$3),IF('Rischio netto'!K159=tabelle!$V$4,('calcolo mitigazione del rischio'!V$11*tabelle!$W$4),IF('Rischio netto'!K159=tabelle!$V$5,('calcolo mitigazione del rischio'!V$11*tabelle!$W$5),IF('Rischio netto'!K159=tabelle!$V$6,('calcolo mitigazione del rischio'!V$11*tabelle!$W$6),IF('Rischio netto'!K159=tabelle!$V$7,('calcolo mitigazione del rischio'!V$11*tabelle!$W$7),IF('Rischio netto'!K159=tabelle!$V$8,('calcolo mitigazione del rischio'!V$11*tabelle!$W$8),IF('Rischio netto'!K159=tabelle!$V$9,('calcolo mitigazione del rischio'!V$11*tabelle!$W$9),IF('Rischio netto'!K159=tabelle!$V$10,('calcolo mitigazione del rischio'!V$11*tabelle!$W$10),IF('Rischio netto'!K159=tabelle!$V$11,('calcolo mitigazione del rischio'!V$11*tabelle!$W$11),IF('Rischio netto'!K159=tabelle!$V$12,('calcolo mitigazione del rischio'!V$11*tabelle!$W$12),"-"))))))))))</f>
        <v>-</v>
      </c>
      <c r="W148" s="26" t="str">
        <f>IF('Rischio netto'!L159=tabelle!$V$3,('calcolo mitigazione del rischio'!W$11*tabelle!$W$3),IF('Rischio netto'!L159=tabelle!$V$4,('calcolo mitigazione del rischio'!W$11*tabelle!$W$4),IF('Rischio netto'!L159=tabelle!$V$5,('calcolo mitigazione del rischio'!W$11*tabelle!$W$5),IF('Rischio netto'!L159=tabelle!$V$6,('calcolo mitigazione del rischio'!W$11*tabelle!$W$6),IF('Rischio netto'!L159=tabelle!$V$7,('calcolo mitigazione del rischio'!W$11*tabelle!$W$7),IF('Rischio netto'!L159=tabelle!$V$8,('calcolo mitigazione del rischio'!W$11*tabelle!$W$8),IF('Rischio netto'!L159=tabelle!$V$9,('calcolo mitigazione del rischio'!W$11*tabelle!$W$9),IF('Rischio netto'!L159=tabelle!$V$10,('calcolo mitigazione del rischio'!W$11*tabelle!$W$10),IF('Rischio netto'!L159=tabelle!$V$11,('calcolo mitigazione del rischio'!W$11*tabelle!$W$11),IF('Rischio netto'!L159=tabelle!$V$12,('calcolo mitigazione del rischio'!W$11*tabelle!$W$12),"-"))))))))))</f>
        <v>-</v>
      </c>
      <c r="X148" s="26" t="str">
        <f>IF('Rischio netto'!O159=tabelle!$V$3,('calcolo mitigazione del rischio'!X$11*tabelle!$W$3),IF('Rischio netto'!O159=tabelle!$V$4,('calcolo mitigazione del rischio'!X$11*tabelle!$W$4),IF('Rischio netto'!O159=tabelle!$V$5,('calcolo mitigazione del rischio'!X$11*tabelle!$W$5),IF('Rischio netto'!O159=tabelle!$V$6,('calcolo mitigazione del rischio'!X$11*tabelle!$W$6),IF('Rischio netto'!O159=tabelle!$V$7,('calcolo mitigazione del rischio'!X$11*tabelle!$W$7),IF('Rischio netto'!O159=tabelle!$V$8,('calcolo mitigazione del rischio'!X$11*tabelle!$W$8),IF('Rischio netto'!O159=tabelle!$V$9,('calcolo mitigazione del rischio'!X$11*tabelle!$W$9),IF('Rischio netto'!O159=tabelle!$V$10,('calcolo mitigazione del rischio'!X$11*tabelle!$W$10),IF('Rischio netto'!O159=tabelle!$V$11,('calcolo mitigazione del rischio'!X$11*tabelle!$W$11),IF('Rischio netto'!O159=tabelle!$V$12,('calcolo mitigazione del rischio'!X$11*tabelle!$W$12),"-"))))))))))</f>
        <v>-</v>
      </c>
      <c r="Y148" s="26" t="str">
        <f>IF('Rischio netto'!P159=tabelle!$V$3,('calcolo mitigazione del rischio'!Y$11*tabelle!$W$3),IF('Rischio netto'!P159=tabelle!$V$4,('calcolo mitigazione del rischio'!Y$11*tabelle!$W$4),IF('Rischio netto'!P159=tabelle!$V$5,('calcolo mitigazione del rischio'!Y$11*tabelle!$W$5),IF('Rischio netto'!P159=tabelle!$V$6,('calcolo mitigazione del rischio'!Y$11*tabelle!$W$6),IF('Rischio netto'!P159=tabelle!$V$7,('calcolo mitigazione del rischio'!Y$11*tabelle!$W$7),IF('Rischio netto'!P159=tabelle!$V$8,('calcolo mitigazione del rischio'!Y$11*tabelle!$W$8),IF('Rischio netto'!P159=tabelle!$V$9,('calcolo mitigazione del rischio'!Y$11*tabelle!$W$9),IF('Rischio netto'!P159=tabelle!$V$10,('calcolo mitigazione del rischio'!Y$11*tabelle!$W$10),IF('Rischio netto'!P159=tabelle!$V$11,('calcolo mitigazione del rischio'!Y$11*tabelle!$W$11),IF('Rischio netto'!P159=tabelle!$V$12,('calcolo mitigazione del rischio'!Y$11*tabelle!$W$12),"-"))))))))))</f>
        <v>-</v>
      </c>
      <c r="Z14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8" s="26" t="str">
        <f>IF('Rischio netto'!Q159=tabelle!$V$3,('calcolo mitigazione del rischio'!AA$11*tabelle!$W$3),IF('Rischio netto'!Q159=tabelle!$V$4,('calcolo mitigazione del rischio'!AA$11*tabelle!$W$4),IF('Rischio netto'!Q159=tabelle!$V$5,('calcolo mitigazione del rischio'!AA$11*tabelle!$W$5),IF('Rischio netto'!Q159=tabelle!$V$6,('calcolo mitigazione del rischio'!AA$11*tabelle!$W$6),IF('Rischio netto'!Q159=tabelle!$V$7,('calcolo mitigazione del rischio'!AA$11*tabelle!$W$7),IF('Rischio netto'!Q159=tabelle!$V$8,('calcolo mitigazione del rischio'!AA$11*tabelle!$W$8),IF('Rischio netto'!Q159=tabelle!$V$9,('calcolo mitigazione del rischio'!AA$11*tabelle!$W$9),IF('Rischio netto'!Q159=tabelle!$V$10,('calcolo mitigazione del rischio'!AA$11*tabelle!$W$10),IF('Rischio netto'!Q159=tabelle!$V$11,('calcolo mitigazione del rischio'!AA$11*tabelle!$W$11),IF('Rischio netto'!Q159=tabelle!$V$12,('calcolo mitigazione del rischio'!AA$11*tabelle!$W$12),"-"))))))))))</f>
        <v>-</v>
      </c>
      <c r="AB148" s="26" t="str">
        <f>IF('Rischio netto'!R159=tabelle!$V$3,('calcolo mitigazione del rischio'!AB$11*tabelle!$W$3),IF('Rischio netto'!R159=tabelle!$V$4,('calcolo mitigazione del rischio'!AB$11*tabelle!$W$4),IF('Rischio netto'!R159=tabelle!$V$5,('calcolo mitigazione del rischio'!AB$11*tabelle!$W$5),IF('Rischio netto'!R159=tabelle!$V$6,('calcolo mitigazione del rischio'!AB$11*tabelle!$W$6),IF('Rischio netto'!R159=tabelle!$V$7,('calcolo mitigazione del rischio'!AB$11*tabelle!$W$7),IF('Rischio netto'!R159=tabelle!$V$8,('calcolo mitigazione del rischio'!AB$11*tabelle!$W$8),IF('Rischio netto'!R159=tabelle!$V$9,('calcolo mitigazione del rischio'!AB$11*tabelle!$W$9),IF('Rischio netto'!R159=tabelle!$V$10,('calcolo mitigazione del rischio'!AB$11*tabelle!$W$10),IF('Rischio netto'!R159=tabelle!$V$11,('calcolo mitigazione del rischio'!AB$11*tabelle!$W$11),IF('Rischio netto'!R159=tabelle!$V$12,('calcolo mitigazione del rischio'!AB$11*tabelle!$W$12),"-"))))))))))</f>
        <v>-</v>
      </c>
      <c r="AC148" s="405" t="str">
        <f>IF('Rischio netto'!T155=tabelle!$V$3,('calcolo mitigazione del rischio'!AC$11*tabelle!$W$3),IF('Rischio netto'!T155=tabelle!$V$4,('calcolo mitigazione del rischio'!AC$11*tabelle!$W$4),IF('Rischio netto'!T155=tabelle!$V$5,('calcolo mitigazione del rischio'!AC$11*tabelle!$W$5),IF('Rischio netto'!T155=tabelle!$V$6,('calcolo mitigazione del rischio'!AC$11*tabelle!$W$6),IF('Rischio netto'!T155=tabelle!$V$7,('calcolo mitigazione del rischio'!AC$11*tabelle!$W$7),IF('Rischio netto'!T155=tabelle!$V$8,('calcolo mitigazione del rischio'!AC$11*tabelle!$W$8),IF('Rischio netto'!T155=tabelle!$V$9,('calcolo mitigazione del rischio'!AC$11*tabelle!$W$9),IF('Rischio netto'!T155=tabelle!$V$10,('calcolo mitigazione del rischio'!AC$11*tabelle!$W$10),IF('Rischio netto'!T155=tabelle!$V$11,('calcolo mitigazione del rischio'!AC$11*tabelle!$W$11),IF('Rischio netto'!T155=tabelle!$V$12,('calcolo mitigazione del rischio'!AC$11*tabelle!$W$12),"-"))))))))))</f>
        <v>-</v>
      </c>
      <c r="AD148" s="26" t="str">
        <f>IF('Rischio netto'!T159=tabelle!$V$3,('calcolo mitigazione del rischio'!AD$11*tabelle!$W$3),IF('Rischio netto'!T159=tabelle!$V$4,('calcolo mitigazione del rischio'!AD$11*tabelle!$W$4),IF('Rischio netto'!T159=tabelle!$V$5,('calcolo mitigazione del rischio'!AD$11*tabelle!$W$5),IF('Rischio netto'!T159=tabelle!$V$6,('calcolo mitigazione del rischio'!AD$11*tabelle!$W$6),IF('Rischio netto'!T159=tabelle!$V$7,('calcolo mitigazione del rischio'!AD$11*tabelle!$W$7),IF('Rischio netto'!T159=tabelle!$V$8,('calcolo mitigazione del rischio'!AD$11*tabelle!$W$8),IF('Rischio netto'!T159=tabelle!$V$9,('calcolo mitigazione del rischio'!AD$11*tabelle!$W$9),IF('Rischio netto'!T159=tabelle!$V$10,('calcolo mitigazione del rischio'!AD$11*tabelle!$W$10),IF('Rischio netto'!T159=tabelle!$V$11,('calcolo mitigazione del rischio'!AD$11*tabelle!$W$11),IF('Rischio netto'!T159=tabelle!$V$12,('calcolo mitigazione del rischio'!AD$11*tabelle!$W$12),"-"))))))))))</f>
        <v>-</v>
      </c>
      <c r="AE148" s="26"/>
      <c r="AF148" s="405" t="str">
        <f>IF('Rischio netto'!T155=tabelle!$V$3,('calcolo mitigazione del rischio'!AF$11*tabelle!$W$3),IF('Rischio netto'!T155=tabelle!$V$4,('calcolo mitigazione del rischio'!AF$11*tabelle!$W$4),IF('Rischio netto'!T155=tabelle!$V$5,('calcolo mitigazione del rischio'!AF$11*tabelle!$W$5),IF('Rischio netto'!T155=tabelle!$V$6,('calcolo mitigazione del rischio'!AF$11*tabelle!$W$6),IF('Rischio netto'!T155=tabelle!$V$7,('calcolo mitigazione del rischio'!AF$11*tabelle!$W$7),IF('Rischio netto'!T155=tabelle!$V$8,('calcolo mitigazione del rischio'!AF$11*tabelle!$W$8),IF('Rischio netto'!T155=tabelle!$V$9,('calcolo mitigazione del rischio'!AF$11*tabelle!$W$9),IF('Rischio netto'!T155=tabelle!$V$10,('calcolo mitigazione del rischio'!AF$11*tabelle!$W$10),IF('Rischio netto'!T155=tabelle!$V$11,('calcolo mitigazione del rischio'!AF$11*tabelle!$W$11),IF('Rischio netto'!T155=tabelle!$V$12,('calcolo mitigazione del rischio'!AF$11*tabelle!$W$12),"-"))))))))))</f>
        <v>-</v>
      </c>
      <c r="AG148" s="405" t="str">
        <f>IF('Rischio netto'!U155=tabelle!$V$3,('calcolo mitigazione del rischio'!AG$11*tabelle!$W$3),IF('Rischio netto'!U155=tabelle!$V$4,('calcolo mitigazione del rischio'!AG$11*tabelle!$W$4),IF('Rischio netto'!U155=tabelle!$V$5,('calcolo mitigazione del rischio'!AG$11*tabelle!$W$5),IF('Rischio netto'!U155=tabelle!$V$6,('calcolo mitigazione del rischio'!AG$11*tabelle!$W$6),IF('Rischio netto'!U155=tabelle!$V$7,('calcolo mitigazione del rischio'!AG$11*tabelle!$W$7),IF('Rischio netto'!U155=tabelle!$V$8,('calcolo mitigazione del rischio'!AG$11*tabelle!$W$8),IF('Rischio netto'!U155=tabelle!$V$9,('calcolo mitigazione del rischio'!AG$11*tabelle!$W$9),IF('Rischio netto'!U155=tabelle!$V$10,('calcolo mitigazione del rischio'!AG$11*tabelle!$W$10),IF('Rischio netto'!U155=tabelle!$V$11,('calcolo mitigazione del rischio'!AG$11*tabelle!$W$11),IF('Rischio netto'!U155=tabelle!$V$12,('calcolo mitigazione del rischio'!AG$11*tabelle!$W$12),"-"))))))))))</f>
        <v>-</v>
      </c>
      <c r="AH148" s="26" t="str">
        <f>IF('Rischio netto'!V159=tabelle!$V$3,('calcolo mitigazione del rischio'!AH$11*tabelle!$W$3),IF('Rischio netto'!V159=tabelle!$V$4,('calcolo mitigazione del rischio'!AH$11*tabelle!$W$4),IF('Rischio netto'!V159=tabelle!$V$5,('calcolo mitigazione del rischio'!AH$11*tabelle!$W$5),IF('Rischio netto'!V159=tabelle!$V$6,('calcolo mitigazione del rischio'!AH$11*tabelle!$W$6),IF('Rischio netto'!V159=tabelle!$V$7,('calcolo mitigazione del rischio'!AH$11*tabelle!$W$7),IF('Rischio netto'!V159=tabelle!$V$8,('calcolo mitigazione del rischio'!AH$11*tabelle!$W$8),IF('Rischio netto'!V159=tabelle!$V$9,('calcolo mitigazione del rischio'!AH$11*tabelle!$W$9),IF('Rischio netto'!V159=tabelle!$V$10,('calcolo mitigazione del rischio'!AH$11*tabelle!$W$10),IF('Rischio netto'!V159=tabelle!$V$11,('calcolo mitigazione del rischio'!AH$11*tabelle!$W$11),IF('Rischio netto'!V159=tabelle!$V$12,('calcolo mitigazione del rischio'!AH$11*tabelle!$W$12),"-"))))))))))</f>
        <v>-</v>
      </c>
      <c r="AI148" s="410" t="str">
        <f>IF('Rischio netto'!W159=tabelle!$V$3,('calcolo mitigazione del rischio'!AI$11*tabelle!$W$3),IF('Rischio netto'!W159=tabelle!$V$4,('calcolo mitigazione del rischio'!AI$11*tabelle!$W$4),IF('Rischio netto'!W159=tabelle!$V$5,('calcolo mitigazione del rischio'!AI$11*tabelle!$W$5),IF('Rischio netto'!W159=tabelle!$V$6,('calcolo mitigazione del rischio'!AI$11*tabelle!$W$6),IF('Rischio netto'!W159=tabelle!$V$7,('calcolo mitigazione del rischio'!AI$11*tabelle!$W$7),IF('Rischio netto'!W159=tabelle!$V$8,('calcolo mitigazione del rischio'!AI$11*tabelle!$W$8),IF('Rischio netto'!W159=tabelle!$V$9,('calcolo mitigazione del rischio'!AI$11*tabelle!$W$9),IF('Rischio netto'!W159=tabelle!$V$10,('calcolo mitigazione del rischio'!AI$11*tabelle!$W$10),IF('Rischio netto'!W159=tabelle!$V$11,('calcolo mitigazione del rischio'!AI$11*tabelle!$W$11),IF('Rischio netto'!W159=tabelle!$V$12,('calcolo mitigazione del rischio'!AI$11*tabelle!$W$12),"-"))))))))))</f>
        <v>-</v>
      </c>
      <c r="AJ148" s="428" t="e">
        <f t="shared" si="18"/>
        <v>#REF!</v>
      </c>
      <c r="AK148" s="429" t="e">
        <f t="shared" si="21"/>
        <v>#REF!</v>
      </c>
      <c r="AL148" s="418" t="e">
        <f>IF('calcolo mitigazione del rischio'!$AJ148="-","-",'calcolo mitigazione del rischio'!$AK148)</f>
        <v>#REF!</v>
      </c>
      <c r="AM148" s="412" t="str">
        <f>IF('Rischio netto'!X159="-","-",IF('calcolo mitigazione del rischio'!S148="-","-",IF('calcolo mitigazione del rischio'!AL148="-","-",ROUND(('calcolo mitigazione del rischio'!S148*(1-'calcolo mitigazione del rischio'!AL148)),0))))</f>
        <v>-</v>
      </c>
      <c r="AN148" s="404"/>
      <c r="AO148" s="26">
        <f>IF('Rischio Lordo'!L155="X",tabelle!$I$2,0)</f>
        <v>0</v>
      </c>
      <c r="AP148" s="26">
        <f>IF('Rischio Lordo'!M155="X",tabelle!$I$3,0)</f>
        <v>0</v>
      </c>
      <c r="AQ148" s="26">
        <f>IF('Rischio Lordo'!N155="X",tabelle!$I$4,0)</f>
        <v>0</v>
      </c>
      <c r="AR148" s="26">
        <f>IF('Rischio Lordo'!O155="X",tabelle!$I$5,0)</f>
        <v>0</v>
      </c>
      <c r="AS148" s="26">
        <f>IF('Rischio Lordo'!P155="X",tabelle!$I$6,0)</f>
        <v>0</v>
      </c>
      <c r="AT148" s="26">
        <f>IF('Rischio Lordo'!Q155="X",tabelle!$I$7,0)</f>
        <v>0</v>
      </c>
      <c r="AU148" s="26">
        <f>IF('Rischio Lordo'!R155="X",tabelle!$I$8,0)</f>
        <v>0</v>
      </c>
      <c r="AV148" s="26">
        <f>IF('Rischio Lordo'!S155="X",tabelle!$I$9,0)</f>
        <v>0</v>
      </c>
      <c r="AW148" s="26">
        <f>IF('Rischio Lordo'!T155="X",tabelle!$I$10,0)</f>
        <v>0</v>
      </c>
      <c r="AX148" s="26">
        <f>IF('Rischio Lordo'!U155="X",tabelle!$I$11,0)</f>
        <v>0</v>
      </c>
      <c r="AY148" s="26">
        <f>IF('Rischio Lordo'!V155="X",tabelle!$I$12,0)</f>
        <v>0</v>
      </c>
      <c r="AZ148" s="26">
        <f>IF('Rischio Lordo'!W155="X",tabelle!$I$13,0)</f>
        <v>0</v>
      </c>
      <c r="BA148" s="26">
        <f>IF('Rischio Lordo'!X155="X",tabelle!$I$14,0)</f>
        <v>0</v>
      </c>
      <c r="BB148" s="26">
        <f>IF('Rischio Lordo'!Y155="X",tabelle!$I$15,0)</f>
        <v>0</v>
      </c>
      <c r="BC148" s="26">
        <f>IF('Rischio Lordo'!Z155="X",tabelle!$I$16,0)</f>
        <v>0</v>
      </c>
      <c r="BD148" s="26">
        <f>IF('Rischio Lordo'!AA155="X",tabelle!$I$17,0)</f>
        <v>0</v>
      </c>
      <c r="BE148" s="26">
        <f>IF('Rischio Lordo'!AB155="X",tabelle!$I$18,0)</f>
        <v>0</v>
      </c>
      <c r="BF148" s="26">
        <f>IF('Rischio Lordo'!AC155="X",tabelle!$I$18,0)</f>
        <v>0</v>
      </c>
      <c r="BG148" s="26">
        <f>IF('Rischio Lordo'!AC155="X",tabelle!$I$19,0)</f>
        <v>0</v>
      </c>
      <c r="BH148" s="212">
        <f t="shared" si="22"/>
        <v>0</v>
      </c>
    </row>
    <row r="149" spans="1:60" x14ac:dyDescent="0.75">
      <c r="A149" s="956">
        <f>Schema!A158</f>
        <v>0</v>
      </c>
      <c r="B149" s="715">
        <f>Schema!B158</f>
        <v>0</v>
      </c>
      <c r="C149" s="1138">
        <f>Schema!C158</f>
        <v>0</v>
      </c>
      <c r="D149" s="273" t="str">
        <f>Schema!D158</f>
        <v>D.2.2.Trattamento incidente</v>
      </c>
      <c r="E149" s="307" t="str">
        <f>Schema!E158</f>
        <v>GSI</v>
      </c>
      <c r="F149" s="57" t="str">
        <f>Schema!F158</f>
        <v>D</v>
      </c>
      <c r="G149" s="57" t="str">
        <f>Schema!G158</f>
        <v>02</v>
      </c>
      <c r="H149" s="308" t="str">
        <f>Schema!H158</f>
        <v>02</v>
      </c>
      <c r="I149" s="181" t="str">
        <f>IF('Rischio Lordo'!AF156=tabelle!$M$7,tabelle!$N$7,IF('Rischio Lordo'!AF156=tabelle!$M$6,tabelle!$N$6,IF('Rischio Lordo'!AF156=tabelle!$M$5,tabelle!$N$5,IF('Rischio Lordo'!AF156=tabelle!$M$4,tabelle!$N$4,IF('Rischio Lordo'!AF156=tabelle!$M$3,tabelle!$N$3,"-")))))</f>
        <v>-</v>
      </c>
      <c r="J149" s="34" t="str">
        <f>IF('Rischio Lordo'!AG156=tabelle!$M$7,tabelle!$N$7,IF('Rischio Lordo'!AG156=tabelle!$M$6,tabelle!$N$6,IF('Rischio Lordo'!AG156=tabelle!$M$5,tabelle!$N$5,IF('Rischio Lordo'!AG156=tabelle!$M$4,tabelle!$N$4,IF('Rischio Lordo'!AG156=tabelle!$M$3,tabelle!$N$3,"-")))))</f>
        <v>-</v>
      </c>
      <c r="K149" s="34" t="str">
        <f>IF('Rischio Lordo'!AH156=tabelle!$M$7,tabelle!$N$7,IF('Rischio Lordo'!AH156=tabelle!$M$6,tabelle!$N$6,IF('Rischio Lordo'!AH156=tabelle!$M$5,tabelle!$N$5,IF('Rischio Lordo'!AH156=tabelle!$M$4,tabelle!$N$4,IF('Rischio Lordo'!AH156=tabelle!$M$3,tabelle!$N$3,"-")))))</f>
        <v>-</v>
      </c>
      <c r="L149" s="394" t="str">
        <f t="shared" si="19"/>
        <v>-</v>
      </c>
      <c r="M149" s="34" t="str">
        <f>IF('Rischio Lordo'!AI156=tabelle!$M$7,tabelle!$N$7,IF('Rischio Lordo'!AI156=tabelle!$M$6,tabelle!$N$6,IF('Rischio Lordo'!AI156=tabelle!$M$5,tabelle!$N$5,IF('Rischio Lordo'!AI156=tabelle!$M$4,tabelle!$N$4,IF('Rischio Lordo'!AI156=tabelle!$M$3,tabelle!$N$3,"-")))))</f>
        <v>-</v>
      </c>
      <c r="N149" s="165" t="str">
        <f>IF(M149="-","-",IF('calcolo mitigazione del rischio'!L149="-","-",IF(AND((M149*'calcolo mitigazione del rischio'!L149)&gt;=tabelle!$P$3, (M149*'calcolo mitigazione del rischio'!L149)&lt;tabelle!$Q$3),tabelle!$R$3,IF(AND((M149*'calcolo mitigazione del rischio'!L149)&gt;=tabelle!$P$4, (M149*'calcolo mitigazione del rischio'!L149)&lt;tabelle!$Q$4),tabelle!$R$4,IF(AND((M149*'calcolo mitigazione del rischio'!L149)&gt;=tabelle!$P$5, (M149*'calcolo mitigazione del rischio'!L149)&lt;tabelle!$Q$5),tabelle!$R$5,IF(AND((M149*'calcolo mitigazione del rischio'!L149)&gt;=tabelle!$P$6, (M149*'calcolo mitigazione del rischio'!L149)&lt;tabelle!$Q$6),tabelle!$R$6,IF(AND((M149*'calcolo mitigazione del rischio'!L149)&gt;=tabelle!$P$7, (M149*'calcolo mitigazione del rischio'!L149)&lt;=tabelle!$Q$7),tabelle!$R$7,"-")))))))</f>
        <v>-</v>
      </c>
      <c r="O149" s="35" t="str">
        <f>IF('Rischio Lordo'!AK156=tabelle!$M$7,tabelle!$N$7,IF('Rischio Lordo'!AK156=tabelle!$M$6,tabelle!$N$6,IF('Rischio Lordo'!AK156=tabelle!$M$5,tabelle!$N$5,IF('Rischio Lordo'!AK156=tabelle!$M$4,tabelle!$N$4,IF('Rischio Lordo'!AK156=tabelle!$M$3,tabelle!$N$3,"-")))))</f>
        <v>-</v>
      </c>
      <c r="P149" s="35" t="str">
        <f>IF('Rischio Lordo'!AL156=tabelle!$M$7,tabelle!$N$7,IF('Rischio Lordo'!AL156=tabelle!$M$6,tabelle!$N$6,IF('Rischio Lordo'!AL156=tabelle!$M$5,tabelle!$N$5,IF('Rischio Lordo'!AL156=tabelle!$M$4,tabelle!$N$4,IF('Rischio Lordo'!AL156=tabelle!$M$3,tabelle!$N$3,"-")))))</f>
        <v>-</v>
      </c>
      <c r="Q149" s="35" t="str">
        <f>IF('Rischio Lordo'!AM156=tabelle!$M$7,tabelle!$N$7,IF('Rischio Lordo'!AM156=tabelle!$M$6,tabelle!$N$6,IF('Rischio Lordo'!AM156=tabelle!$M$5,tabelle!$N$5,IF('Rischio Lordo'!AM156=tabelle!$M$4,tabelle!$N$4,IF('Rischio Lordo'!AM156=tabelle!$M$3,tabelle!$N$3,"-")))))</f>
        <v>-</v>
      </c>
      <c r="R149" s="166" t="str">
        <f t="shared" si="20"/>
        <v>-</v>
      </c>
      <c r="S149" s="228" t="str">
        <f>IF(R149="-","-",(R149*'calcolo mitigazione del rischio'!N149))</f>
        <v>-</v>
      </c>
      <c r="T149" s="26" t="str">
        <f>IF('Rischio netto'!I160=tabelle!$V$3,('calcolo mitigazione del rischio'!T$11*tabelle!$W$3),IF('Rischio netto'!I160=tabelle!$V$4,('calcolo mitigazione del rischio'!T$11*tabelle!$W$4),IF('Rischio netto'!I160=tabelle!$V$5,('calcolo mitigazione del rischio'!T$11*tabelle!$W$5),IF('Rischio netto'!I160=tabelle!$V$6,('calcolo mitigazione del rischio'!T$11*tabelle!$W$6),IF('Rischio netto'!I160=tabelle!$V$7,('calcolo mitigazione del rischio'!T$11*tabelle!$W$7),IF('Rischio netto'!I160=tabelle!$V$8,('calcolo mitigazione del rischio'!T$11*tabelle!$W$8),IF('Rischio netto'!I160=tabelle!$V$9,('calcolo mitigazione del rischio'!T$11*tabelle!$W$9),IF('Rischio netto'!I160=tabelle!$V$10,('calcolo mitigazione del rischio'!T$11*tabelle!$W$10),IF('Rischio netto'!I160=tabelle!$V$11,('calcolo mitigazione del rischio'!T$11*tabelle!$W$11),IF('Rischio netto'!I160=tabelle!$V$12,('calcolo mitigazione del rischio'!T$11*tabelle!$W$12),"-"))))))))))</f>
        <v>-</v>
      </c>
      <c r="U149" s="26" t="str">
        <f>IF('Rischio netto'!J160=tabelle!$V$3,('calcolo mitigazione del rischio'!U$11*tabelle!$W$3),IF('Rischio netto'!J160=tabelle!$V$4,('calcolo mitigazione del rischio'!U$11*tabelle!$W$4),IF('Rischio netto'!J160=tabelle!$V$5,('calcolo mitigazione del rischio'!U$11*tabelle!$W$5),IF('Rischio netto'!J160=tabelle!$V$6,('calcolo mitigazione del rischio'!U$11*tabelle!$W$6),IF('Rischio netto'!J160=tabelle!$V$7,('calcolo mitigazione del rischio'!U$11*tabelle!$W$7),IF('Rischio netto'!J160=tabelle!$V$8,('calcolo mitigazione del rischio'!U$11*tabelle!$W$8),IF('Rischio netto'!J160=tabelle!$V$9,('calcolo mitigazione del rischio'!U$11*tabelle!$W$9),IF('Rischio netto'!J160=tabelle!$V$10,('calcolo mitigazione del rischio'!U$11*tabelle!$W$10),IF('Rischio netto'!J160=tabelle!$V$11,('calcolo mitigazione del rischio'!U$11*tabelle!$W$11),IF('Rischio netto'!J160=tabelle!$V$12,('calcolo mitigazione del rischio'!U$11*tabelle!$W$12),"-"))))))))))</f>
        <v>-</v>
      </c>
      <c r="V149" s="26" t="str">
        <f>IF('Rischio netto'!K160=tabelle!$V$3,('calcolo mitigazione del rischio'!V$11*tabelle!$W$3),IF('Rischio netto'!K160=tabelle!$V$4,('calcolo mitigazione del rischio'!V$11*tabelle!$W$4),IF('Rischio netto'!K160=tabelle!$V$5,('calcolo mitigazione del rischio'!V$11*tabelle!$W$5),IF('Rischio netto'!K160=tabelle!$V$6,('calcolo mitigazione del rischio'!V$11*tabelle!$W$6),IF('Rischio netto'!K160=tabelle!$V$7,('calcolo mitigazione del rischio'!V$11*tabelle!$W$7),IF('Rischio netto'!K160=tabelle!$V$8,('calcolo mitigazione del rischio'!V$11*tabelle!$W$8),IF('Rischio netto'!K160=tabelle!$V$9,('calcolo mitigazione del rischio'!V$11*tabelle!$W$9),IF('Rischio netto'!K160=tabelle!$V$10,('calcolo mitigazione del rischio'!V$11*tabelle!$W$10),IF('Rischio netto'!K160=tabelle!$V$11,('calcolo mitigazione del rischio'!V$11*tabelle!$W$11),IF('Rischio netto'!K160=tabelle!$V$12,('calcolo mitigazione del rischio'!V$11*tabelle!$W$12),"-"))))))))))</f>
        <v>-</v>
      </c>
      <c r="W149" s="26" t="str">
        <f>IF('Rischio netto'!L160=tabelle!$V$3,('calcolo mitigazione del rischio'!W$11*tabelle!$W$3),IF('Rischio netto'!L160=tabelle!$V$4,('calcolo mitigazione del rischio'!W$11*tabelle!$W$4),IF('Rischio netto'!L160=tabelle!$V$5,('calcolo mitigazione del rischio'!W$11*tabelle!$W$5),IF('Rischio netto'!L160=tabelle!$V$6,('calcolo mitigazione del rischio'!W$11*tabelle!$W$6),IF('Rischio netto'!L160=tabelle!$V$7,('calcolo mitigazione del rischio'!W$11*tabelle!$W$7),IF('Rischio netto'!L160=tabelle!$V$8,('calcolo mitigazione del rischio'!W$11*tabelle!$W$8),IF('Rischio netto'!L160=tabelle!$V$9,('calcolo mitigazione del rischio'!W$11*tabelle!$W$9),IF('Rischio netto'!L160=tabelle!$V$10,('calcolo mitigazione del rischio'!W$11*tabelle!$W$10),IF('Rischio netto'!L160=tabelle!$V$11,('calcolo mitigazione del rischio'!W$11*tabelle!$W$11),IF('Rischio netto'!L160=tabelle!$V$12,('calcolo mitigazione del rischio'!W$11*tabelle!$W$12),"-"))))))))))</f>
        <v>-</v>
      </c>
      <c r="X149" s="26" t="str">
        <f>IF('Rischio netto'!O160=tabelle!$V$3,('calcolo mitigazione del rischio'!X$11*tabelle!$W$3),IF('Rischio netto'!O160=tabelle!$V$4,('calcolo mitigazione del rischio'!X$11*tabelle!$W$4),IF('Rischio netto'!O160=tabelle!$V$5,('calcolo mitigazione del rischio'!X$11*tabelle!$W$5),IF('Rischio netto'!O160=tabelle!$V$6,('calcolo mitigazione del rischio'!X$11*tabelle!$W$6),IF('Rischio netto'!O160=tabelle!$V$7,('calcolo mitigazione del rischio'!X$11*tabelle!$W$7),IF('Rischio netto'!O160=tabelle!$V$8,('calcolo mitigazione del rischio'!X$11*tabelle!$W$8),IF('Rischio netto'!O160=tabelle!$V$9,('calcolo mitigazione del rischio'!X$11*tabelle!$W$9),IF('Rischio netto'!O160=tabelle!$V$10,('calcolo mitigazione del rischio'!X$11*tabelle!$W$10),IF('Rischio netto'!O160=tabelle!$V$11,('calcolo mitigazione del rischio'!X$11*tabelle!$W$11),IF('Rischio netto'!O160=tabelle!$V$12,('calcolo mitigazione del rischio'!X$11*tabelle!$W$12),"-"))))))))))</f>
        <v>-</v>
      </c>
      <c r="Y149" s="26" t="str">
        <f>IF('Rischio netto'!P160=tabelle!$V$3,('calcolo mitigazione del rischio'!Y$11*tabelle!$W$3),IF('Rischio netto'!P160=tabelle!$V$4,('calcolo mitigazione del rischio'!Y$11*tabelle!$W$4),IF('Rischio netto'!P160=tabelle!$V$5,('calcolo mitigazione del rischio'!Y$11*tabelle!$W$5),IF('Rischio netto'!P160=tabelle!$V$6,('calcolo mitigazione del rischio'!Y$11*tabelle!$W$6),IF('Rischio netto'!P160=tabelle!$V$7,('calcolo mitigazione del rischio'!Y$11*tabelle!$W$7),IF('Rischio netto'!P160=tabelle!$V$8,('calcolo mitigazione del rischio'!Y$11*tabelle!$W$8),IF('Rischio netto'!P160=tabelle!$V$9,('calcolo mitigazione del rischio'!Y$11*tabelle!$W$9),IF('Rischio netto'!P160=tabelle!$V$10,('calcolo mitigazione del rischio'!Y$11*tabelle!$W$10),IF('Rischio netto'!P160=tabelle!$V$11,('calcolo mitigazione del rischio'!Y$11*tabelle!$W$11),IF('Rischio netto'!P160=tabelle!$V$12,('calcolo mitigazione del rischio'!Y$11*tabelle!$W$12),"-"))))))))))</f>
        <v>-</v>
      </c>
      <c r="Z14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49" s="26" t="str">
        <f>IF('Rischio netto'!Q160=tabelle!$V$3,('calcolo mitigazione del rischio'!AA$11*tabelle!$W$3),IF('Rischio netto'!Q160=tabelle!$V$4,('calcolo mitigazione del rischio'!AA$11*tabelle!$W$4),IF('Rischio netto'!Q160=tabelle!$V$5,('calcolo mitigazione del rischio'!AA$11*tabelle!$W$5),IF('Rischio netto'!Q160=tabelle!$V$6,('calcolo mitigazione del rischio'!AA$11*tabelle!$W$6),IF('Rischio netto'!Q160=tabelle!$V$7,('calcolo mitigazione del rischio'!AA$11*tabelle!$W$7),IF('Rischio netto'!Q160=tabelle!$V$8,('calcolo mitigazione del rischio'!AA$11*tabelle!$W$8),IF('Rischio netto'!Q160=tabelle!$V$9,('calcolo mitigazione del rischio'!AA$11*tabelle!$W$9),IF('Rischio netto'!Q160=tabelle!$V$10,('calcolo mitigazione del rischio'!AA$11*tabelle!$W$10),IF('Rischio netto'!Q160=tabelle!$V$11,('calcolo mitigazione del rischio'!AA$11*tabelle!$W$11),IF('Rischio netto'!Q160=tabelle!$V$12,('calcolo mitigazione del rischio'!AA$11*tabelle!$W$12),"-"))))))))))</f>
        <v>-</v>
      </c>
      <c r="AB149" s="26" t="str">
        <f>IF('Rischio netto'!R160=tabelle!$V$3,('calcolo mitigazione del rischio'!AB$11*tabelle!$W$3),IF('Rischio netto'!R160=tabelle!$V$4,('calcolo mitigazione del rischio'!AB$11*tabelle!$W$4),IF('Rischio netto'!R160=tabelle!$V$5,('calcolo mitigazione del rischio'!AB$11*tabelle!$W$5),IF('Rischio netto'!R160=tabelle!$V$6,('calcolo mitigazione del rischio'!AB$11*tabelle!$W$6),IF('Rischio netto'!R160=tabelle!$V$7,('calcolo mitigazione del rischio'!AB$11*tabelle!$W$7),IF('Rischio netto'!R160=tabelle!$V$8,('calcolo mitigazione del rischio'!AB$11*tabelle!$W$8),IF('Rischio netto'!R160=tabelle!$V$9,('calcolo mitigazione del rischio'!AB$11*tabelle!$W$9),IF('Rischio netto'!R160=tabelle!$V$10,('calcolo mitigazione del rischio'!AB$11*tabelle!$W$10),IF('Rischio netto'!R160=tabelle!$V$11,('calcolo mitigazione del rischio'!AB$11*tabelle!$W$11),IF('Rischio netto'!R160=tabelle!$V$12,('calcolo mitigazione del rischio'!AB$11*tabelle!$W$12),"-"))))))))))</f>
        <v>-</v>
      </c>
      <c r="AC149" s="405" t="str">
        <f>IF('Rischio netto'!T156=tabelle!$V$3,('calcolo mitigazione del rischio'!AC$11*tabelle!$W$3),IF('Rischio netto'!T156=tabelle!$V$4,('calcolo mitigazione del rischio'!AC$11*tabelle!$W$4),IF('Rischio netto'!T156=tabelle!$V$5,('calcolo mitigazione del rischio'!AC$11*tabelle!$W$5),IF('Rischio netto'!T156=tabelle!$V$6,('calcolo mitigazione del rischio'!AC$11*tabelle!$W$6),IF('Rischio netto'!T156=tabelle!$V$7,('calcolo mitigazione del rischio'!AC$11*tabelle!$W$7),IF('Rischio netto'!T156=tabelle!$V$8,('calcolo mitigazione del rischio'!AC$11*tabelle!$W$8),IF('Rischio netto'!T156=tabelle!$V$9,('calcolo mitigazione del rischio'!AC$11*tabelle!$W$9),IF('Rischio netto'!T156=tabelle!$V$10,('calcolo mitigazione del rischio'!AC$11*tabelle!$W$10),IF('Rischio netto'!T156=tabelle!$V$11,('calcolo mitigazione del rischio'!AC$11*tabelle!$W$11),IF('Rischio netto'!T156=tabelle!$V$12,('calcolo mitigazione del rischio'!AC$11*tabelle!$W$12),"-"))))))))))</f>
        <v>-</v>
      </c>
      <c r="AD149" s="26" t="str">
        <f>IF('Rischio netto'!T160=tabelle!$V$3,('calcolo mitigazione del rischio'!AD$11*tabelle!$W$3),IF('Rischio netto'!T160=tabelle!$V$4,('calcolo mitigazione del rischio'!AD$11*tabelle!$W$4),IF('Rischio netto'!T160=tabelle!$V$5,('calcolo mitigazione del rischio'!AD$11*tabelle!$W$5),IF('Rischio netto'!T160=tabelle!$V$6,('calcolo mitigazione del rischio'!AD$11*tabelle!$W$6),IF('Rischio netto'!T160=tabelle!$V$7,('calcolo mitigazione del rischio'!AD$11*tabelle!$W$7),IF('Rischio netto'!T160=tabelle!$V$8,('calcolo mitigazione del rischio'!AD$11*tabelle!$W$8),IF('Rischio netto'!T160=tabelle!$V$9,('calcolo mitigazione del rischio'!AD$11*tabelle!$W$9),IF('Rischio netto'!T160=tabelle!$V$10,('calcolo mitigazione del rischio'!AD$11*tabelle!$W$10),IF('Rischio netto'!T160=tabelle!$V$11,('calcolo mitigazione del rischio'!AD$11*tabelle!$W$11),IF('Rischio netto'!T160=tabelle!$V$12,('calcolo mitigazione del rischio'!AD$11*tabelle!$W$12),"-"))))))))))</f>
        <v>-</v>
      </c>
      <c r="AE149" s="26"/>
      <c r="AF149" s="405" t="str">
        <f>IF('Rischio netto'!T156=tabelle!$V$3,('calcolo mitigazione del rischio'!AF$11*tabelle!$W$3),IF('Rischio netto'!T156=tabelle!$V$4,('calcolo mitigazione del rischio'!AF$11*tabelle!$W$4),IF('Rischio netto'!T156=tabelle!$V$5,('calcolo mitigazione del rischio'!AF$11*tabelle!$W$5),IF('Rischio netto'!T156=tabelle!$V$6,('calcolo mitigazione del rischio'!AF$11*tabelle!$W$6),IF('Rischio netto'!T156=tabelle!$V$7,('calcolo mitigazione del rischio'!AF$11*tabelle!$W$7),IF('Rischio netto'!T156=tabelle!$V$8,('calcolo mitigazione del rischio'!AF$11*tabelle!$W$8),IF('Rischio netto'!T156=tabelle!$V$9,('calcolo mitigazione del rischio'!AF$11*tabelle!$W$9),IF('Rischio netto'!T156=tabelle!$V$10,('calcolo mitigazione del rischio'!AF$11*tabelle!$W$10),IF('Rischio netto'!T156=tabelle!$V$11,('calcolo mitigazione del rischio'!AF$11*tabelle!$W$11),IF('Rischio netto'!T156=tabelle!$V$12,('calcolo mitigazione del rischio'!AF$11*tabelle!$W$12),"-"))))))))))</f>
        <v>-</v>
      </c>
      <c r="AG149" s="405" t="str">
        <f>IF('Rischio netto'!U156=tabelle!$V$3,('calcolo mitigazione del rischio'!AG$11*tabelle!$W$3),IF('Rischio netto'!U156=tabelle!$V$4,('calcolo mitigazione del rischio'!AG$11*tabelle!$W$4),IF('Rischio netto'!U156=tabelle!$V$5,('calcolo mitigazione del rischio'!AG$11*tabelle!$W$5),IF('Rischio netto'!U156=tabelle!$V$6,('calcolo mitigazione del rischio'!AG$11*tabelle!$W$6),IF('Rischio netto'!U156=tabelle!$V$7,('calcolo mitigazione del rischio'!AG$11*tabelle!$W$7),IF('Rischio netto'!U156=tabelle!$V$8,('calcolo mitigazione del rischio'!AG$11*tabelle!$W$8),IF('Rischio netto'!U156=tabelle!$V$9,('calcolo mitigazione del rischio'!AG$11*tabelle!$W$9),IF('Rischio netto'!U156=tabelle!$V$10,('calcolo mitigazione del rischio'!AG$11*tabelle!$W$10),IF('Rischio netto'!U156=tabelle!$V$11,('calcolo mitigazione del rischio'!AG$11*tabelle!$W$11),IF('Rischio netto'!U156=tabelle!$V$12,('calcolo mitigazione del rischio'!AG$11*tabelle!$W$12),"-"))))))))))</f>
        <v>-</v>
      </c>
      <c r="AH149" s="26" t="str">
        <f>IF('Rischio netto'!V160=tabelle!$V$3,('calcolo mitigazione del rischio'!AH$11*tabelle!$W$3),IF('Rischio netto'!V160=tabelle!$V$4,('calcolo mitigazione del rischio'!AH$11*tabelle!$W$4),IF('Rischio netto'!V160=tabelle!$V$5,('calcolo mitigazione del rischio'!AH$11*tabelle!$W$5),IF('Rischio netto'!V160=tabelle!$V$6,('calcolo mitigazione del rischio'!AH$11*tabelle!$W$6),IF('Rischio netto'!V160=tabelle!$V$7,('calcolo mitigazione del rischio'!AH$11*tabelle!$W$7),IF('Rischio netto'!V160=tabelle!$V$8,('calcolo mitigazione del rischio'!AH$11*tabelle!$W$8),IF('Rischio netto'!V160=tabelle!$V$9,('calcolo mitigazione del rischio'!AH$11*tabelle!$W$9),IF('Rischio netto'!V160=tabelle!$V$10,('calcolo mitigazione del rischio'!AH$11*tabelle!$W$10),IF('Rischio netto'!V160=tabelle!$V$11,('calcolo mitigazione del rischio'!AH$11*tabelle!$W$11),IF('Rischio netto'!V160=tabelle!$V$12,('calcolo mitigazione del rischio'!AH$11*tabelle!$W$12),"-"))))))))))</f>
        <v>-</v>
      </c>
      <c r="AI149" s="410" t="str">
        <f>IF('Rischio netto'!W160=tabelle!$V$3,('calcolo mitigazione del rischio'!AI$11*tabelle!$W$3),IF('Rischio netto'!W160=tabelle!$V$4,('calcolo mitigazione del rischio'!AI$11*tabelle!$W$4),IF('Rischio netto'!W160=tabelle!$V$5,('calcolo mitigazione del rischio'!AI$11*tabelle!$W$5),IF('Rischio netto'!W160=tabelle!$V$6,('calcolo mitigazione del rischio'!AI$11*tabelle!$W$6),IF('Rischio netto'!W160=tabelle!$V$7,('calcolo mitigazione del rischio'!AI$11*tabelle!$W$7),IF('Rischio netto'!W160=tabelle!$V$8,('calcolo mitigazione del rischio'!AI$11*tabelle!$W$8),IF('Rischio netto'!W160=tabelle!$V$9,('calcolo mitigazione del rischio'!AI$11*tabelle!$W$9),IF('Rischio netto'!W160=tabelle!$V$10,('calcolo mitigazione del rischio'!AI$11*tabelle!$W$10),IF('Rischio netto'!W160=tabelle!$V$11,('calcolo mitigazione del rischio'!AI$11*tabelle!$W$11),IF('Rischio netto'!W160=tabelle!$V$12,('calcolo mitigazione del rischio'!AI$11*tabelle!$W$12),"-"))))))))))</f>
        <v>-</v>
      </c>
      <c r="AJ149" s="428" t="e">
        <f t="shared" si="18"/>
        <v>#REF!</v>
      </c>
      <c r="AK149" s="429" t="e">
        <f t="shared" si="21"/>
        <v>#REF!</v>
      </c>
      <c r="AL149" s="418" t="e">
        <f>IF('calcolo mitigazione del rischio'!$AJ149="-","-",'calcolo mitigazione del rischio'!$AK149)</f>
        <v>#REF!</v>
      </c>
      <c r="AM149" s="412" t="str">
        <f>IF('Rischio netto'!X160="-","-",IF('calcolo mitigazione del rischio'!S149="-","-",IF('calcolo mitigazione del rischio'!AL149="-","-",ROUND(('calcolo mitigazione del rischio'!S149*(1-'calcolo mitigazione del rischio'!AL149)),0))))</f>
        <v>-</v>
      </c>
      <c r="AN149" s="404"/>
      <c r="AO149" s="26">
        <f>IF('Rischio Lordo'!L156="X",tabelle!$I$2,0)</f>
        <v>0</v>
      </c>
      <c r="AP149" s="26">
        <f>IF('Rischio Lordo'!M156="X",tabelle!$I$3,0)</f>
        <v>0</v>
      </c>
      <c r="AQ149" s="26">
        <f>IF('Rischio Lordo'!N156="X",tabelle!$I$4,0)</f>
        <v>0</v>
      </c>
      <c r="AR149" s="26">
        <f>IF('Rischio Lordo'!O156="X",tabelle!$I$5,0)</f>
        <v>0</v>
      </c>
      <c r="AS149" s="26">
        <f>IF('Rischio Lordo'!P156="X",tabelle!$I$6,0)</f>
        <v>0</v>
      </c>
      <c r="AT149" s="26">
        <f>IF('Rischio Lordo'!Q156="X",tabelle!$I$7,0)</f>
        <v>0</v>
      </c>
      <c r="AU149" s="26">
        <f>IF('Rischio Lordo'!R156="X",tabelle!$I$8,0)</f>
        <v>0</v>
      </c>
      <c r="AV149" s="26">
        <f>IF('Rischio Lordo'!S156="X",tabelle!$I$9,0)</f>
        <v>0</v>
      </c>
      <c r="AW149" s="26">
        <f>IF('Rischio Lordo'!T156="X",tabelle!$I$10,0)</f>
        <v>0</v>
      </c>
      <c r="AX149" s="26">
        <f>IF('Rischio Lordo'!U156="X",tabelle!$I$11,0)</f>
        <v>0</v>
      </c>
      <c r="AY149" s="26">
        <f>IF('Rischio Lordo'!V156="X",tabelle!$I$12,0)</f>
        <v>0</v>
      </c>
      <c r="AZ149" s="26">
        <f>IF('Rischio Lordo'!W156="X",tabelle!$I$13,0)</f>
        <v>0</v>
      </c>
      <c r="BA149" s="26">
        <f>IF('Rischio Lordo'!X156="X",tabelle!$I$14,0)</f>
        <v>0</v>
      </c>
      <c r="BB149" s="26">
        <f>IF('Rischio Lordo'!Y156="X",tabelle!$I$15,0)</f>
        <v>0</v>
      </c>
      <c r="BC149" s="26">
        <f>IF('Rischio Lordo'!Z156="X",tabelle!$I$16,0)</f>
        <v>0</v>
      </c>
      <c r="BD149" s="26">
        <f>IF('Rischio Lordo'!AA156="X",tabelle!$I$17,0)</f>
        <v>0</v>
      </c>
      <c r="BE149" s="26">
        <f>IF('Rischio Lordo'!AB156="X",tabelle!$I$18,0)</f>
        <v>0</v>
      </c>
      <c r="BF149" s="26">
        <f>IF('Rischio Lordo'!AC156="X",tabelle!$I$18,0)</f>
        <v>0</v>
      </c>
      <c r="BG149" s="26">
        <f>IF('Rischio Lordo'!AC156="X",tabelle!$I$19,0)</f>
        <v>0</v>
      </c>
      <c r="BH149" s="212">
        <f t="shared" si="22"/>
        <v>0</v>
      </c>
    </row>
    <row r="150" spans="1:60" x14ac:dyDescent="0.75">
      <c r="A150" s="956">
        <f>Schema!A159</f>
        <v>0</v>
      </c>
      <c r="B150" s="715">
        <f>Schema!B159</f>
        <v>0</v>
      </c>
      <c r="C150" s="1138">
        <f>Schema!C159</f>
        <v>0</v>
      </c>
      <c r="D150" s="273" t="str">
        <f>Schema!D159</f>
        <v>D.2.3. Chiusura incidente</v>
      </c>
      <c r="E150" s="307" t="str">
        <f>Schema!E159</f>
        <v>GSI</v>
      </c>
      <c r="F150" s="57" t="str">
        <f>Schema!F159</f>
        <v>D</v>
      </c>
      <c r="G150" s="57" t="str">
        <f>Schema!G159</f>
        <v>02</v>
      </c>
      <c r="H150" s="308" t="str">
        <f>Schema!H159</f>
        <v>03</v>
      </c>
      <c r="I150" s="181" t="str">
        <f>IF('Rischio Lordo'!AF157=tabelle!$M$7,tabelle!$N$7,IF('Rischio Lordo'!AF157=tabelle!$M$6,tabelle!$N$6,IF('Rischio Lordo'!AF157=tabelle!$M$5,tabelle!$N$5,IF('Rischio Lordo'!AF157=tabelle!$M$4,tabelle!$N$4,IF('Rischio Lordo'!AF157=tabelle!$M$3,tabelle!$N$3,"-")))))</f>
        <v>-</v>
      </c>
      <c r="J150" s="34" t="str">
        <f>IF('Rischio Lordo'!AG157=tabelle!$M$7,tabelle!$N$7,IF('Rischio Lordo'!AG157=tabelle!$M$6,tabelle!$N$6,IF('Rischio Lordo'!AG157=tabelle!$M$5,tabelle!$N$5,IF('Rischio Lordo'!AG157=tabelle!$M$4,tabelle!$N$4,IF('Rischio Lordo'!AG157=tabelle!$M$3,tabelle!$N$3,"-")))))</f>
        <v>-</v>
      </c>
      <c r="K150" s="34" t="str">
        <f>IF('Rischio Lordo'!AH157=tabelle!$M$7,tabelle!$N$7,IF('Rischio Lordo'!AH157=tabelle!$M$6,tabelle!$N$6,IF('Rischio Lordo'!AH157=tabelle!$M$5,tabelle!$N$5,IF('Rischio Lordo'!AH157=tabelle!$M$4,tabelle!$N$4,IF('Rischio Lordo'!AH157=tabelle!$M$3,tabelle!$N$3,"-")))))</f>
        <v>-</v>
      </c>
      <c r="L150" s="394" t="str">
        <f t="shared" si="19"/>
        <v>-</v>
      </c>
      <c r="M150" s="34" t="str">
        <f>IF('Rischio Lordo'!AI157=tabelle!$M$7,tabelle!$N$7,IF('Rischio Lordo'!AI157=tabelle!$M$6,tabelle!$N$6,IF('Rischio Lordo'!AI157=tabelle!$M$5,tabelle!$N$5,IF('Rischio Lordo'!AI157=tabelle!$M$4,tabelle!$N$4,IF('Rischio Lordo'!AI157=tabelle!$M$3,tabelle!$N$3,"-")))))</f>
        <v>-</v>
      </c>
      <c r="N150" s="165" t="str">
        <f>IF(M150="-","-",IF('calcolo mitigazione del rischio'!L150="-","-",IF(AND((M150*'calcolo mitigazione del rischio'!L150)&gt;=tabelle!$P$3, (M150*'calcolo mitigazione del rischio'!L150)&lt;tabelle!$Q$3),tabelle!$R$3,IF(AND((M150*'calcolo mitigazione del rischio'!L150)&gt;=tabelle!$P$4, (M150*'calcolo mitigazione del rischio'!L150)&lt;tabelle!$Q$4),tabelle!$R$4,IF(AND((M150*'calcolo mitigazione del rischio'!L150)&gt;=tabelle!$P$5, (M150*'calcolo mitigazione del rischio'!L150)&lt;tabelle!$Q$5),tabelle!$R$5,IF(AND((M150*'calcolo mitigazione del rischio'!L150)&gt;=tabelle!$P$6, (M150*'calcolo mitigazione del rischio'!L150)&lt;tabelle!$Q$6),tabelle!$R$6,IF(AND((M150*'calcolo mitigazione del rischio'!L150)&gt;=tabelle!$P$7, (M150*'calcolo mitigazione del rischio'!L150)&lt;=tabelle!$Q$7),tabelle!$R$7,"-")))))))</f>
        <v>-</v>
      </c>
      <c r="O150" s="35" t="str">
        <f>IF('Rischio Lordo'!AK157=tabelle!$M$7,tabelle!$N$7,IF('Rischio Lordo'!AK157=tabelle!$M$6,tabelle!$N$6,IF('Rischio Lordo'!AK157=tabelle!$M$5,tabelle!$N$5,IF('Rischio Lordo'!AK157=tabelle!$M$4,tabelle!$N$4,IF('Rischio Lordo'!AK157=tabelle!$M$3,tabelle!$N$3,"-")))))</f>
        <v>-</v>
      </c>
      <c r="P150" s="35" t="str">
        <f>IF('Rischio Lordo'!AL157=tabelle!$M$7,tabelle!$N$7,IF('Rischio Lordo'!AL157=tabelle!$M$6,tabelle!$N$6,IF('Rischio Lordo'!AL157=tabelle!$M$5,tabelle!$N$5,IF('Rischio Lordo'!AL157=tabelle!$M$4,tabelle!$N$4,IF('Rischio Lordo'!AL157=tabelle!$M$3,tabelle!$N$3,"-")))))</f>
        <v>-</v>
      </c>
      <c r="Q150" s="35" t="str">
        <f>IF('Rischio Lordo'!AM157=tabelle!$M$7,tabelle!$N$7,IF('Rischio Lordo'!AM157=tabelle!$M$6,tabelle!$N$6,IF('Rischio Lordo'!AM157=tabelle!$M$5,tabelle!$N$5,IF('Rischio Lordo'!AM157=tabelle!$M$4,tabelle!$N$4,IF('Rischio Lordo'!AM157=tabelle!$M$3,tabelle!$N$3,"-")))))</f>
        <v>-</v>
      </c>
      <c r="R150" s="166" t="str">
        <f t="shared" si="20"/>
        <v>-</v>
      </c>
      <c r="S150" s="228" t="str">
        <f>IF(R150="-","-",(R150*'calcolo mitigazione del rischio'!N150))</f>
        <v>-</v>
      </c>
      <c r="T150" s="26" t="str">
        <f>IF('Rischio netto'!I161=tabelle!$V$3,('calcolo mitigazione del rischio'!T$11*tabelle!$W$3),IF('Rischio netto'!I161=tabelle!$V$4,('calcolo mitigazione del rischio'!T$11*tabelle!$W$4),IF('Rischio netto'!I161=tabelle!$V$5,('calcolo mitigazione del rischio'!T$11*tabelle!$W$5),IF('Rischio netto'!I161=tabelle!$V$6,('calcolo mitigazione del rischio'!T$11*tabelle!$W$6),IF('Rischio netto'!I161=tabelle!$V$7,('calcolo mitigazione del rischio'!T$11*tabelle!$W$7),IF('Rischio netto'!I161=tabelle!$V$8,('calcolo mitigazione del rischio'!T$11*tabelle!$W$8),IF('Rischio netto'!I161=tabelle!$V$9,('calcolo mitigazione del rischio'!T$11*tabelle!$W$9),IF('Rischio netto'!I161=tabelle!$V$10,('calcolo mitigazione del rischio'!T$11*tabelle!$W$10),IF('Rischio netto'!I161=tabelle!$V$11,('calcolo mitigazione del rischio'!T$11*tabelle!$W$11),IF('Rischio netto'!I161=tabelle!$V$12,('calcolo mitigazione del rischio'!T$11*tabelle!$W$12),"-"))))))))))</f>
        <v>-</v>
      </c>
      <c r="U150" s="26" t="str">
        <f>IF('Rischio netto'!J161=tabelle!$V$3,('calcolo mitigazione del rischio'!U$11*tabelle!$W$3),IF('Rischio netto'!J161=tabelle!$V$4,('calcolo mitigazione del rischio'!U$11*tabelle!$W$4),IF('Rischio netto'!J161=tabelle!$V$5,('calcolo mitigazione del rischio'!U$11*tabelle!$W$5),IF('Rischio netto'!J161=tabelle!$V$6,('calcolo mitigazione del rischio'!U$11*tabelle!$W$6),IF('Rischio netto'!J161=tabelle!$V$7,('calcolo mitigazione del rischio'!U$11*tabelle!$W$7),IF('Rischio netto'!J161=tabelle!$V$8,('calcolo mitigazione del rischio'!U$11*tabelle!$W$8),IF('Rischio netto'!J161=tabelle!$V$9,('calcolo mitigazione del rischio'!U$11*tabelle!$W$9),IF('Rischio netto'!J161=tabelle!$V$10,('calcolo mitigazione del rischio'!U$11*tabelle!$W$10),IF('Rischio netto'!J161=tabelle!$V$11,('calcolo mitigazione del rischio'!U$11*tabelle!$W$11),IF('Rischio netto'!J161=tabelle!$V$12,('calcolo mitigazione del rischio'!U$11*tabelle!$W$12),"-"))))))))))</f>
        <v>-</v>
      </c>
      <c r="V150" s="26" t="str">
        <f>IF('Rischio netto'!K161=tabelle!$V$3,('calcolo mitigazione del rischio'!V$11*tabelle!$W$3),IF('Rischio netto'!K161=tabelle!$V$4,('calcolo mitigazione del rischio'!V$11*tabelle!$W$4),IF('Rischio netto'!K161=tabelle!$V$5,('calcolo mitigazione del rischio'!V$11*tabelle!$W$5),IF('Rischio netto'!K161=tabelle!$V$6,('calcolo mitigazione del rischio'!V$11*tabelle!$W$6),IF('Rischio netto'!K161=tabelle!$V$7,('calcolo mitigazione del rischio'!V$11*tabelle!$W$7),IF('Rischio netto'!K161=tabelle!$V$8,('calcolo mitigazione del rischio'!V$11*tabelle!$W$8),IF('Rischio netto'!K161=tabelle!$V$9,('calcolo mitigazione del rischio'!V$11*tabelle!$W$9),IF('Rischio netto'!K161=tabelle!$V$10,('calcolo mitigazione del rischio'!V$11*tabelle!$W$10),IF('Rischio netto'!K161=tabelle!$V$11,('calcolo mitigazione del rischio'!V$11*tabelle!$W$11),IF('Rischio netto'!K161=tabelle!$V$12,('calcolo mitigazione del rischio'!V$11*tabelle!$W$12),"-"))))))))))</f>
        <v>-</v>
      </c>
      <c r="W150" s="26" t="str">
        <f>IF('Rischio netto'!L161=tabelle!$V$3,('calcolo mitigazione del rischio'!W$11*tabelle!$W$3),IF('Rischio netto'!L161=tabelle!$V$4,('calcolo mitigazione del rischio'!W$11*tabelle!$W$4),IF('Rischio netto'!L161=tabelle!$V$5,('calcolo mitigazione del rischio'!W$11*tabelle!$W$5),IF('Rischio netto'!L161=tabelle!$V$6,('calcolo mitigazione del rischio'!W$11*tabelle!$W$6),IF('Rischio netto'!L161=tabelle!$V$7,('calcolo mitigazione del rischio'!W$11*tabelle!$W$7),IF('Rischio netto'!L161=tabelle!$V$8,('calcolo mitigazione del rischio'!W$11*tabelle!$W$8),IF('Rischio netto'!L161=tabelle!$V$9,('calcolo mitigazione del rischio'!W$11*tabelle!$W$9),IF('Rischio netto'!L161=tabelle!$V$10,('calcolo mitigazione del rischio'!W$11*tabelle!$W$10),IF('Rischio netto'!L161=tabelle!$V$11,('calcolo mitigazione del rischio'!W$11*tabelle!$W$11),IF('Rischio netto'!L161=tabelle!$V$12,('calcolo mitigazione del rischio'!W$11*tabelle!$W$12),"-"))))))))))</f>
        <v>-</v>
      </c>
      <c r="X150" s="26" t="str">
        <f>IF('Rischio netto'!O161=tabelle!$V$3,('calcolo mitigazione del rischio'!X$11*tabelle!$W$3),IF('Rischio netto'!O161=tabelle!$V$4,('calcolo mitigazione del rischio'!X$11*tabelle!$W$4),IF('Rischio netto'!O161=tabelle!$V$5,('calcolo mitigazione del rischio'!X$11*tabelle!$W$5),IF('Rischio netto'!O161=tabelle!$V$6,('calcolo mitigazione del rischio'!X$11*tabelle!$W$6),IF('Rischio netto'!O161=tabelle!$V$7,('calcolo mitigazione del rischio'!X$11*tabelle!$W$7),IF('Rischio netto'!O161=tabelle!$V$8,('calcolo mitigazione del rischio'!X$11*tabelle!$W$8),IF('Rischio netto'!O161=tabelle!$V$9,('calcolo mitigazione del rischio'!X$11*tabelle!$W$9),IF('Rischio netto'!O161=tabelle!$V$10,('calcolo mitigazione del rischio'!X$11*tabelle!$W$10),IF('Rischio netto'!O161=tabelle!$V$11,('calcolo mitigazione del rischio'!X$11*tabelle!$W$11),IF('Rischio netto'!O161=tabelle!$V$12,('calcolo mitigazione del rischio'!X$11*tabelle!$W$12),"-"))))))))))</f>
        <v>-</v>
      </c>
      <c r="Y150" s="26" t="str">
        <f>IF('Rischio netto'!P161=tabelle!$V$3,('calcolo mitigazione del rischio'!Y$11*tabelle!$W$3),IF('Rischio netto'!P161=tabelle!$V$4,('calcolo mitigazione del rischio'!Y$11*tabelle!$W$4),IF('Rischio netto'!P161=tabelle!$V$5,('calcolo mitigazione del rischio'!Y$11*tabelle!$W$5),IF('Rischio netto'!P161=tabelle!$V$6,('calcolo mitigazione del rischio'!Y$11*tabelle!$W$6),IF('Rischio netto'!P161=tabelle!$V$7,('calcolo mitigazione del rischio'!Y$11*tabelle!$W$7),IF('Rischio netto'!P161=tabelle!$V$8,('calcolo mitigazione del rischio'!Y$11*tabelle!$W$8),IF('Rischio netto'!P161=tabelle!$V$9,('calcolo mitigazione del rischio'!Y$11*tabelle!$W$9),IF('Rischio netto'!P161=tabelle!$V$10,('calcolo mitigazione del rischio'!Y$11*tabelle!$W$10),IF('Rischio netto'!P161=tabelle!$V$11,('calcolo mitigazione del rischio'!Y$11*tabelle!$W$11),IF('Rischio netto'!P161=tabelle!$V$12,('calcolo mitigazione del rischio'!Y$11*tabelle!$W$12),"-"))))))))))</f>
        <v>-</v>
      </c>
      <c r="Z15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0" s="26" t="str">
        <f>IF('Rischio netto'!Q161=tabelle!$V$3,('calcolo mitigazione del rischio'!AA$11*tabelle!$W$3),IF('Rischio netto'!Q161=tabelle!$V$4,('calcolo mitigazione del rischio'!AA$11*tabelle!$W$4),IF('Rischio netto'!Q161=tabelle!$V$5,('calcolo mitigazione del rischio'!AA$11*tabelle!$W$5),IF('Rischio netto'!Q161=tabelle!$V$6,('calcolo mitigazione del rischio'!AA$11*tabelle!$W$6),IF('Rischio netto'!Q161=tabelle!$V$7,('calcolo mitigazione del rischio'!AA$11*tabelle!$W$7),IF('Rischio netto'!Q161=tabelle!$V$8,('calcolo mitigazione del rischio'!AA$11*tabelle!$W$8),IF('Rischio netto'!Q161=tabelle!$V$9,('calcolo mitigazione del rischio'!AA$11*tabelle!$W$9),IF('Rischio netto'!Q161=tabelle!$V$10,('calcolo mitigazione del rischio'!AA$11*tabelle!$W$10),IF('Rischio netto'!Q161=tabelle!$V$11,('calcolo mitigazione del rischio'!AA$11*tabelle!$W$11),IF('Rischio netto'!Q161=tabelle!$V$12,('calcolo mitigazione del rischio'!AA$11*tabelle!$W$12),"-"))))))))))</f>
        <v>-</v>
      </c>
      <c r="AB150" s="26" t="str">
        <f>IF('Rischio netto'!R161=tabelle!$V$3,('calcolo mitigazione del rischio'!AB$11*tabelle!$W$3),IF('Rischio netto'!R161=tabelle!$V$4,('calcolo mitigazione del rischio'!AB$11*tabelle!$W$4),IF('Rischio netto'!R161=tabelle!$V$5,('calcolo mitigazione del rischio'!AB$11*tabelle!$W$5),IF('Rischio netto'!R161=tabelle!$V$6,('calcolo mitigazione del rischio'!AB$11*tabelle!$W$6),IF('Rischio netto'!R161=tabelle!$V$7,('calcolo mitigazione del rischio'!AB$11*tabelle!$W$7),IF('Rischio netto'!R161=tabelle!$V$8,('calcolo mitigazione del rischio'!AB$11*tabelle!$W$8),IF('Rischio netto'!R161=tabelle!$V$9,('calcolo mitigazione del rischio'!AB$11*tabelle!$W$9),IF('Rischio netto'!R161=tabelle!$V$10,('calcolo mitigazione del rischio'!AB$11*tabelle!$W$10),IF('Rischio netto'!R161=tabelle!$V$11,('calcolo mitigazione del rischio'!AB$11*tabelle!$W$11),IF('Rischio netto'!R161=tabelle!$V$12,('calcolo mitigazione del rischio'!AB$11*tabelle!$W$12),"-"))))))))))</f>
        <v>-</v>
      </c>
      <c r="AC150" s="405" t="str">
        <f>IF('Rischio netto'!T157=tabelle!$V$3,('calcolo mitigazione del rischio'!AC$11*tabelle!$W$3),IF('Rischio netto'!T157=tabelle!$V$4,('calcolo mitigazione del rischio'!AC$11*tabelle!$W$4),IF('Rischio netto'!T157=tabelle!$V$5,('calcolo mitigazione del rischio'!AC$11*tabelle!$W$5),IF('Rischio netto'!T157=tabelle!$V$6,('calcolo mitigazione del rischio'!AC$11*tabelle!$W$6),IF('Rischio netto'!T157=tabelle!$V$7,('calcolo mitigazione del rischio'!AC$11*tabelle!$W$7),IF('Rischio netto'!T157=tabelle!$V$8,('calcolo mitigazione del rischio'!AC$11*tabelle!$W$8),IF('Rischio netto'!T157=tabelle!$V$9,('calcolo mitigazione del rischio'!AC$11*tabelle!$W$9),IF('Rischio netto'!T157=tabelle!$V$10,('calcolo mitigazione del rischio'!AC$11*tabelle!$W$10),IF('Rischio netto'!T157=tabelle!$V$11,('calcolo mitigazione del rischio'!AC$11*tabelle!$W$11),IF('Rischio netto'!T157=tabelle!$V$12,('calcolo mitigazione del rischio'!AC$11*tabelle!$W$12),"-"))))))))))</f>
        <v>-</v>
      </c>
      <c r="AD150" s="26" t="str">
        <f>IF('Rischio netto'!T161=tabelle!$V$3,('calcolo mitigazione del rischio'!AD$11*tabelle!$W$3),IF('Rischio netto'!T161=tabelle!$V$4,('calcolo mitigazione del rischio'!AD$11*tabelle!$W$4),IF('Rischio netto'!T161=tabelle!$V$5,('calcolo mitigazione del rischio'!AD$11*tabelle!$W$5),IF('Rischio netto'!T161=tabelle!$V$6,('calcolo mitigazione del rischio'!AD$11*tabelle!$W$6),IF('Rischio netto'!T161=tabelle!$V$7,('calcolo mitigazione del rischio'!AD$11*tabelle!$W$7),IF('Rischio netto'!T161=tabelle!$V$8,('calcolo mitigazione del rischio'!AD$11*tabelle!$W$8),IF('Rischio netto'!T161=tabelle!$V$9,('calcolo mitigazione del rischio'!AD$11*tabelle!$W$9),IF('Rischio netto'!T161=tabelle!$V$10,('calcolo mitigazione del rischio'!AD$11*tabelle!$W$10),IF('Rischio netto'!T161=tabelle!$V$11,('calcolo mitigazione del rischio'!AD$11*tabelle!$W$11),IF('Rischio netto'!T161=tabelle!$V$12,('calcolo mitigazione del rischio'!AD$11*tabelle!$W$12),"-"))))))))))</f>
        <v>-</v>
      </c>
      <c r="AE150" s="26"/>
      <c r="AF150" s="405" t="str">
        <f>IF('Rischio netto'!T157=tabelle!$V$3,('calcolo mitigazione del rischio'!AF$11*tabelle!$W$3),IF('Rischio netto'!T157=tabelle!$V$4,('calcolo mitigazione del rischio'!AF$11*tabelle!$W$4),IF('Rischio netto'!T157=tabelle!$V$5,('calcolo mitigazione del rischio'!AF$11*tabelle!$W$5),IF('Rischio netto'!T157=tabelle!$V$6,('calcolo mitigazione del rischio'!AF$11*tabelle!$W$6),IF('Rischio netto'!T157=tabelle!$V$7,('calcolo mitigazione del rischio'!AF$11*tabelle!$W$7),IF('Rischio netto'!T157=tabelle!$V$8,('calcolo mitigazione del rischio'!AF$11*tabelle!$W$8),IF('Rischio netto'!T157=tabelle!$V$9,('calcolo mitigazione del rischio'!AF$11*tabelle!$W$9),IF('Rischio netto'!T157=tabelle!$V$10,('calcolo mitigazione del rischio'!AF$11*tabelle!$W$10),IF('Rischio netto'!T157=tabelle!$V$11,('calcolo mitigazione del rischio'!AF$11*tabelle!$W$11),IF('Rischio netto'!T157=tabelle!$V$12,('calcolo mitigazione del rischio'!AF$11*tabelle!$W$12),"-"))))))))))</f>
        <v>-</v>
      </c>
      <c r="AG150" s="405" t="str">
        <f>IF('Rischio netto'!U157=tabelle!$V$3,('calcolo mitigazione del rischio'!AG$11*tabelle!$W$3),IF('Rischio netto'!U157=tabelle!$V$4,('calcolo mitigazione del rischio'!AG$11*tabelle!$W$4),IF('Rischio netto'!U157=tabelle!$V$5,('calcolo mitigazione del rischio'!AG$11*tabelle!$W$5),IF('Rischio netto'!U157=tabelle!$V$6,('calcolo mitigazione del rischio'!AG$11*tabelle!$W$6),IF('Rischio netto'!U157=tabelle!$V$7,('calcolo mitigazione del rischio'!AG$11*tabelle!$W$7),IF('Rischio netto'!U157=tabelle!$V$8,('calcolo mitigazione del rischio'!AG$11*tabelle!$W$8),IF('Rischio netto'!U157=tabelle!$V$9,('calcolo mitigazione del rischio'!AG$11*tabelle!$W$9),IF('Rischio netto'!U157=tabelle!$V$10,('calcolo mitigazione del rischio'!AG$11*tabelle!$W$10),IF('Rischio netto'!U157=tabelle!$V$11,('calcolo mitigazione del rischio'!AG$11*tabelle!$W$11),IF('Rischio netto'!U157=tabelle!$V$12,('calcolo mitigazione del rischio'!AG$11*tabelle!$W$12),"-"))))))))))</f>
        <v>-</v>
      </c>
      <c r="AH150" s="26" t="str">
        <f>IF('Rischio netto'!V161=tabelle!$V$3,('calcolo mitigazione del rischio'!AH$11*tabelle!$W$3),IF('Rischio netto'!V161=tabelle!$V$4,('calcolo mitigazione del rischio'!AH$11*tabelle!$W$4),IF('Rischio netto'!V161=tabelle!$V$5,('calcolo mitigazione del rischio'!AH$11*tabelle!$W$5),IF('Rischio netto'!V161=tabelle!$V$6,('calcolo mitigazione del rischio'!AH$11*tabelle!$W$6),IF('Rischio netto'!V161=tabelle!$V$7,('calcolo mitigazione del rischio'!AH$11*tabelle!$W$7),IF('Rischio netto'!V161=tabelle!$V$8,('calcolo mitigazione del rischio'!AH$11*tabelle!$W$8),IF('Rischio netto'!V161=tabelle!$V$9,('calcolo mitigazione del rischio'!AH$11*tabelle!$W$9),IF('Rischio netto'!V161=tabelle!$V$10,('calcolo mitigazione del rischio'!AH$11*tabelle!$W$10),IF('Rischio netto'!V161=tabelle!$V$11,('calcolo mitigazione del rischio'!AH$11*tabelle!$W$11),IF('Rischio netto'!V161=tabelle!$V$12,('calcolo mitigazione del rischio'!AH$11*tabelle!$W$12),"-"))))))))))</f>
        <v>-</v>
      </c>
      <c r="AI150" s="410" t="str">
        <f>IF('Rischio netto'!W161=tabelle!$V$3,('calcolo mitigazione del rischio'!AI$11*tabelle!$W$3),IF('Rischio netto'!W161=tabelle!$V$4,('calcolo mitigazione del rischio'!AI$11*tabelle!$W$4),IF('Rischio netto'!W161=tabelle!$V$5,('calcolo mitigazione del rischio'!AI$11*tabelle!$W$5),IF('Rischio netto'!W161=tabelle!$V$6,('calcolo mitigazione del rischio'!AI$11*tabelle!$W$6),IF('Rischio netto'!W161=tabelle!$V$7,('calcolo mitigazione del rischio'!AI$11*tabelle!$W$7),IF('Rischio netto'!W161=tabelle!$V$8,('calcolo mitigazione del rischio'!AI$11*tabelle!$W$8),IF('Rischio netto'!W161=tabelle!$V$9,('calcolo mitigazione del rischio'!AI$11*tabelle!$W$9),IF('Rischio netto'!W161=tabelle!$V$10,('calcolo mitigazione del rischio'!AI$11*tabelle!$W$10),IF('Rischio netto'!W161=tabelle!$V$11,('calcolo mitigazione del rischio'!AI$11*tabelle!$W$11),IF('Rischio netto'!W161=tabelle!$V$12,('calcolo mitigazione del rischio'!AI$11*tabelle!$W$12),"-"))))))))))</f>
        <v>-</v>
      </c>
      <c r="AJ150" s="428" t="e">
        <f t="shared" si="18"/>
        <v>#REF!</v>
      </c>
      <c r="AK150" s="429" t="e">
        <f t="shared" si="21"/>
        <v>#REF!</v>
      </c>
      <c r="AL150" s="418" t="e">
        <f>IF('calcolo mitigazione del rischio'!$AJ150="-","-",'calcolo mitigazione del rischio'!$AK150)</f>
        <v>#REF!</v>
      </c>
      <c r="AM150" s="412" t="str">
        <f>IF('Rischio netto'!X161="-","-",IF('calcolo mitigazione del rischio'!S150="-","-",IF('calcolo mitigazione del rischio'!AL150="-","-",ROUND(('calcolo mitigazione del rischio'!S150*(1-'calcolo mitigazione del rischio'!AL150)),0))))</f>
        <v>-</v>
      </c>
      <c r="AN150" s="404"/>
      <c r="AO150" s="26">
        <f>IF('Rischio Lordo'!L157="X",tabelle!$I$2,0)</f>
        <v>0</v>
      </c>
      <c r="AP150" s="26">
        <f>IF('Rischio Lordo'!M157="X",tabelle!$I$3,0)</f>
        <v>0</v>
      </c>
      <c r="AQ150" s="26">
        <f>IF('Rischio Lordo'!N157="X",tabelle!$I$4,0)</f>
        <v>0</v>
      </c>
      <c r="AR150" s="26">
        <f>IF('Rischio Lordo'!O157="X",tabelle!$I$5,0)</f>
        <v>0</v>
      </c>
      <c r="AS150" s="26">
        <f>IF('Rischio Lordo'!P157="X",tabelle!$I$6,0)</f>
        <v>0</v>
      </c>
      <c r="AT150" s="26">
        <f>IF('Rischio Lordo'!Q157="X",tabelle!$I$7,0)</f>
        <v>0</v>
      </c>
      <c r="AU150" s="26">
        <f>IF('Rischio Lordo'!R157="X",tabelle!$I$8,0)</f>
        <v>0</v>
      </c>
      <c r="AV150" s="26">
        <f>IF('Rischio Lordo'!S157="X",tabelle!$I$9,0)</f>
        <v>0</v>
      </c>
      <c r="AW150" s="26">
        <f>IF('Rischio Lordo'!T157="X",tabelle!$I$10,0)</f>
        <v>0</v>
      </c>
      <c r="AX150" s="26">
        <f>IF('Rischio Lordo'!U157="X",tabelle!$I$11,0)</f>
        <v>0</v>
      </c>
      <c r="AY150" s="26">
        <f>IF('Rischio Lordo'!V157="X",tabelle!$I$12,0)</f>
        <v>0</v>
      </c>
      <c r="AZ150" s="26">
        <f>IF('Rischio Lordo'!W157="X",tabelle!$I$13,0)</f>
        <v>0</v>
      </c>
      <c r="BA150" s="26">
        <f>IF('Rischio Lordo'!X157="X",tabelle!$I$14,0)</f>
        <v>0</v>
      </c>
      <c r="BB150" s="26">
        <f>IF('Rischio Lordo'!Y157="X",tabelle!$I$15,0)</f>
        <v>0</v>
      </c>
      <c r="BC150" s="26">
        <f>IF('Rischio Lordo'!Z157="X",tabelle!$I$16,0)</f>
        <v>0</v>
      </c>
      <c r="BD150" s="26">
        <f>IF('Rischio Lordo'!AA157="X",tabelle!$I$17,0)</f>
        <v>0</v>
      </c>
      <c r="BE150" s="26">
        <f>IF('Rischio Lordo'!AB157="X",tabelle!$I$18,0)</f>
        <v>0</v>
      </c>
      <c r="BF150" s="26">
        <f>IF('Rischio Lordo'!AC157="X",tabelle!$I$18,0)</f>
        <v>0</v>
      </c>
      <c r="BG150" s="26">
        <f>IF('Rischio Lordo'!AC157="X",tabelle!$I$19,0)</f>
        <v>0</v>
      </c>
      <c r="BH150" s="212">
        <f t="shared" si="22"/>
        <v>0</v>
      </c>
    </row>
    <row r="151" spans="1:60" ht="15.5" thickBot="1" x14ac:dyDescent="0.9">
      <c r="A151" s="956">
        <f>Schema!A160</f>
        <v>0</v>
      </c>
      <c r="B151" s="715">
        <f>Schema!B160</f>
        <v>0</v>
      </c>
      <c r="C151" s="1138">
        <f>Schema!C160</f>
        <v>0</v>
      </c>
      <c r="D151" s="273" t="str">
        <f>Schema!D160</f>
        <v>D.2.4. Comunicazione incidente alle eventuali autorita competenti</v>
      </c>
      <c r="E151" s="307" t="str">
        <f>Schema!E160</f>
        <v>GSI</v>
      </c>
      <c r="F151" s="57" t="str">
        <f>Schema!F160</f>
        <v>D</v>
      </c>
      <c r="G151" s="57" t="str">
        <f>Schema!G160</f>
        <v>02</v>
      </c>
      <c r="H151" s="308" t="str">
        <f>Schema!H160</f>
        <v>04</v>
      </c>
      <c r="I151" s="181" t="str">
        <f>IF('Rischio Lordo'!AF158=tabelle!$M$7,tabelle!$N$7,IF('Rischio Lordo'!AF158=tabelle!$M$6,tabelle!$N$6,IF('Rischio Lordo'!AF158=tabelle!$M$5,tabelle!$N$5,IF('Rischio Lordo'!AF158=tabelle!$M$4,tabelle!$N$4,IF('Rischio Lordo'!AF158=tabelle!$M$3,tabelle!$N$3,"-")))))</f>
        <v>-</v>
      </c>
      <c r="J151" s="34" t="str">
        <f>IF('Rischio Lordo'!AG158=tabelle!$M$7,tabelle!$N$7,IF('Rischio Lordo'!AG158=tabelle!$M$6,tabelle!$N$6,IF('Rischio Lordo'!AG158=tabelle!$M$5,tabelle!$N$5,IF('Rischio Lordo'!AG158=tabelle!$M$4,tabelle!$N$4,IF('Rischio Lordo'!AG158=tabelle!$M$3,tabelle!$N$3,"-")))))</f>
        <v>-</v>
      </c>
      <c r="K151" s="34" t="str">
        <f>IF('Rischio Lordo'!AH158=tabelle!$M$7,tabelle!$N$7,IF('Rischio Lordo'!AH158=tabelle!$M$6,tabelle!$N$6,IF('Rischio Lordo'!AH158=tabelle!$M$5,tabelle!$N$5,IF('Rischio Lordo'!AH158=tabelle!$M$4,tabelle!$N$4,IF('Rischio Lordo'!AH158=tabelle!$M$3,tabelle!$N$3,"-")))))</f>
        <v>-</v>
      </c>
      <c r="L151" s="394" t="str">
        <f t="shared" si="19"/>
        <v>-</v>
      </c>
      <c r="M151" s="34" t="str">
        <f>IF('Rischio Lordo'!AI158=tabelle!$M$7,tabelle!$N$7,IF('Rischio Lordo'!AI158=tabelle!$M$6,tabelle!$N$6,IF('Rischio Lordo'!AI158=tabelle!$M$5,tabelle!$N$5,IF('Rischio Lordo'!AI158=tabelle!$M$4,tabelle!$N$4,IF('Rischio Lordo'!AI158=tabelle!$M$3,tabelle!$N$3,"-")))))</f>
        <v>-</v>
      </c>
      <c r="N151" s="165" t="str">
        <f>IF(M151="-","-",IF('calcolo mitigazione del rischio'!L151="-","-",IF(AND((M151*'calcolo mitigazione del rischio'!L151)&gt;=tabelle!$P$3, (M151*'calcolo mitigazione del rischio'!L151)&lt;tabelle!$Q$3),tabelle!$R$3,IF(AND((M151*'calcolo mitigazione del rischio'!L151)&gt;=tabelle!$P$4, (M151*'calcolo mitigazione del rischio'!L151)&lt;tabelle!$Q$4),tabelle!$R$4,IF(AND((M151*'calcolo mitigazione del rischio'!L151)&gt;=tabelle!$P$5, (M151*'calcolo mitigazione del rischio'!L151)&lt;tabelle!$Q$5),tabelle!$R$5,IF(AND((M151*'calcolo mitigazione del rischio'!L151)&gt;=tabelle!$P$6, (M151*'calcolo mitigazione del rischio'!L151)&lt;tabelle!$Q$6),tabelle!$R$6,IF(AND((M151*'calcolo mitigazione del rischio'!L151)&gt;=tabelle!$P$7, (M151*'calcolo mitigazione del rischio'!L151)&lt;=tabelle!$Q$7),tabelle!$R$7,"-")))))))</f>
        <v>-</v>
      </c>
      <c r="O151" s="35" t="str">
        <f>IF('Rischio Lordo'!AK158=tabelle!$M$7,tabelle!$N$7,IF('Rischio Lordo'!AK158=tabelle!$M$6,tabelle!$N$6,IF('Rischio Lordo'!AK158=tabelle!$M$5,tabelle!$N$5,IF('Rischio Lordo'!AK158=tabelle!$M$4,tabelle!$N$4,IF('Rischio Lordo'!AK158=tabelle!$M$3,tabelle!$N$3,"-")))))</f>
        <v>-</v>
      </c>
      <c r="P151" s="35" t="str">
        <f>IF('Rischio Lordo'!AL158=tabelle!$M$7,tabelle!$N$7,IF('Rischio Lordo'!AL158=tabelle!$M$6,tabelle!$N$6,IF('Rischio Lordo'!AL158=tabelle!$M$5,tabelle!$N$5,IF('Rischio Lordo'!AL158=tabelle!$M$4,tabelle!$N$4,IF('Rischio Lordo'!AL158=tabelle!$M$3,tabelle!$N$3,"-")))))</f>
        <v>-</v>
      </c>
      <c r="Q151" s="35" t="str">
        <f>IF('Rischio Lordo'!AM158=tabelle!$M$7,tabelle!$N$7,IF('Rischio Lordo'!AM158=tabelle!$M$6,tabelle!$N$6,IF('Rischio Lordo'!AM158=tabelle!$M$5,tabelle!$N$5,IF('Rischio Lordo'!AM158=tabelle!$M$4,tabelle!$N$4,IF('Rischio Lordo'!AM158=tabelle!$M$3,tabelle!$N$3,"-")))))</f>
        <v>-</v>
      </c>
      <c r="R151" s="166" t="str">
        <f t="shared" si="20"/>
        <v>-</v>
      </c>
      <c r="S151" s="228" t="str">
        <f>IF(R151="-","-",(R151*'calcolo mitigazione del rischio'!N151))</f>
        <v>-</v>
      </c>
      <c r="T151" s="26" t="str">
        <f>IF('Rischio netto'!I162=tabelle!$V$3,('calcolo mitigazione del rischio'!T$11*tabelle!$W$3),IF('Rischio netto'!I162=tabelle!$V$4,('calcolo mitigazione del rischio'!T$11*tabelle!$W$4),IF('Rischio netto'!I162=tabelle!$V$5,('calcolo mitigazione del rischio'!T$11*tabelle!$W$5),IF('Rischio netto'!I162=tabelle!$V$6,('calcolo mitigazione del rischio'!T$11*tabelle!$W$6),IF('Rischio netto'!I162=tabelle!$V$7,('calcolo mitigazione del rischio'!T$11*tabelle!$W$7),IF('Rischio netto'!I162=tabelle!$V$8,('calcolo mitigazione del rischio'!T$11*tabelle!$W$8),IF('Rischio netto'!I162=tabelle!$V$9,('calcolo mitigazione del rischio'!T$11*tabelle!$W$9),IF('Rischio netto'!I162=tabelle!$V$10,('calcolo mitigazione del rischio'!T$11*tabelle!$W$10),IF('Rischio netto'!I162=tabelle!$V$11,('calcolo mitigazione del rischio'!T$11*tabelle!$W$11),IF('Rischio netto'!I162=tabelle!$V$12,('calcolo mitigazione del rischio'!T$11*tabelle!$W$12),"-"))))))))))</f>
        <v>-</v>
      </c>
      <c r="U151" s="26" t="str">
        <f>IF('Rischio netto'!J162=tabelle!$V$3,('calcolo mitigazione del rischio'!U$11*tabelle!$W$3),IF('Rischio netto'!J162=tabelle!$V$4,('calcolo mitigazione del rischio'!U$11*tabelle!$W$4),IF('Rischio netto'!J162=tabelle!$V$5,('calcolo mitigazione del rischio'!U$11*tabelle!$W$5),IF('Rischio netto'!J162=tabelle!$V$6,('calcolo mitigazione del rischio'!U$11*tabelle!$W$6),IF('Rischio netto'!J162=tabelle!$V$7,('calcolo mitigazione del rischio'!U$11*tabelle!$W$7),IF('Rischio netto'!J162=tabelle!$V$8,('calcolo mitigazione del rischio'!U$11*tabelle!$W$8),IF('Rischio netto'!J162=tabelle!$V$9,('calcolo mitigazione del rischio'!U$11*tabelle!$W$9),IF('Rischio netto'!J162=tabelle!$V$10,('calcolo mitigazione del rischio'!U$11*tabelle!$W$10),IF('Rischio netto'!J162=tabelle!$V$11,('calcolo mitigazione del rischio'!U$11*tabelle!$W$11),IF('Rischio netto'!J162=tabelle!$V$12,('calcolo mitigazione del rischio'!U$11*tabelle!$W$12),"-"))))))))))</f>
        <v>-</v>
      </c>
      <c r="V151" s="26" t="str">
        <f>IF('Rischio netto'!K162=tabelle!$V$3,('calcolo mitigazione del rischio'!V$11*tabelle!$W$3),IF('Rischio netto'!K162=tabelle!$V$4,('calcolo mitigazione del rischio'!V$11*tabelle!$W$4),IF('Rischio netto'!K162=tabelle!$V$5,('calcolo mitigazione del rischio'!V$11*tabelle!$W$5),IF('Rischio netto'!K162=tabelle!$V$6,('calcolo mitigazione del rischio'!V$11*tabelle!$W$6),IF('Rischio netto'!K162=tabelle!$V$7,('calcolo mitigazione del rischio'!V$11*tabelle!$W$7),IF('Rischio netto'!K162=tabelle!$V$8,('calcolo mitigazione del rischio'!V$11*tabelle!$W$8),IF('Rischio netto'!K162=tabelle!$V$9,('calcolo mitigazione del rischio'!V$11*tabelle!$W$9),IF('Rischio netto'!K162=tabelle!$V$10,('calcolo mitigazione del rischio'!V$11*tabelle!$W$10),IF('Rischio netto'!K162=tabelle!$V$11,('calcolo mitigazione del rischio'!V$11*tabelle!$W$11),IF('Rischio netto'!K162=tabelle!$V$12,('calcolo mitigazione del rischio'!V$11*tabelle!$W$12),"-"))))))))))</f>
        <v>-</v>
      </c>
      <c r="W151" s="26" t="str">
        <f>IF('Rischio netto'!L162=tabelle!$V$3,('calcolo mitigazione del rischio'!W$11*tabelle!$W$3),IF('Rischio netto'!L162=tabelle!$V$4,('calcolo mitigazione del rischio'!W$11*tabelle!$W$4),IF('Rischio netto'!L162=tabelle!$V$5,('calcolo mitigazione del rischio'!W$11*tabelle!$W$5),IF('Rischio netto'!L162=tabelle!$V$6,('calcolo mitigazione del rischio'!W$11*tabelle!$W$6),IF('Rischio netto'!L162=tabelle!$V$7,('calcolo mitigazione del rischio'!W$11*tabelle!$W$7),IF('Rischio netto'!L162=tabelle!$V$8,('calcolo mitigazione del rischio'!W$11*tabelle!$W$8),IF('Rischio netto'!L162=tabelle!$V$9,('calcolo mitigazione del rischio'!W$11*tabelle!$W$9),IF('Rischio netto'!L162=tabelle!$V$10,('calcolo mitigazione del rischio'!W$11*tabelle!$W$10),IF('Rischio netto'!L162=tabelle!$V$11,('calcolo mitigazione del rischio'!W$11*tabelle!$W$11),IF('Rischio netto'!L162=tabelle!$V$12,('calcolo mitigazione del rischio'!W$11*tabelle!$W$12),"-"))))))))))</f>
        <v>-</v>
      </c>
      <c r="X151" s="26" t="str">
        <f>IF('Rischio netto'!O162=tabelle!$V$3,('calcolo mitigazione del rischio'!X$11*tabelle!$W$3),IF('Rischio netto'!O162=tabelle!$V$4,('calcolo mitigazione del rischio'!X$11*tabelle!$W$4),IF('Rischio netto'!O162=tabelle!$V$5,('calcolo mitigazione del rischio'!X$11*tabelle!$W$5),IF('Rischio netto'!O162=tabelle!$V$6,('calcolo mitigazione del rischio'!X$11*tabelle!$W$6),IF('Rischio netto'!O162=tabelle!$V$7,('calcolo mitigazione del rischio'!X$11*tabelle!$W$7),IF('Rischio netto'!O162=tabelle!$V$8,('calcolo mitigazione del rischio'!X$11*tabelle!$W$8),IF('Rischio netto'!O162=tabelle!$V$9,('calcolo mitigazione del rischio'!X$11*tabelle!$W$9),IF('Rischio netto'!O162=tabelle!$V$10,('calcolo mitigazione del rischio'!X$11*tabelle!$W$10),IF('Rischio netto'!O162=tabelle!$V$11,('calcolo mitigazione del rischio'!X$11*tabelle!$W$11),IF('Rischio netto'!O162=tabelle!$V$12,('calcolo mitigazione del rischio'!X$11*tabelle!$W$12),"-"))))))))))</f>
        <v>-</v>
      </c>
      <c r="Y151" s="26" t="str">
        <f>IF('Rischio netto'!P162=tabelle!$V$3,('calcolo mitigazione del rischio'!Y$11*tabelle!$W$3),IF('Rischio netto'!P162=tabelle!$V$4,('calcolo mitigazione del rischio'!Y$11*tabelle!$W$4),IF('Rischio netto'!P162=tabelle!$V$5,('calcolo mitigazione del rischio'!Y$11*tabelle!$W$5),IF('Rischio netto'!P162=tabelle!$V$6,('calcolo mitigazione del rischio'!Y$11*tabelle!$W$6),IF('Rischio netto'!P162=tabelle!$V$7,('calcolo mitigazione del rischio'!Y$11*tabelle!$W$7),IF('Rischio netto'!P162=tabelle!$V$8,('calcolo mitigazione del rischio'!Y$11*tabelle!$W$8),IF('Rischio netto'!P162=tabelle!$V$9,('calcolo mitigazione del rischio'!Y$11*tabelle!$W$9),IF('Rischio netto'!P162=tabelle!$V$10,('calcolo mitigazione del rischio'!Y$11*tabelle!$W$10),IF('Rischio netto'!P162=tabelle!$V$11,('calcolo mitigazione del rischio'!Y$11*tabelle!$W$11),IF('Rischio netto'!P162=tabelle!$V$12,('calcolo mitigazione del rischio'!Y$11*tabelle!$W$12),"-"))))))))))</f>
        <v>-</v>
      </c>
      <c r="Z15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1" s="26" t="str">
        <f>IF('Rischio netto'!Q162=tabelle!$V$3,('calcolo mitigazione del rischio'!AA$11*tabelle!$W$3),IF('Rischio netto'!Q162=tabelle!$V$4,('calcolo mitigazione del rischio'!AA$11*tabelle!$W$4),IF('Rischio netto'!Q162=tabelle!$V$5,('calcolo mitigazione del rischio'!AA$11*tabelle!$W$5),IF('Rischio netto'!Q162=tabelle!$V$6,('calcolo mitigazione del rischio'!AA$11*tabelle!$W$6),IF('Rischio netto'!Q162=tabelle!$V$7,('calcolo mitigazione del rischio'!AA$11*tabelle!$W$7),IF('Rischio netto'!Q162=tabelle!$V$8,('calcolo mitigazione del rischio'!AA$11*tabelle!$W$8),IF('Rischio netto'!Q162=tabelle!$V$9,('calcolo mitigazione del rischio'!AA$11*tabelle!$W$9),IF('Rischio netto'!Q162=tabelle!$V$10,('calcolo mitigazione del rischio'!AA$11*tabelle!$W$10),IF('Rischio netto'!Q162=tabelle!$V$11,('calcolo mitigazione del rischio'!AA$11*tabelle!$W$11),IF('Rischio netto'!Q162=tabelle!$V$12,('calcolo mitigazione del rischio'!AA$11*tabelle!$W$12),"-"))))))))))</f>
        <v>-</v>
      </c>
      <c r="AB151" s="26" t="str">
        <f>IF('Rischio netto'!R162=tabelle!$V$3,('calcolo mitigazione del rischio'!AB$11*tabelle!$W$3),IF('Rischio netto'!R162=tabelle!$V$4,('calcolo mitigazione del rischio'!AB$11*tabelle!$W$4),IF('Rischio netto'!R162=tabelle!$V$5,('calcolo mitigazione del rischio'!AB$11*tabelle!$W$5),IF('Rischio netto'!R162=tabelle!$V$6,('calcolo mitigazione del rischio'!AB$11*tabelle!$W$6),IF('Rischio netto'!R162=tabelle!$V$7,('calcolo mitigazione del rischio'!AB$11*tabelle!$W$7),IF('Rischio netto'!R162=tabelle!$V$8,('calcolo mitigazione del rischio'!AB$11*tabelle!$W$8),IF('Rischio netto'!R162=tabelle!$V$9,('calcolo mitigazione del rischio'!AB$11*tabelle!$W$9),IF('Rischio netto'!R162=tabelle!$V$10,('calcolo mitigazione del rischio'!AB$11*tabelle!$W$10),IF('Rischio netto'!R162=tabelle!$V$11,('calcolo mitigazione del rischio'!AB$11*tabelle!$W$11),IF('Rischio netto'!R162=tabelle!$V$12,('calcolo mitigazione del rischio'!AB$11*tabelle!$W$12),"-"))))))))))</f>
        <v>-</v>
      </c>
      <c r="AC151" s="405" t="str">
        <f>IF('Rischio netto'!T158=tabelle!$V$3,('calcolo mitigazione del rischio'!AC$11*tabelle!$W$3),IF('Rischio netto'!T158=tabelle!$V$4,('calcolo mitigazione del rischio'!AC$11*tabelle!$W$4),IF('Rischio netto'!T158=tabelle!$V$5,('calcolo mitigazione del rischio'!AC$11*tabelle!$W$5),IF('Rischio netto'!T158=tabelle!$V$6,('calcolo mitigazione del rischio'!AC$11*tabelle!$W$6),IF('Rischio netto'!T158=tabelle!$V$7,('calcolo mitigazione del rischio'!AC$11*tabelle!$W$7),IF('Rischio netto'!T158=tabelle!$V$8,('calcolo mitigazione del rischio'!AC$11*tabelle!$W$8),IF('Rischio netto'!T158=tabelle!$V$9,('calcolo mitigazione del rischio'!AC$11*tabelle!$W$9),IF('Rischio netto'!T158=tabelle!$V$10,('calcolo mitigazione del rischio'!AC$11*tabelle!$W$10),IF('Rischio netto'!T158=tabelle!$V$11,('calcolo mitigazione del rischio'!AC$11*tabelle!$W$11),IF('Rischio netto'!T158=tabelle!$V$12,('calcolo mitigazione del rischio'!AC$11*tabelle!$W$12),"-"))))))))))</f>
        <v>-</v>
      </c>
      <c r="AD151" s="26" t="str">
        <f>IF('Rischio netto'!T162=tabelle!$V$3,('calcolo mitigazione del rischio'!AD$11*tabelle!$W$3),IF('Rischio netto'!T162=tabelle!$V$4,('calcolo mitigazione del rischio'!AD$11*tabelle!$W$4),IF('Rischio netto'!T162=tabelle!$V$5,('calcolo mitigazione del rischio'!AD$11*tabelle!$W$5),IF('Rischio netto'!T162=tabelle!$V$6,('calcolo mitigazione del rischio'!AD$11*tabelle!$W$6),IF('Rischio netto'!T162=tabelle!$V$7,('calcolo mitigazione del rischio'!AD$11*tabelle!$W$7),IF('Rischio netto'!T162=tabelle!$V$8,('calcolo mitigazione del rischio'!AD$11*tabelle!$W$8),IF('Rischio netto'!T162=tabelle!$V$9,('calcolo mitigazione del rischio'!AD$11*tabelle!$W$9),IF('Rischio netto'!T162=tabelle!$V$10,('calcolo mitigazione del rischio'!AD$11*tabelle!$W$10),IF('Rischio netto'!T162=tabelle!$V$11,('calcolo mitigazione del rischio'!AD$11*tabelle!$W$11),IF('Rischio netto'!T162=tabelle!$V$12,('calcolo mitigazione del rischio'!AD$11*tabelle!$W$12),"-"))))))))))</f>
        <v>-</v>
      </c>
      <c r="AE151" s="26"/>
      <c r="AF151" s="405" t="str">
        <f>IF('Rischio netto'!T158=tabelle!$V$3,('calcolo mitigazione del rischio'!AF$11*tabelle!$W$3),IF('Rischio netto'!T158=tabelle!$V$4,('calcolo mitigazione del rischio'!AF$11*tabelle!$W$4),IF('Rischio netto'!T158=tabelle!$V$5,('calcolo mitigazione del rischio'!AF$11*tabelle!$W$5),IF('Rischio netto'!T158=tabelle!$V$6,('calcolo mitigazione del rischio'!AF$11*tabelle!$W$6),IF('Rischio netto'!T158=tabelle!$V$7,('calcolo mitigazione del rischio'!AF$11*tabelle!$W$7),IF('Rischio netto'!T158=tabelle!$V$8,('calcolo mitigazione del rischio'!AF$11*tabelle!$W$8),IF('Rischio netto'!T158=tabelle!$V$9,('calcolo mitigazione del rischio'!AF$11*tabelle!$W$9),IF('Rischio netto'!T158=tabelle!$V$10,('calcolo mitigazione del rischio'!AF$11*tabelle!$W$10),IF('Rischio netto'!T158=tabelle!$V$11,('calcolo mitigazione del rischio'!AF$11*tabelle!$W$11),IF('Rischio netto'!T158=tabelle!$V$12,('calcolo mitigazione del rischio'!AF$11*tabelle!$W$12),"-"))))))))))</f>
        <v>-</v>
      </c>
      <c r="AG151" s="405" t="str">
        <f>IF('Rischio netto'!U158=tabelle!$V$3,('calcolo mitigazione del rischio'!AG$11*tabelle!$W$3),IF('Rischio netto'!U158=tabelle!$V$4,('calcolo mitigazione del rischio'!AG$11*tabelle!$W$4),IF('Rischio netto'!U158=tabelle!$V$5,('calcolo mitigazione del rischio'!AG$11*tabelle!$W$5),IF('Rischio netto'!U158=tabelle!$V$6,('calcolo mitigazione del rischio'!AG$11*tabelle!$W$6),IF('Rischio netto'!U158=tabelle!$V$7,('calcolo mitigazione del rischio'!AG$11*tabelle!$W$7),IF('Rischio netto'!U158=tabelle!$V$8,('calcolo mitigazione del rischio'!AG$11*tabelle!$W$8),IF('Rischio netto'!U158=tabelle!$V$9,('calcolo mitigazione del rischio'!AG$11*tabelle!$W$9),IF('Rischio netto'!U158=tabelle!$V$10,('calcolo mitigazione del rischio'!AG$11*tabelle!$W$10),IF('Rischio netto'!U158=tabelle!$V$11,('calcolo mitigazione del rischio'!AG$11*tabelle!$W$11),IF('Rischio netto'!U158=tabelle!$V$12,('calcolo mitigazione del rischio'!AG$11*tabelle!$W$12),"-"))))))))))</f>
        <v>-</v>
      </c>
      <c r="AH151" s="26" t="str">
        <f>IF('Rischio netto'!V162=tabelle!$V$3,('calcolo mitigazione del rischio'!AH$11*tabelle!$W$3),IF('Rischio netto'!V162=tabelle!$V$4,('calcolo mitigazione del rischio'!AH$11*tabelle!$W$4),IF('Rischio netto'!V162=tabelle!$V$5,('calcolo mitigazione del rischio'!AH$11*tabelle!$W$5),IF('Rischio netto'!V162=tabelle!$V$6,('calcolo mitigazione del rischio'!AH$11*tabelle!$W$6),IF('Rischio netto'!V162=tabelle!$V$7,('calcolo mitigazione del rischio'!AH$11*tabelle!$W$7),IF('Rischio netto'!V162=tabelle!$V$8,('calcolo mitigazione del rischio'!AH$11*tabelle!$W$8),IF('Rischio netto'!V162=tabelle!$V$9,('calcolo mitigazione del rischio'!AH$11*tabelle!$W$9),IF('Rischio netto'!V162=tabelle!$V$10,('calcolo mitigazione del rischio'!AH$11*tabelle!$W$10),IF('Rischio netto'!V162=tabelle!$V$11,('calcolo mitigazione del rischio'!AH$11*tabelle!$W$11),IF('Rischio netto'!V162=tabelle!$V$12,('calcolo mitigazione del rischio'!AH$11*tabelle!$W$12),"-"))))))))))</f>
        <v>-</v>
      </c>
      <c r="AI151" s="410" t="str">
        <f>IF('Rischio netto'!W162=tabelle!$V$3,('calcolo mitigazione del rischio'!AI$11*tabelle!$W$3),IF('Rischio netto'!W162=tabelle!$V$4,('calcolo mitigazione del rischio'!AI$11*tabelle!$W$4),IF('Rischio netto'!W162=tabelle!$V$5,('calcolo mitigazione del rischio'!AI$11*tabelle!$W$5),IF('Rischio netto'!W162=tabelle!$V$6,('calcolo mitigazione del rischio'!AI$11*tabelle!$W$6),IF('Rischio netto'!W162=tabelle!$V$7,('calcolo mitigazione del rischio'!AI$11*tabelle!$W$7),IF('Rischio netto'!W162=tabelle!$V$8,('calcolo mitigazione del rischio'!AI$11*tabelle!$W$8),IF('Rischio netto'!W162=tabelle!$V$9,('calcolo mitigazione del rischio'!AI$11*tabelle!$W$9),IF('Rischio netto'!W162=tabelle!$V$10,('calcolo mitigazione del rischio'!AI$11*tabelle!$W$10),IF('Rischio netto'!W162=tabelle!$V$11,('calcolo mitigazione del rischio'!AI$11*tabelle!$W$11),IF('Rischio netto'!W162=tabelle!$V$12,('calcolo mitigazione del rischio'!AI$11*tabelle!$W$12),"-"))))))))))</f>
        <v>-</v>
      </c>
      <c r="AJ151" s="428" t="e">
        <f t="shared" si="18"/>
        <v>#REF!</v>
      </c>
      <c r="AK151" s="429" t="e">
        <f t="shared" si="21"/>
        <v>#REF!</v>
      </c>
      <c r="AL151" s="418" t="e">
        <f>IF('calcolo mitigazione del rischio'!$AJ151="-","-",'calcolo mitigazione del rischio'!$AK151)</f>
        <v>#REF!</v>
      </c>
      <c r="AM151" s="412" t="str">
        <f>IF('Rischio netto'!X162="-","-",IF('calcolo mitigazione del rischio'!S151="-","-",IF('calcolo mitigazione del rischio'!AL151="-","-",ROUND(('calcolo mitigazione del rischio'!S151*(1-'calcolo mitigazione del rischio'!AL151)),0))))</f>
        <v>-</v>
      </c>
      <c r="AN151" s="404"/>
      <c r="AO151" s="26">
        <f>IF('Rischio Lordo'!L158="X",tabelle!$I$2,0)</f>
        <v>0</v>
      </c>
      <c r="AP151" s="26">
        <f>IF('Rischio Lordo'!M158="X",tabelle!$I$3,0)</f>
        <v>0</v>
      </c>
      <c r="AQ151" s="26">
        <f>IF('Rischio Lordo'!N158="X",tabelle!$I$4,0)</f>
        <v>0</v>
      </c>
      <c r="AR151" s="26">
        <f>IF('Rischio Lordo'!O158="X",tabelle!$I$5,0)</f>
        <v>0</v>
      </c>
      <c r="AS151" s="26">
        <f>IF('Rischio Lordo'!P158="X",tabelle!$I$6,0)</f>
        <v>0</v>
      </c>
      <c r="AT151" s="26">
        <f>IF('Rischio Lordo'!Q158="X",tabelle!$I$7,0)</f>
        <v>0</v>
      </c>
      <c r="AU151" s="26">
        <f>IF('Rischio Lordo'!R158="X",tabelle!$I$8,0)</f>
        <v>0</v>
      </c>
      <c r="AV151" s="26">
        <f>IF('Rischio Lordo'!S158="X",tabelle!$I$9,0)</f>
        <v>0</v>
      </c>
      <c r="AW151" s="26">
        <f>IF('Rischio Lordo'!T158="X",tabelle!$I$10,0)</f>
        <v>0</v>
      </c>
      <c r="AX151" s="26">
        <f>IF('Rischio Lordo'!U158="X",tabelle!$I$11,0)</f>
        <v>0</v>
      </c>
      <c r="AY151" s="26">
        <f>IF('Rischio Lordo'!V158="X",tabelle!$I$12,0)</f>
        <v>0</v>
      </c>
      <c r="AZ151" s="26">
        <f>IF('Rischio Lordo'!W158="X",tabelle!$I$13,0)</f>
        <v>0</v>
      </c>
      <c r="BA151" s="26">
        <f>IF('Rischio Lordo'!X158="X",tabelle!$I$14,0)</f>
        <v>0</v>
      </c>
      <c r="BB151" s="26">
        <f>IF('Rischio Lordo'!Y158="X",tabelle!$I$15,0)</f>
        <v>0</v>
      </c>
      <c r="BC151" s="26">
        <f>IF('Rischio Lordo'!Z158="X",tabelle!$I$16,0)</f>
        <v>0</v>
      </c>
      <c r="BD151" s="26">
        <f>IF('Rischio Lordo'!AA158="X",tabelle!$I$17,0)</f>
        <v>0</v>
      </c>
      <c r="BE151" s="26">
        <f>IF('Rischio Lordo'!AB158="X",tabelle!$I$18,0)</f>
        <v>0</v>
      </c>
      <c r="BF151" s="26">
        <f>IF('Rischio Lordo'!AC158="X",tabelle!$I$18,0)</f>
        <v>0</v>
      </c>
      <c r="BG151" s="26">
        <f>IF('Rischio Lordo'!AC158="X",tabelle!$I$19,0)</f>
        <v>0</v>
      </c>
      <c r="BH151" s="212">
        <f t="shared" si="22"/>
        <v>0</v>
      </c>
    </row>
    <row r="152" spans="1:60" x14ac:dyDescent="0.75">
      <c r="A152" s="956">
        <f>Schema!A172</f>
        <v>0</v>
      </c>
      <c r="B152" s="716">
        <f>Schema!B172</f>
        <v>0</v>
      </c>
      <c r="C152" s="1138" t="str">
        <f>Schema!C172</f>
        <v>D.5. Ripristino e analisi post-incidente</v>
      </c>
      <c r="D152" s="273" t="str">
        <f>Schema!D172</f>
        <v>D.5.1. Analisi post incidente e follow up</v>
      </c>
      <c r="E152" s="307" t="str">
        <f>Schema!E172</f>
        <v>GSI</v>
      </c>
      <c r="F152" s="57" t="str">
        <f>Schema!F172</f>
        <v>D</v>
      </c>
      <c r="G152" s="57" t="str">
        <f>Schema!G172</f>
        <v>05</v>
      </c>
      <c r="H152" s="308" t="str">
        <f>Schema!H172</f>
        <v>01</v>
      </c>
      <c r="I152" s="179" t="str">
        <f>IF('Rischio Lordo'!AF159=tabelle!$M$7,tabelle!$N$7,IF('Rischio Lordo'!AF159=tabelle!$M$6,tabelle!$N$6,IF('Rischio Lordo'!AF159=tabelle!$M$5,tabelle!$N$5,IF('Rischio Lordo'!AF159=tabelle!$M$4,tabelle!$N$4,IF('Rischio Lordo'!AF159=tabelle!$M$3,tabelle!$N$3,"-")))))</f>
        <v>-</v>
      </c>
      <c r="J152" s="65" t="str">
        <f>IF('Rischio Lordo'!AG159=tabelle!$M$7,tabelle!$N$7,IF('Rischio Lordo'!AG159=tabelle!$M$6,tabelle!$N$6,IF('Rischio Lordo'!AG159=tabelle!$M$5,tabelle!$N$5,IF('Rischio Lordo'!AG159=tabelle!$M$4,tabelle!$N$4,IF('Rischio Lordo'!AG159=tabelle!$M$3,tabelle!$N$3,"-")))))</f>
        <v>-</v>
      </c>
      <c r="K152" s="65" t="str">
        <f>IF('Rischio Lordo'!AH159=tabelle!$M$7,tabelle!$N$7,IF('Rischio Lordo'!AH159=tabelle!$M$6,tabelle!$N$6,IF('Rischio Lordo'!AH159=tabelle!$M$5,tabelle!$N$5,IF('Rischio Lordo'!AH159=tabelle!$M$4,tabelle!$N$4,IF('Rischio Lordo'!AH159=tabelle!$M$3,tabelle!$N$3,"-")))))</f>
        <v>-</v>
      </c>
      <c r="L152" s="393" t="str">
        <f t="shared" si="19"/>
        <v>-</v>
      </c>
      <c r="M152" s="65" t="str">
        <f>IF('Rischio Lordo'!AI159=tabelle!$M$7,tabelle!$N$7,IF('Rischio Lordo'!AI159=tabelle!$M$6,tabelle!$N$6,IF('Rischio Lordo'!AI159=tabelle!$M$5,tabelle!$N$5,IF('Rischio Lordo'!AI159=tabelle!$M$4,tabelle!$N$4,IF('Rischio Lordo'!AI159=tabelle!$M$3,tabelle!$N$3,"-")))))</f>
        <v>-</v>
      </c>
      <c r="N152" s="162" t="str">
        <f>IF(M152="-","-",IF('calcolo mitigazione del rischio'!L152="-","-",IF(AND((M152*'calcolo mitigazione del rischio'!L152)&gt;=tabelle!$P$3, (M152*'calcolo mitigazione del rischio'!L152)&lt;tabelle!$Q$3),tabelle!$R$3,IF(AND((M152*'calcolo mitigazione del rischio'!L152)&gt;=tabelle!$P$4, (M152*'calcolo mitigazione del rischio'!L152)&lt;tabelle!$Q$4),tabelle!$R$4,IF(AND((M152*'calcolo mitigazione del rischio'!L152)&gt;=tabelle!$P$5, (M152*'calcolo mitigazione del rischio'!L152)&lt;tabelle!$Q$5),tabelle!$R$5,IF(AND((M152*'calcolo mitigazione del rischio'!L152)&gt;=tabelle!$P$6, (M152*'calcolo mitigazione del rischio'!L152)&lt;tabelle!$Q$6),tabelle!$R$6,IF(AND((M152*'calcolo mitigazione del rischio'!L152)&gt;=tabelle!$P$7, (M152*'calcolo mitigazione del rischio'!L152)&lt;=tabelle!$Q$7),tabelle!$R$7,"-")))))))</f>
        <v>-</v>
      </c>
      <c r="O152" s="66" t="str">
        <f>IF('Rischio Lordo'!AK159=tabelle!$M$7,tabelle!$N$7,IF('Rischio Lordo'!AK159=tabelle!$M$6,tabelle!$N$6,IF('Rischio Lordo'!AK159=tabelle!$M$5,tabelle!$N$5,IF('Rischio Lordo'!AK159=tabelle!$M$4,tabelle!$N$4,IF('Rischio Lordo'!AK159=tabelle!$M$3,tabelle!$N$3,"-")))))</f>
        <v>-</v>
      </c>
      <c r="P152" s="66" t="str">
        <f>IF('Rischio Lordo'!AL159=tabelle!$M$7,tabelle!$N$7,IF('Rischio Lordo'!AL159=tabelle!$M$6,tabelle!$N$6,IF('Rischio Lordo'!AL159=tabelle!$M$5,tabelle!$N$5,IF('Rischio Lordo'!AL159=tabelle!$M$4,tabelle!$N$4,IF('Rischio Lordo'!AL159=tabelle!$M$3,tabelle!$N$3,"-")))))</f>
        <v>-</v>
      </c>
      <c r="Q152" s="66" t="str">
        <f>IF('Rischio Lordo'!AM159=tabelle!$M$7,tabelle!$N$7,IF('Rischio Lordo'!AM159=tabelle!$M$6,tabelle!$N$6,IF('Rischio Lordo'!AM159=tabelle!$M$5,tabelle!$N$5,IF('Rischio Lordo'!AM159=tabelle!$M$4,tabelle!$N$4,IF('Rischio Lordo'!AM159=tabelle!$M$3,tabelle!$N$3,"-")))))</f>
        <v>-</v>
      </c>
      <c r="R152" s="163" t="str">
        <f t="shared" si="20"/>
        <v>-</v>
      </c>
      <c r="S152" s="227" t="str">
        <f>IF(R152="-","-",(R152*'calcolo mitigazione del rischio'!N152))</f>
        <v>-</v>
      </c>
      <c r="T152" s="26" t="str">
        <f>IF('Rischio netto'!I163=tabelle!$V$3,('calcolo mitigazione del rischio'!T$11*tabelle!$W$3),IF('Rischio netto'!I163=tabelle!$V$4,('calcolo mitigazione del rischio'!T$11*tabelle!$W$4),IF('Rischio netto'!I163=tabelle!$V$5,('calcolo mitigazione del rischio'!T$11*tabelle!$W$5),IF('Rischio netto'!I163=tabelle!$V$6,('calcolo mitigazione del rischio'!T$11*tabelle!$W$6),IF('Rischio netto'!I163=tabelle!$V$7,('calcolo mitigazione del rischio'!T$11*tabelle!$W$7),IF('Rischio netto'!I163=tabelle!$V$8,('calcolo mitigazione del rischio'!T$11*tabelle!$W$8),IF('Rischio netto'!I163=tabelle!$V$9,('calcolo mitigazione del rischio'!T$11*tabelle!$W$9),IF('Rischio netto'!I163=tabelle!$V$10,('calcolo mitigazione del rischio'!T$11*tabelle!$W$10),IF('Rischio netto'!I163=tabelle!$V$11,('calcolo mitigazione del rischio'!T$11*tabelle!$W$11),IF('Rischio netto'!I163=tabelle!$V$12,('calcolo mitigazione del rischio'!T$11*tabelle!$W$12),"-"))))))))))</f>
        <v>-</v>
      </c>
      <c r="U152" s="26" t="str">
        <f>IF('Rischio netto'!J163=tabelle!$V$3,('calcolo mitigazione del rischio'!U$11*tabelle!$W$3),IF('Rischio netto'!J163=tabelle!$V$4,('calcolo mitigazione del rischio'!U$11*tabelle!$W$4),IF('Rischio netto'!J163=tabelle!$V$5,('calcolo mitigazione del rischio'!U$11*tabelle!$W$5),IF('Rischio netto'!J163=tabelle!$V$6,('calcolo mitigazione del rischio'!U$11*tabelle!$W$6),IF('Rischio netto'!J163=tabelle!$V$7,('calcolo mitigazione del rischio'!U$11*tabelle!$W$7),IF('Rischio netto'!J163=tabelle!$V$8,('calcolo mitigazione del rischio'!U$11*tabelle!$W$8),IF('Rischio netto'!J163=tabelle!$V$9,('calcolo mitigazione del rischio'!U$11*tabelle!$W$9),IF('Rischio netto'!J163=tabelle!$V$10,('calcolo mitigazione del rischio'!U$11*tabelle!$W$10),IF('Rischio netto'!J163=tabelle!$V$11,('calcolo mitigazione del rischio'!U$11*tabelle!$W$11),IF('Rischio netto'!J163=tabelle!$V$12,('calcolo mitigazione del rischio'!U$11*tabelle!$W$12),"-"))))))))))</f>
        <v>-</v>
      </c>
      <c r="V152" s="26" t="str">
        <f>IF('Rischio netto'!K163=tabelle!$V$3,('calcolo mitigazione del rischio'!V$11*tabelle!$W$3),IF('Rischio netto'!K163=tabelle!$V$4,('calcolo mitigazione del rischio'!V$11*tabelle!$W$4),IF('Rischio netto'!K163=tabelle!$V$5,('calcolo mitigazione del rischio'!V$11*tabelle!$W$5),IF('Rischio netto'!K163=tabelle!$V$6,('calcolo mitigazione del rischio'!V$11*tabelle!$W$6),IF('Rischio netto'!K163=tabelle!$V$7,('calcolo mitigazione del rischio'!V$11*tabelle!$W$7),IF('Rischio netto'!K163=tabelle!$V$8,('calcolo mitigazione del rischio'!V$11*tabelle!$W$8),IF('Rischio netto'!K163=tabelle!$V$9,('calcolo mitigazione del rischio'!V$11*tabelle!$W$9),IF('Rischio netto'!K163=tabelle!$V$10,('calcolo mitigazione del rischio'!V$11*tabelle!$W$10),IF('Rischio netto'!K163=tabelle!$V$11,('calcolo mitigazione del rischio'!V$11*tabelle!$W$11),IF('Rischio netto'!K163=tabelle!$V$12,('calcolo mitigazione del rischio'!V$11*tabelle!$W$12),"-"))))))))))</f>
        <v>-</v>
      </c>
      <c r="W152" s="26" t="str">
        <f>IF('Rischio netto'!L163=tabelle!$V$3,('calcolo mitigazione del rischio'!W$11*tabelle!$W$3),IF('Rischio netto'!L163=tabelle!$V$4,('calcolo mitigazione del rischio'!W$11*tabelle!$W$4),IF('Rischio netto'!L163=tabelle!$V$5,('calcolo mitigazione del rischio'!W$11*tabelle!$W$5),IF('Rischio netto'!L163=tabelle!$V$6,('calcolo mitigazione del rischio'!W$11*tabelle!$W$6),IF('Rischio netto'!L163=tabelle!$V$7,('calcolo mitigazione del rischio'!W$11*tabelle!$W$7),IF('Rischio netto'!L163=tabelle!$V$8,('calcolo mitigazione del rischio'!W$11*tabelle!$W$8),IF('Rischio netto'!L163=tabelle!$V$9,('calcolo mitigazione del rischio'!W$11*tabelle!$W$9),IF('Rischio netto'!L163=tabelle!$V$10,('calcolo mitigazione del rischio'!W$11*tabelle!$W$10),IF('Rischio netto'!L163=tabelle!$V$11,('calcolo mitigazione del rischio'!W$11*tabelle!$W$11),IF('Rischio netto'!L163=tabelle!$V$12,('calcolo mitigazione del rischio'!W$11*tabelle!$W$12),"-"))))))))))</f>
        <v>-</v>
      </c>
      <c r="X152" s="26" t="str">
        <f>IF('Rischio netto'!O163=tabelle!$V$3,('calcolo mitigazione del rischio'!X$11*tabelle!$W$3),IF('Rischio netto'!O163=tabelle!$V$4,('calcolo mitigazione del rischio'!X$11*tabelle!$W$4),IF('Rischio netto'!O163=tabelle!$V$5,('calcolo mitigazione del rischio'!X$11*tabelle!$W$5),IF('Rischio netto'!O163=tabelle!$V$6,('calcolo mitigazione del rischio'!X$11*tabelle!$W$6),IF('Rischio netto'!O163=tabelle!$V$7,('calcolo mitigazione del rischio'!X$11*tabelle!$W$7),IF('Rischio netto'!O163=tabelle!$V$8,('calcolo mitigazione del rischio'!X$11*tabelle!$W$8),IF('Rischio netto'!O163=tabelle!$V$9,('calcolo mitigazione del rischio'!X$11*tabelle!$W$9),IF('Rischio netto'!O163=tabelle!$V$10,('calcolo mitigazione del rischio'!X$11*tabelle!$W$10),IF('Rischio netto'!O163=tabelle!$V$11,('calcolo mitigazione del rischio'!X$11*tabelle!$W$11),IF('Rischio netto'!O163=tabelle!$V$12,('calcolo mitigazione del rischio'!X$11*tabelle!$W$12),"-"))))))))))</f>
        <v>-</v>
      </c>
      <c r="Y152" s="26" t="str">
        <f>IF('Rischio netto'!P163=tabelle!$V$3,('calcolo mitigazione del rischio'!Y$11*tabelle!$W$3),IF('Rischio netto'!P163=tabelle!$V$4,('calcolo mitigazione del rischio'!Y$11*tabelle!$W$4),IF('Rischio netto'!P163=tabelle!$V$5,('calcolo mitigazione del rischio'!Y$11*tabelle!$W$5),IF('Rischio netto'!P163=tabelle!$V$6,('calcolo mitigazione del rischio'!Y$11*tabelle!$W$6),IF('Rischio netto'!P163=tabelle!$V$7,('calcolo mitigazione del rischio'!Y$11*tabelle!$W$7),IF('Rischio netto'!P163=tabelle!$V$8,('calcolo mitigazione del rischio'!Y$11*tabelle!$W$8),IF('Rischio netto'!P163=tabelle!$V$9,('calcolo mitigazione del rischio'!Y$11*tabelle!$W$9),IF('Rischio netto'!P163=tabelle!$V$10,('calcolo mitigazione del rischio'!Y$11*tabelle!$W$10),IF('Rischio netto'!P163=tabelle!$V$11,('calcolo mitigazione del rischio'!Y$11*tabelle!$W$11),IF('Rischio netto'!P163=tabelle!$V$12,('calcolo mitigazione del rischio'!Y$11*tabelle!$W$12),"-"))))))))))</f>
        <v>-</v>
      </c>
      <c r="Z152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2" s="26" t="str">
        <f>IF('Rischio netto'!Q163=tabelle!$V$3,('calcolo mitigazione del rischio'!AA$11*tabelle!$W$3),IF('Rischio netto'!Q163=tabelle!$V$4,('calcolo mitigazione del rischio'!AA$11*tabelle!$W$4),IF('Rischio netto'!Q163=tabelle!$V$5,('calcolo mitigazione del rischio'!AA$11*tabelle!$W$5),IF('Rischio netto'!Q163=tabelle!$V$6,('calcolo mitigazione del rischio'!AA$11*tabelle!$W$6),IF('Rischio netto'!Q163=tabelle!$V$7,('calcolo mitigazione del rischio'!AA$11*tabelle!$W$7),IF('Rischio netto'!Q163=tabelle!$V$8,('calcolo mitigazione del rischio'!AA$11*tabelle!$W$8),IF('Rischio netto'!Q163=tabelle!$V$9,('calcolo mitigazione del rischio'!AA$11*tabelle!$W$9),IF('Rischio netto'!Q163=tabelle!$V$10,('calcolo mitigazione del rischio'!AA$11*tabelle!$W$10),IF('Rischio netto'!Q163=tabelle!$V$11,('calcolo mitigazione del rischio'!AA$11*tabelle!$W$11),IF('Rischio netto'!Q163=tabelle!$V$12,('calcolo mitigazione del rischio'!AA$11*tabelle!$W$12),"-"))))))))))</f>
        <v>-</v>
      </c>
      <c r="AB152" s="26" t="str">
        <f>IF('Rischio netto'!R163=tabelle!$V$3,('calcolo mitigazione del rischio'!AB$11*tabelle!$W$3),IF('Rischio netto'!R163=tabelle!$V$4,('calcolo mitigazione del rischio'!AB$11*tabelle!$W$4),IF('Rischio netto'!R163=tabelle!$V$5,('calcolo mitigazione del rischio'!AB$11*tabelle!$W$5),IF('Rischio netto'!R163=tabelle!$V$6,('calcolo mitigazione del rischio'!AB$11*tabelle!$W$6),IF('Rischio netto'!R163=tabelle!$V$7,('calcolo mitigazione del rischio'!AB$11*tabelle!$W$7),IF('Rischio netto'!R163=tabelle!$V$8,('calcolo mitigazione del rischio'!AB$11*tabelle!$W$8),IF('Rischio netto'!R163=tabelle!$V$9,('calcolo mitigazione del rischio'!AB$11*tabelle!$W$9),IF('Rischio netto'!R163=tabelle!$V$10,('calcolo mitigazione del rischio'!AB$11*tabelle!$W$10),IF('Rischio netto'!R163=tabelle!$V$11,('calcolo mitigazione del rischio'!AB$11*tabelle!$W$11),IF('Rischio netto'!R163=tabelle!$V$12,('calcolo mitigazione del rischio'!AB$11*tabelle!$W$12),"-"))))))))))</f>
        <v>-</v>
      </c>
      <c r="AC152" s="405" t="str">
        <f>IF('Rischio netto'!T159=tabelle!$V$3,('calcolo mitigazione del rischio'!AC$11*tabelle!$W$3),IF('Rischio netto'!T159=tabelle!$V$4,('calcolo mitigazione del rischio'!AC$11*tabelle!$W$4),IF('Rischio netto'!T159=tabelle!$V$5,('calcolo mitigazione del rischio'!AC$11*tabelle!$W$5),IF('Rischio netto'!T159=tabelle!$V$6,('calcolo mitigazione del rischio'!AC$11*tabelle!$W$6),IF('Rischio netto'!T159=tabelle!$V$7,('calcolo mitigazione del rischio'!AC$11*tabelle!$W$7),IF('Rischio netto'!T159=tabelle!$V$8,('calcolo mitigazione del rischio'!AC$11*tabelle!$W$8),IF('Rischio netto'!T159=tabelle!$V$9,('calcolo mitigazione del rischio'!AC$11*tabelle!$W$9),IF('Rischio netto'!T159=tabelle!$V$10,('calcolo mitigazione del rischio'!AC$11*tabelle!$W$10),IF('Rischio netto'!T159=tabelle!$V$11,('calcolo mitigazione del rischio'!AC$11*tabelle!$W$11),IF('Rischio netto'!T159=tabelle!$V$12,('calcolo mitigazione del rischio'!AC$11*tabelle!$W$12),"-"))))))))))</f>
        <v>-</v>
      </c>
      <c r="AD152" s="26" t="str">
        <f>IF('Rischio netto'!T163=tabelle!$V$3,('calcolo mitigazione del rischio'!AD$11*tabelle!$W$3),IF('Rischio netto'!T163=tabelle!$V$4,('calcolo mitigazione del rischio'!AD$11*tabelle!$W$4),IF('Rischio netto'!T163=tabelle!$V$5,('calcolo mitigazione del rischio'!AD$11*tabelle!$W$5),IF('Rischio netto'!T163=tabelle!$V$6,('calcolo mitigazione del rischio'!AD$11*tabelle!$W$6),IF('Rischio netto'!T163=tabelle!$V$7,('calcolo mitigazione del rischio'!AD$11*tabelle!$W$7),IF('Rischio netto'!T163=tabelle!$V$8,('calcolo mitigazione del rischio'!AD$11*tabelle!$W$8),IF('Rischio netto'!T163=tabelle!$V$9,('calcolo mitigazione del rischio'!AD$11*tabelle!$W$9),IF('Rischio netto'!T163=tabelle!$V$10,('calcolo mitigazione del rischio'!AD$11*tabelle!$W$10),IF('Rischio netto'!T163=tabelle!$V$11,('calcolo mitigazione del rischio'!AD$11*tabelle!$W$11),IF('Rischio netto'!T163=tabelle!$V$12,('calcolo mitigazione del rischio'!AD$11*tabelle!$W$12),"-"))))))))))</f>
        <v>-</v>
      </c>
      <c r="AE152" s="26"/>
      <c r="AF152" s="405" t="str">
        <f>IF('Rischio netto'!T159=tabelle!$V$3,('calcolo mitigazione del rischio'!AF$11*tabelle!$W$3),IF('Rischio netto'!T159=tabelle!$V$4,('calcolo mitigazione del rischio'!AF$11*tabelle!$W$4),IF('Rischio netto'!T159=tabelle!$V$5,('calcolo mitigazione del rischio'!AF$11*tabelle!$W$5),IF('Rischio netto'!T159=tabelle!$V$6,('calcolo mitigazione del rischio'!AF$11*tabelle!$W$6),IF('Rischio netto'!T159=tabelle!$V$7,('calcolo mitigazione del rischio'!AF$11*tabelle!$W$7),IF('Rischio netto'!T159=tabelle!$V$8,('calcolo mitigazione del rischio'!AF$11*tabelle!$W$8),IF('Rischio netto'!T159=tabelle!$V$9,('calcolo mitigazione del rischio'!AF$11*tabelle!$W$9),IF('Rischio netto'!T159=tabelle!$V$10,('calcolo mitigazione del rischio'!AF$11*tabelle!$W$10),IF('Rischio netto'!T159=tabelle!$V$11,('calcolo mitigazione del rischio'!AF$11*tabelle!$W$11),IF('Rischio netto'!T159=tabelle!$V$12,('calcolo mitigazione del rischio'!AF$11*tabelle!$W$12),"-"))))))))))</f>
        <v>-</v>
      </c>
      <c r="AG152" s="405" t="str">
        <f>IF('Rischio netto'!U159=tabelle!$V$3,('calcolo mitigazione del rischio'!AG$11*tabelle!$W$3),IF('Rischio netto'!U159=tabelle!$V$4,('calcolo mitigazione del rischio'!AG$11*tabelle!$W$4),IF('Rischio netto'!U159=tabelle!$V$5,('calcolo mitigazione del rischio'!AG$11*tabelle!$W$5),IF('Rischio netto'!U159=tabelle!$V$6,('calcolo mitigazione del rischio'!AG$11*tabelle!$W$6),IF('Rischio netto'!U159=tabelle!$V$7,('calcolo mitigazione del rischio'!AG$11*tabelle!$W$7),IF('Rischio netto'!U159=tabelle!$V$8,('calcolo mitigazione del rischio'!AG$11*tabelle!$W$8),IF('Rischio netto'!U159=tabelle!$V$9,('calcolo mitigazione del rischio'!AG$11*tabelle!$W$9),IF('Rischio netto'!U159=tabelle!$V$10,('calcolo mitigazione del rischio'!AG$11*tabelle!$W$10),IF('Rischio netto'!U159=tabelle!$V$11,('calcolo mitigazione del rischio'!AG$11*tabelle!$W$11),IF('Rischio netto'!U159=tabelle!$V$12,('calcolo mitigazione del rischio'!AG$11*tabelle!$W$12),"-"))))))))))</f>
        <v>-</v>
      </c>
      <c r="AH152" s="26" t="str">
        <f>IF('Rischio netto'!V163=tabelle!$V$3,('calcolo mitigazione del rischio'!AH$11*tabelle!$W$3),IF('Rischio netto'!V163=tabelle!$V$4,('calcolo mitigazione del rischio'!AH$11*tabelle!$W$4),IF('Rischio netto'!V163=tabelle!$V$5,('calcolo mitigazione del rischio'!AH$11*tabelle!$W$5),IF('Rischio netto'!V163=tabelle!$V$6,('calcolo mitigazione del rischio'!AH$11*tabelle!$W$6),IF('Rischio netto'!V163=tabelle!$V$7,('calcolo mitigazione del rischio'!AH$11*tabelle!$W$7),IF('Rischio netto'!V163=tabelle!$V$8,('calcolo mitigazione del rischio'!AH$11*tabelle!$W$8),IF('Rischio netto'!V163=tabelle!$V$9,('calcolo mitigazione del rischio'!AH$11*tabelle!$W$9),IF('Rischio netto'!V163=tabelle!$V$10,('calcolo mitigazione del rischio'!AH$11*tabelle!$W$10),IF('Rischio netto'!V163=tabelle!$V$11,('calcolo mitigazione del rischio'!AH$11*tabelle!$W$11),IF('Rischio netto'!V163=tabelle!$V$12,('calcolo mitigazione del rischio'!AH$11*tabelle!$W$12),"-"))))))))))</f>
        <v>-</v>
      </c>
      <c r="AI152" s="410" t="str">
        <f>IF('Rischio netto'!W163=tabelle!$V$3,('calcolo mitigazione del rischio'!AI$11*tabelle!$W$3),IF('Rischio netto'!W163=tabelle!$V$4,('calcolo mitigazione del rischio'!AI$11*tabelle!$W$4),IF('Rischio netto'!W163=tabelle!$V$5,('calcolo mitigazione del rischio'!AI$11*tabelle!$W$5),IF('Rischio netto'!W163=tabelle!$V$6,('calcolo mitigazione del rischio'!AI$11*tabelle!$W$6),IF('Rischio netto'!W163=tabelle!$V$7,('calcolo mitigazione del rischio'!AI$11*tabelle!$W$7),IF('Rischio netto'!W163=tabelle!$V$8,('calcolo mitigazione del rischio'!AI$11*tabelle!$W$8),IF('Rischio netto'!W163=tabelle!$V$9,('calcolo mitigazione del rischio'!AI$11*tabelle!$W$9),IF('Rischio netto'!W163=tabelle!$V$10,('calcolo mitigazione del rischio'!AI$11*tabelle!$W$10),IF('Rischio netto'!W163=tabelle!$V$11,('calcolo mitigazione del rischio'!AI$11*tabelle!$W$11),IF('Rischio netto'!W163=tabelle!$V$12,('calcolo mitigazione del rischio'!AI$11*tabelle!$W$12),"-"))))))))))</f>
        <v>-</v>
      </c>
      <c r="AJ152" s="428" t="e">
        <f t="shared" si="18"/>
        <v>#REF!</v>
      </c>
      <c r="AK152" s="429" t="e">
        <f t="shared" si="21"/>
        <v>#REF!</v>
      </c>
      <c r="AL152" s="420" t="e">
        <f>IF('calcolo mitigazione del rischio'!$AJ152="-","-",'calcolo mitigazione del rischio'!$AK152)</f>
        <v>#REF!</v>
      </c>
      <c r="AM152" s="414" t="str">
        <f>IF('Rischio netto'!X163="-","-",IF('calcolo mitigazione del rischio'!S152="-","-",IF('calcolo mitigazione del rischio'!AL152="-","-",ROUND(('calcolo mitigazione del rischio'!S152*(1-'calcolo mitigazione del rischio'!AL152)),0))))</f>
        <v>-</v>
      </c>
      <c r="AN152" s="404"/>
      <c r="AO152" s="26">
        <f>IF('Rischio Lordo'!L159="X",tabelle!$I$2,0)</f>
        <v>0</v>
      </c>
      <c r="AP152" s="26">
        <f>IF('Rischio Lordo'!M159="X",tabelle!$I$3,0)</f>
        <v>0</v>
      </c>
      <c r="AQ152" s="26">
        <f>IF('Rischio Lordo'!N159="X",tabelle!$I$4,0)</f>
        <v>0</v>
      </c>
      <c r="AR152" s="26">
        <f>IF('Rischio Lordo'!O159="X",tabelle!$I$5,0)</f>
        <v>0</v>
      </c>
      <c r="AS152" s="26">
        <f>IF('Rischio Lordo'!P159="X",tabelle!$I$6,0)</f>
        <v>0</v>
      </c>
      <c r="AT152" s="26">
        <f>IF('Rischio Lordo'!Q159="X",tabelle!$I$7,0)</f>
        <v>0</v>
      </c>
      <c r="AU152" s="26">
        <f>IF('Rischio Lordo'!R159="X",tabelle!$I$8,0)</f>
        <v>0</v>
      </c>
      <c r="AV152" s="26">
        <f>IF('Rischio Lordo'!S159="X",tabelle!$I$9,0)</f>
        <v>0</v>
      </c>
      <c r="AW152" s="26">
        <f>IF('Rischio Lordo'!T159="X",tabelle!$I$10,0)</f>
        <v>0</v>
      </c>
      <c r="AX152" s="26">
        <f>IF('Rischio Lordo'!U159="X",tabelle!$I$11,0)</f>
        <v>0</v>
      </c>
      <c r="AY152" s="26">
        <f>IF('Rischio Lordo'!V159="X",tabelle!$I$12,0)</f>
        <v>0</v>
      </c>
      <c r="AZ152" s="26">
        <f>IF('Rischio Lordo'!W159="X",tabelle!$I$13,0)</f>
        <v>0</v>
      </c>
      <c r="BA152" s="26">
        <f>IF('Rischio Lordo'!X159="X",tabelle!$I$14,0)</f>
        <v>0</v>
      </c>
      <c r="BB152" s="26">
        <f>IF('Rischio Lordo'!Y159="X",tabelle!$I$15,0)</f>
        <v>0</v>
      </c>
      <c r="BC152" s="26">
        <f>IF('Rischio Lordo'!Z159="X",tabelle!$I$16,0)</f>
        <v>0</v>
      </c>
      <c r="BD152" s="26">
        <f>IF('Rischio Lordo'!AA159="X",tabelle!$I$17,0)</f>
        <v>0</v>
      </c>
      <c r="BE152" s="26">
        <f>IF('Rischio Lordo'!AB159="X",tabelle!$I$18,0)</f>
        <v>0</v>
      </c>
      <c r="BF152" s="26">
        <f>IF('Rischio Lordo'!AC159="X",tabelle!$I$18,0)</f>
        <v>0</v>
      </c>
      <c r="BG152" s="26">
        <f>IF('Rischio Lordo'!AC159="X",tabelle!$I$19,0)</f>
        <v>0</v>
      </c>
      <c r="BH152" s="212">
        <f t="shared" si="22"/>
        <v>0</v>
      </c>
    </row>
    <row r="153" spans="1:60" ht="15.5" thickBot="1" x14ac:dyDescent="0.9">
      <c r="A153" s="956">
        <f>Schema!A173</f>
        <v>0</v>
      </c>
      <c r="B153" s="716">
        <f>Schema!B173</f>
        <v>0</v>
      </c>
      <c r="C153" s="1138">
        <f>Schema!C173</f>
        <v>0</v>
      </c>
      <c r="D153" s="273" t="str">
        <f>Schema!D173</f>
        <v>D.5.2.  Supporto pianificazione attività ripristino</v>
      </c>
      <c r="E153" s="307" t="str">
        <f>Schema!E173</f>
        <v>GSI</v>
      </c>
      <c r="F153" s="57" t="str">
        <f>Schema!F173</f>
        <v>D</v>
      </c>
      <c r="G153" s="57" t="str">
        <f>Schema!G173</f>
        <v>05</v>
      </c>
      <c r="H153" s="308" t="str">
        <f>Schema!H173</f>
        <v>02</v>
      </c>
      <c r="I153" s="182" t="str">
        <f>IF('Rischio Lordo'!AF160=tabelle!$M$7,tabelle!$N$7,IF('Rischio Lordo'!AF160=tabelle!$M$6,tabelle!$N$6,IF('Rischio Lordo'!AF160=tabelle!$M$5,tabelle!$N$5,IF('Rischio Lordo'!AF160=tabelle!$M$4,tabelle!$N$4,IF('Rischio Lordo'!AF160=tabelle!$M$3,tabelle!$N$3,"-")))))</f>
        <v>-</v>
      </c>
      <c r="J153" s="67" t="str">
        <f>IF('Rischio Lordo'!AG160=tabelle!$M$7,tabelle!$N$7,IF('Rischio Lordo'!AG160=tabelle!$M$6,tabelle!$N$6,IF('Rischio Lordo'!AG160=tabelle!$M$5,tabelle!$N$5,IF('Rischio Lordo'!AG160=tabelle!$M$4,tabelle!$N$4,IF('Rischio Lordo'!AG160=tabelle!$M$3,tabelle!$N$3,"-")))))</f>
        <v>-</v>
      </c>
      <c r="K153" s="67" t="str">
        <f>IF('Rischio Lordo'!AH160=tabelle!$M$7,tabelle!$N$7,IF('Rischio Lordo'!AH160=tabelle!$M$6,tabelle!$N$6,IF('Rischio Lordo'!AH160=tabelle!$M$5,tabelle!$N$5,IF('Rischio Lordo'!AH160=tabelle!$M$4,tabelle!$N$4,IF('Rischio Lordo'!AH160=tabelle!$M$3,tabelle!$N$3,"-")))))</f>
        <v>-</v>
      </c>
      <c r="L153" s="395" t="str">
        <f t="shared" si="19"/>
        <v>-</v>
      </c>
      <c r="M153" s="67" t="str">
        <f>IF('Rischio Lordo'!AI160=tabelle!$M$7,tabelle!$N$7,IF('Rischio Lordo'!AI160=tabelle!$M$6,tabelle!$N$6,IF('Rischio Lordo'!AI160=tabelle!$M$5,tabelle!$N$5,IF('Rischio Lordo'!AI160=tabelle!$M$4,tabelle!$N$4,IF('Rischio Lordo'!AI160=tabelle!$M$3,tabelle!$N$3,"-")))))</f>
        <v>-</v>
      </c>
      <c r="N153" s="167" t="str">
        <f>IF(M153="-","-",IF('calcolo mitigazione del rischio'!L153="-","-",IF(AND((M153*'calcolo mitigazione del rischio'!L153)&gt;=tabelle!$P$3, (M153*'calcolo mitigazione del rischio'!L153)&lt;tabelle!$Q$3),tabelle!$R$3,IF(AND((M153*'calcolo mitigazione del rischio'!L153)&gt;=tabelle!$P$4, (M153*'calcolo mitigazione del rischio'!L153)&lt;tabelle!$Q$4),tabelle!$R$4,IF(AND((M153*'calcolo mitigazione del rischio'!L153)&gt;=tabelle!$P$5, (M153*'calcolo mitigazione del rischio'!L153)&lt;tabelle!$Q$5),tabelle!$R$5,IF(AND((M153*'calcolo mitigazione del rischio'!L153)&gt;=tabelle!$P$6, (M153*'calcolo mitigazione del rischio'!L153)&lt;tabelle!$Q$6),tabelle!$R$6,IF(AND((M153*'calcolo mitigazione del rischio'!L153)&gt;=tabelle!$P$7, (M153*'calcolo mitigazione del rischio'!L153)&lt;=tabelle!$Q$7),tabelle!$R$7,"-")))))))</f>
        <v>-</v>
      </c>
      <c r="O153" s="99" t="str">
        <f>IF('Rischio Lordo'!AK160=tabelle!$M$7,tabelle!$N$7,IF('Rischio Lordo'!AK160=tabelle!$M$6,tabelle!$N$6,IF('Rischio Lordo'!AK160=tabelle!$M$5,tabelle!$N$5,IF('Rischio Lordo'!AK160=tabelle!$M$4,tabelle!$N$4,IF('Rischio Lordo'!AK160=tabelle!$M$3,tabelle!$N$3,"-")))))</f>
        <v>-</v>
      </c>
      <c r="P153" s="99" t="str">
        <f>IF('Rischio Lordo'!AL160=tabelle!$M$7,tabelle!$N$7,IF('Rischio Lordo'!AL160=tabelle!$M$6,tabelle!$N$6,IF('Rischio Lordo'!AL160=tabelle!$M$5,tabelle!$N$5,IF('Rischio Lordo'!AL160=tabelle!$M$4,tabelle!$N$4,IF('Rischio Lordo'!AL160=tabelle!$M$3,tabelle!$N$3,"-")))))</f>
        <v>-</v>
      </c>
      <c r="Q153" s="99" t="str">
        <f>IF('Rischio Lordo'!AM160=tabelle!$M$7,tabelle!$N$7,IF('Rischio Lordo'!AM160=tabelle!$M$6,tabelle!$N$6,IF('Rischio Lordo'!AM160=tabelle!$M$5,tabelle!$N$5,IF('Rischio Lordo'!AM160=tabelle!$M$4,tabelle!$N$4,IF('Rischio Lordo'!AM160=tabelle!$M$3,tabelle!$N$3,"-")))))</f>
        <v>-</v>
      </c>
      <c r="R153" s="168" t="str">
        <f t="shared" si="20"/>
        <v>-</v>
      </c>
      <c r="S153" s="229" t="str">
        <f>IF(R153="-","-",(R153*'calcolo mitigazione del rischio'!N153))</f>
        <v>-</v>
      </c>
      <c r="T153" s="26" t="str">
        <f>IF('Rischio netto'!I164=tabelle!$V$3,('calcolo mitigazione del rischio'!T$11*tabelle!$W$3),IF('Rischio netto'!I164=tabelle!$V$4,('calcolo mitigazione del rischio'!T$11*tabelle!$W$4),IF('Rischio netto'!I164=tabelle!$V$5,('calcolo mitigazione del rischio'!T$11*tabelle!$W$5),IF('Rischio netto'!I164=tabelle!$V$6,('calcolo mitigazione del rischio'!T$11*tabelle!$W$6),IF('Rischio netto'!I164=tabelle!$V$7,('calcolo mitigazione del rischio'!T$11*tabelle!$W$7),IF('Rischio netto'!I164=tabelle!$V$8,('calcolo mitigazione del rischio'!T$11*tabelle!$W$8),IF('Rischio netto'!I164=tabelle!$V$9,('calcolo mitigazione del rischio'!T$11*tabelle!$W$9),IF('Rischio netto'!I164=tabelle!$V$10,('calcolo mitigazione del rischio'!T$11*tabelle!$W$10),IF('Rischio netto'!I164=tabelle!$V$11,('calcolo mitigazione del rischio'!T$11*tabelle!$W$11),IF('Rischio netto'!I164=tabelle!$V$12,('calcolo mitigazione del rischio'!T$11*tabelle!$W$12),"-"))))))))))</f>
        <v>-</v>
      </c>
      <c r="U153" s="26" t="str">
        <f>IF('Rischio netto'!J164=tabelle!$V$3,('calcolo mitigazione del rischio'!U$11*tabelle!$W$3),IF('Rischio netto'!J164=tabelle!$V$4,('calcolo mitigazione del rischio'!U$11*tabelle!$W$4),IF('Rischio netto'!J164=tabelle!$V$5,('calcolo mitigazione del rischio'!U$11*tabelle!$W$5),IF('Rischio netto'!J164=tabelle!$V$6,('calcolo mitigazione del rischio'!U$11*tabelle!$W$6),IF('Rischio netto'!J164=tabelle!$V$7,('calcolo mitigazione del rischio'!U$11*tabelle!$W$7),IF('Rischio netto'!J164=tabelle!$V$8,('calcolo mitigazione del rischio'!U$11*tabelle!$W$8),IF('Rischio netto'!J164=tabelle!$V$9,('calcolo mitigazione del rischio'!U$11*tabelle!$W$9),IF('Rischio netto'!J164=tabelle!$V$10,('calcolo mitigazione del rischio'!U$11*tabelle!$W$10),IF('Rischio netto'!J164=tabelle!$V$11,('calcolo mitigazione del rischio'!U$11*tabelle!$W$11),IF('Rischio netto'!J164=tabelle!$V$12,('calcolo mitigazione del rischio'!U$11*tabelle!$W$12),"-"))))))))))</f>
        <v>-</v>
      </c>
      <c r="V153" s="26" t="str">
        <f>IF('Rischio netto'!K164=tabelle!$V$3,('calcolo mitigazione del rischio'!V$11*tabelle!$W$3),IF('Rischio netto'!K164=tabelle!$V$4,('calcolo mitigazione del rischio'!V$11*tabelle!$W$4),IF('Rischio netto'!K164=tabelle!$V$5,('calcolo mitigazione del rischio'!V$11*tabelle!$W$5),IF('Rischio netto'!K164=tabelle!$V$6,('calcolo mitigazione del rischio'!V$11*tabelle!$W$6),IF('Rischio netto'!K164=tabelle!$V$7,('calcolo mitigazione del rischio'!V$11*tabelle!$W$7),IF('Rischio netto'!K164=tabelle!$V$8,('calcolo mitigazione del rischio'!V$11*tabelle!$W$8),IF('Rischio netto'!K164=tabelle!$V$9,('calcolo mitigazione del rischio'!V$11*tabelle!$W$9),IF('Rischio netto'!K164=tabelle!$V$10,('calcolo mitigazione del rischio'!V$11*tabelle!$W$10),IF('Rischio netto'!K164=tabelle!$V$11,('calcolo mitigazione del rischio'!V$11*tabelle!$W$11),IF('Rischio netto'!K164=tabelle!$V$12,('calcolo mitigazione del rischio'!V$11*tabelle!$W$12),"-"))))))))))</f>
        <v>-</v>
      </c>
      <c r="W153" s="26" t="str">
        <f>IF('Rischio netto'!L164=tabelle!$V$3,('calcolo mitigazione del rischio'!W$11*tabelle!$W$3),IF('Rischio netto'!L164=tabelle!$V$4,('calcolo mitigazione del rischio'!W$11*tabelle!$W$4),IF('Rischio netto'!L164=tabelle!$V$5,('calcolo mitigazione del rischio'!W$11*tabelle!$W$5),IF('Rischio netto'!L164=tabelle!$V$6,('calcolo mitigazione del rischio'!W$11*tabelle!$W$6),IF('Rischio netto'!L164=tabelle!$V$7,('calcolo mitigazione del rischio'!W$11*tabelle!$W$7),IF('Rischio netto'!L164=tabelle!$V$8,('calcolo mitigazione del rischio'!W$11*tabelle!$W$8),IF('Rischio netto'!L164=tabelle!$V$9,('calcolo mitigazione del rischio'!W$11*tabelle!$W$9),IF('Rischio netto'!L164=tabelle!$V$10,('calcolo mitigazione del rischio'!W$11*tabelle!$W$10),IF('Rischio netto'!L164=tabelle!$V$11,('calcolo mitigazione del rischio'!W$11*tabelle!$W$11),IF('Rischio netto'!L164=tabelle!$V$12,('calcolo mitigazione del rischio'!W$11*tabelle!$W$12),"-"))))))))))</f>
        <v>-</v>
      </c>
      <c r="X153" s="26" t="str">
        <f>IF('Rischio netto'!O164=tabelle!$V$3,('calcolo mitigazione del rischio'!X$11*tabelle!$W$3),IF('Rischio netto'!O164=tabelle!$V$4,('calcolo mitigazione del rischio'!X$11*tabelle!$W$4),IF('Rischio netto'!O164=tabelle!$V$5,('calcolo mitigazione del rischio'!X$11*tabelle!$W$5),IF('Rischio netto'!O164=tabelle!$V$6,('calcolo mitigazione del rischio'!X$11*tabelle!$W$6),IF('Rischio netto'!O164=tabelle!$V$7,('calcolo mitigazione del rischio'!X$11*tabelle!$W$7),IF('Rischio netto'!O164=tabelle!$V$8,('calcolo mitigazione del rischio'!X$11*tabelle!$W$8),IF('Rischio netto'!O164=tabelle!$V$9,('calcolo mitigazione del rischio'!X$11*tabelle!$W$9),IF('Rischio netto'!O164=tabelle!$V$10,('calcolo mitigazione del rischio'!X$11*tabelle!$W$10),IF('Rischio netto'!O164=tabelle!$V$11,('calcolo mitigazione del rischio'!X$11*tabelle!$W$11),IF('Rischio netto'!O164=tabelle!$V$12,('calcolo mitigazione del rischio'!X$11*tabelle!$W$12),"-"))))))))))</f>
        <v>-</v>
      </c>
      <c r="Y153" s="26" t="str">
        <f>IF('Rischio netto'!P164=tabelle!$V$3,('calcolo mitigazione del rischio'!Y$11*tabelle!$W$3),IF('Rischio netto'!P164=tabelle!$V$4,('calcolo mitigazione del rischio'!Y$11*tabelle!$W$4),IF('Rischio netto'!P164=tabelle!$V$5,('calcolo mitigazione del rischio'!Y$11*tabelle!$W$5),IF('Rischio netto'!P164=tabelle!$V$6,('calcolo mitigazione del rischio'!Y$11*tabelle!$W$6),IF('Rischio netto'!P164=tabelle!$V$7,('calcolo mitigazione del rischio'!Y$11*tabelle!$W$7),IF('Rischio netto'!P164=tabelle!$V$8,('calcolo mitigazione del rischio'!Y$11*tabelle!$W$8),IF('Rischio netto'!P164=tabelle!$V$9,('calcolo mitigazione del rischio'!Y$11*tabelle!$W$9),IF('Rischio netto'!P164=tabelle!$V$10,('calcolo mitigazione del rischio'!Y$11*tabelle!$W$10),IF('Rischio netto'!P164=tabelle!$V$11,('calcolo mitigazione del rischio'!Y$11*tabelle!$W$11),IF('Rischio netto'!P164=tabelle!$V$12,('calcolo mitigazione del rischio'!Y$11*tabelle!$W$12),"-"))))))))))</f>
        <v>-</v>
      </c>
      <c r="Z153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3" s="26" t="str">
        <f>IF('Rischio netto'!Q164=tabelle!$V$3,('calcolo mitigazione del rischio'!AA$11*tabelle!$W$3),IF('Rischio netto'!Q164=tabelle!$V$4,('calcolo mitigazione del rischio'!AA$11*tabelle!$W$4),IF('Rischio netto'!Q164=tabelle!$V$5,('calcolo mitigazione del rischio'!AA$11*tabelle!$W$5),IF('Rischio netto'!Q164=tabelle!$V$6,('calcolo mitigazione del rischio'!AA$11*tabelle!$W$6),IF('Rischio netto'!Q164=tabelle!$V$7,('calcolo mitigazione del rischio'!AA$11*tabelle!$W$7),IF('Rischio netto'!Q164=tabelle!$V$8,('calcolo mitigazione del rischio'!AA$11*tabelle!$W$8),IF('Rischio netto'!Q164=tabelle!$V$9,('calcolo mitigazione del rischio'!AA$11*tabelle!$W$9),IF('Rischio netto'!Q164=tabelle!$V$10,('calcolo mitigazione del rischio'!AA$11*tabelle!$W$10),IF('Rischio netto'!Q164=tabelle!$V$11,('calcolo mitigazione del rischio'!AA$11*tabelle!$W$11),IF('Rischio netto'!Q164=tabelle!$V$12,('calcolo mitigazione del rischio'!AA$11*tabelle!$W$12),"-"))))))))))</f>
        <v>-</v>
      </c>
      <c r="AB153" s="26" t="str">
        <f>IF('Rischio netto'!R164=tabelle!$V$3,('calcolo mitigazione del rischio'!AB$11*tabelle!$W$3),IF('Rischio netto'!R164=tabelle!$V$4,('calcolo mitigazione del rischio'!AB$11*tabelle!$W$4),IF('Rischio netto'!R164=tabelle!$V$5,('calcolo mitigazione del rischio'!AB$11*tabelle!$W$5),IF('Rischio netto'!R164=tabelle!$V$6,('calcolo mitigazione del rischio'!AB$11*tabelle!$W$6),IF('Rischio netto'!R164=tabelle!$V$7,('calcolo mitigazione del rischio'!AB$11*tabelle!$W$7),IF('Rischio netto'!R164=tabelle!$V$8,('calcolo mitigazione del rischio'!AB$11*tabelle!$W$8),IF('Rischio netto'!R164=tabelle!$V$9,('calcolo mitigazione del rischio'!AB$11*tabelle!$W$9),IF('Rischio netto'!R164=tabelle!$V$10,('calcolo mitigazione del rischio'!AB$11*tabelle!$W$10),IF('Rischio netto'!R164=tabelle!$V$11,('calcolo mitigazione del rischio'!AB$11*tabelle!$W$11),IF('Rischio netto'!R164=tabelle!$V$12,('calcolo mitigazione del rischio'!AB$11*tabelle!$W$12),"-"))))))))))</f>
        <v>-</v>
      </c>
      <c r="AC153" s="405" t="str">
        <f>IF('Rischio netto'!T160=tabelle!$V$3,('calcolo mitigazione del rischio'!AC$11*tabelle!$W$3),IF('Rischio netto'!T160=tabelle!$V$4,('calcolo mitigazione del rischio'!AC$11*tabelle!$W$4),IF('Rischio netto'!T160=tabelle!$V$5,('calcolo mitigazione del rischio'!AC$11*tabelle!$W$5),IF('Rischio netto'!T160=tabelle!$V$6,('calcolo mitigazione del rischio'!AC$11*tabelle!$W$6),IF('Rischio netto'!T160=tabelle!$V$7,('calcolo mitigazione del rischio'!AC$11*tabelle!$W$7),IF('Rischio netto'!T160=tabelle!$V$8,('calcolo mitigazione del rischio'!AC$11*tabelle!$W$8),IF('Rischio netto'!T160=tabelle!$V$9,('calcolo mitigazione del rischio'!AC$11*tabelle!$W$9),IF('Rischio netto'!T160=tabelle!$V$10,('calcolo mitigazione del rischio'!AC$11*tabelle!$W$10),IF('Rischio netto'!T160=tabelle!$V$11,('calcolo mitigazione del rischio'!AC$11*tabelle!$W$11),IF('Rischio netto'!T160=tabelle!$V$12,('calcolo mitigazione del rischio'!AC$11*tabelle!$W$12),"-"))))))))))</f>
        <v>-</v>
      </c>
      <c r="AD153" s="26" t="str">
        <f>IF('Rischio netto'!T164=tabelle!$V$3,('calcolo mitigazione del rischio'!AD$11*tabelle!$W$3),IF('Rischio netto'!T164=tabelle!$V$4,('calcolo mitigazione del rischio'!AD$11*tabelle!$W$4),IF('Rischio netto'!T164=tabelle!$V$5,('calcolo mitigazione del rischio'!AD$11*tabelle!$W$5),IF('Rischio netto'!T164=tabelle!$V$6,('calcolo mitigazione del rischio'!AD$11*tabelle!$W$6),IF('Rischio netto'!T164=tabelle!$V$7,('calcolo mitigazione del rischio'!AD$11*tabelle!$W$7),IF('Rischio netto'!T164=tabelle!$V$8,('calcolo mitigazione del rischio'!AD$11*tabelle!$W$8),IF('Rischio netto'!T164=tabelle!$V$9,('calcolo mitigazione del rischio'!AD$11*tabelle!$W$9),IF('Rischio netto'!T164=tabelle!$V$10,('calcolo mitigazione del rischio'!AD$11*tabelle!$W$10),IF('Rischio netto'!T164=tabelle!$V$11,('calcolo mitigazione del rischio'!AD$11*tabelle!$W$11),IF('Rischio netto'!T164=tabelle!$V$12,('calcolo mitigazione del rischio'!AD$11*tabelle!$W$12),"-"))))))))))</f>
        <v>-</v>
      </c>
      <c r="AE153" s="26"/>
      <c r="AF153" s="405" t="str">
        <f>IF('Rischio netto'!T160=tabelle!$V$3,('calcolo mitigazione del rischio'!AF$11*tabelle!$W$3),IF('Rischio netto'!T160=tabelle!$V$4,('calcolo mitigazione del rischio'!AF$11*tabelle!$W$4),IF('Rischio netto'!T160=tabelle!$V$5,('calcolo mitigazione del rischio'!AF$11*tabelle!$W$5),IF('Rischio netto'!T160=tabelle!$V$6,('calcolo mitigazione del rischio'!AF$11*tabelle!$W$6),IF('Rischio netto'!T160=tabelle!$V$7,('calcolo mitigazione del rischio'!AF$11*tabelle!$W$7),IF('Rischio netto'!T160=tabelle!$V$8,('calcolo mitigazione del rischio'!AF$11*tabelle!$W$8),IF('Rischio netto'!T160=tabelle!$V$9,('calcolo mitigazione del rischio'!AF$11*tabelle!$W$9),IF('Rischio netto'!T160=tabelle!$V$10,('calcolo mitigazione del rischio'!AF$11*tabelle!$W$10),IF('Rischio netto'!T160=tabelle!$V$11,('calcolo mitigazione del rischio'!AF$11*tabelle!$W$11),IF('Rischio netto'!T160=tabelle!$V$12,('calcolo mitigazione del rischio'!AF$11*tabelle!$W$12),"-"))))))))))</f>
        <v>-</v>
      </c>
      <c r="AG153" s="405" t="str">
        <f>IF('Rischio netto'!U160=tabelle!$V$3,('calcolo mitigazione del rischio'!AG$11*tabelle!$W$3),IF('Rischio netto'!U160=tabelle!$V$4,('calcolo mitigazione del rischio'!AG$11*tabelle!$W$4),IF('Rischio netto'!U160=tabelle!$V$5,('calcolo mitigazione del rischio'!AG$11*tabelle!$W$5),IF('Rischio netto'!U160=tabelle!$V$6,('calcolo mitigazione del rischio'!AG$11*tabelle!$W$6),IF('Rischio netto'!U160=tabelle!$V$7,('calcolo mitigazione del rischio'!AG$11*tabelle!$W$7),IF('Rischio netto'!U160=tabelle!$V$8,('calcolo mitigazione del rischio'!AG$11*tabelle!$W$8),IF('Rischio netto'!U160=tabelle!$V$9,('calcolo mitigazione del rischio'!AG$11*tabelle!$W$9),IF('Rischio netto'!U160=tabelle!$V$10,('calcolo mitigazione del rischio'!AG$11*tabelle!$W$10),IF('Rischio netto'!U160=tabelle!$V$11,('calcolo mitigazione del rischio'!AG$11*tabelle!$W$11),IF('Rischio netto'!U160=tabelle!$V$12,('calcolo mitigazione del rischio'!AG$11*tabelle!$W$12),"-"))))))))))</f>
        <v>-</v>
      </c>
      <c r="AH153" s="26" t="str">
        <f>IF('Rischio netto'!V164=tabelle!$V$3,('calcolo mitigazione del rischio'!AH$11*tabelle!$W$3),IF('Rischio netto'!V164=tabelle!$V$4,('calcolo mitigazione del rischio'!AH$11*tabelle!$W$4),IF('Rischio netto'!V164=tabelle!$V$5,('calcolo mitigazione del rischio'!AH$11*tabelle!$W$5),IF('Rischio netto'!V164=tabelle!$V$6,('calcolo mitigazione del rischio'!AH$11*tabelle!$W$6),IF('Rischio netto'!V164=tabelle!$V$7,('calcolo mitigazione del rischio'!AH$11*tabelle!$W$7),IF('Rischio netto'!V164=tabelle!$V$8,('calcolo mitigazione del rischio'!AH$11*tabelle!$W$8),IF('Rischio netto'!V164=tabelle!$V$9,('calcolo mitigazione del rischio'!AH$11*tabelle!$W$9),IF('Rischio netto'!V164=tabelle!$V$10,('calcolo mitigazione del rischio'!AH$11*tabelle!$W$10),IF('Rischio netto'!V164=tabelle!$V$11,('calcolo mitigazione del rischio'!AH$11*tabelle!$W$11),IF('Rischio netto'!V164=tabelle!$V$12,('calcolo mitigazione del rischio'!AH$11*tabelle!$W$12),"-"))))))))))</f>
        <v>-</v>
      </c>
      <c r="AI153" s="410" t="str">
        <f>IF('Rischio netto'!W164=tabelle!$V$3,('calcolo mitigazione del rischio'!AI$11*tabelle!$W$3),IF('Rischio netto'!W164=tabelle!$V$4,('calcolo mitigazione del rischio'!AI$11*tabelle!$W$4),IF('Rischio netto'!W164=tabelle!$V$5,('calcolo mitigazione del rischio'!AI$11*tabelle!$W$5),IF('Rischio netto'!W164=tabelle!$V$6,('calcolo mitigazione del rischio'!AI$11*tabelle!$W$6),IF('Rischio netto'!W164=tabelle!$V$7,('calcolo mitigazione del rischio'!AI$11*tabelle!$W$7),IF('Rischio netto'!W164=tabelle!$V$8,('calcolo mitigazione del rischio'!AI$11*tabelle!$W$8),IF('Rischio netto'!W164=tabelle!$V$9,('calcolo mitigazione del rischio'!AI$11*tabelle!$W$9),IF('Rischio netto'!W164=tabelle!$V$10,('calcolo mitigazione del rischio'!AI$11*tabelle!$W$10),IF('Rischio netto'!W164=tabelle!$V$11,('calcolo mitigazione del rischio'!AI$11*tabelle!$W$11),IF('Rischio netto'!W164=tabelle!$V$12,('calcolo mitigazione del rischio'!AI$11*tabelle!$W$12),"-"))))))))))</f>
        <v>-</v>
      </c>
      <c r="AJ153" s="428" t="e">
        <f t="shared" si="18"/>
        <v>#REF!</v>
      </c>
      <c r="AK153" s="429" t="e">
        <f t="shared" si="21"/>
        <v>#REF!</v>
      </c>
      <c r="AL153" s="421" t="e">
        <f>IF('calcolo mitigazione del rischio'!$AJ153="-","-",'calcolo mitigazione del rischio'!$AK153)</f>
        <v>#REF!</v>
      </c>
      <c r="AM153" s="415" t="str">
        <f>IF('Rischio netto'!X164="-","-",IF('calcolo mitigazione del rischio'!S153="-","-",IF('calcolo mitigazione del rischio'!AL153="-","-",ROUND(('calcolo mitigazione del rischio'!S153*(1-'calcolo mitigazione del rischio'!AL153)),0))))</f>
        <v>-</v>
      </c>
      <c r="AN153" s="404"/>
      <c r="AO153" s="26">
        <f>IF('Rischio Lordo'!L160="X",tabelle!$I$2,0)</f>
        <v>0</v>
      </c>
      <c r="AP153" s="26">
        <f>IF('Rischio Lordo'!M160="X",tabelle!$I$3,0)</f>
        <v>0</v>
      </c>
      <c r="AQ153" s="26">
        <f>IF('Rischio Lordo'!N160="X",tabelle!$I$4,0)</f>
        <v>0</v>
      </c>
      <c r="AR153" s="26">
        <f>IF('Rischio Lordo'!O160="X",tabelle!$I$5,0)</f>
        <v>0</v>
      </c>
      <c r="AS153" s="26">
        <f>IF('Rischio Lordo'!P160="X",tabelle!$I$6,0)</f>
        <v>0</v>
      </c>
      <c r="AT153" s="26">
        <f>IF('Rischio Lordo'!Q160="X",tabelle!$I$7,0)</f>
        <v>0</v>
      </c>
      <c r="AU153" s="26">
        <f>IF('Rischio Lordo'!R160="X",tabelle!$I$8,0)</f>
        <v>0</v>
      </c>
      <c r="AV153" s="26">
        <f>IF('Rischio Lordo'!S160="X",tabelle!$I$9,0)</f>
        <v>0</v>
      </c>
      <c r="AW153" s="26">
        <f>IF('Rischio Lordo'!T160="X",tabelle!$I$10,0)</f>
        <v>0</v>
      </c>
      <c r="AX153" s="26">
        <f>IF('Rischio Lordo'!U160="X",tabelle!$I$11,0)</f>
        <v>0</v>
      </c>
      <c r="AY153" s="26">
        <f>IF('Rischio Lordo'!V160="X",tabelle!$I$12,0)</f>
        <v>0</v>
      </c>
      <c r="AZ153" s="26">
        <f>IF('Rischio Lordo'!W160="X",tabelle!$I$13,0)</f>
        <v>0</v>
      </c>
      <c r="BA153" s="26">
        <f>IF('Rischio Lordo'!X160="X",tabelle!$I$14,0)</f>
        <v>0</v>
      </c>
      <c r="BB153" s="26">
        <f>IF('Rischio Lordo'!Y160="X",tabelle!$I$15,0)</f>
        <v>0</v>
      </c>
      <c r="BC153" s="26">
        <f>IF('Rischio Lordo'!Z160="X",tabelle!$I$16,0)</f>
        <v>0</v>
      </c>
      <c r="BD153" s="26">
        <f>IF('Rischio Lordo'!AA160="X",tabelle!$I$17,0)</f>
        <v>0</v>
      </c>
      <c r="BE153" s="26">
        <f>IF('Rischio Lordo'!AB160="X",tabelle!$I$18,0)</f>
        <v>0</v>
      </c>
      <c r="BF153" s="26">
        <f>IF('Rischio Lordo'!AC160="X",tabelle!$I$18,0)</f>
        <v>0</v>
      </c>
      <c r="BG153" s="26">
        <f>IF('Rischio Lordo'!AC160="X",tabelle!$I$19,0)</f>
        <v>0</v>
      </c>
      <c r="BH153" s="212">
        <f t="shared" si="22"/>
        <v>0</v>
      </c>
    </row>
    <row r="154" spans="1:60" x14ac:dyDescent="0.75">
      <c r="A154" s="956">
        <f>Schema!A174</f>
        <v>0</v>
      </c>
      <c r="B154" s="716">
        <f>Schema!B174</f>
        <v>0</v>
      </c>
      <c r="C154" s="1138">
        <f>Schema!C174</f>
        <v>0</v>
      </c>
      <c r="D154" s="273" t="str">
        <f>Schema!D174</f>
        <v>D.5.3. Attuazione piano di ripristino</v>
      </c>
      <c r="E154" s="307" t="str">
        <f>Schema!E174</f>
        <v>GSI</v>
      </c>
      <c r="F154" s="57" t="str">
        <f>Schema!F174</f>
        <v>D</v>
      </c>
      <c r="G154" s="57" t="str">
        <f>Schema!G174</f>
        <v>05</v>
      </c>
      <c r="H154" s="308" t="str">
        <f>Schema!H174</f>
        <v>03</v>
      </c>
      <c r="I154" s="179" t="str">
        <f>IF('Rischio Lordo'!AF161=tabelle!$M$7,tabelle!$N$7,IF('Rischio Lordo'!AF161=tabelle!$M$6,tabelle!$N$6,IF('Rischio Lordo'!AF161=tabelle!$M$5,tabelle!$N$5,IF('Rischio Lordo'!AF161=tabelle!$M$4,tabelle!$N$4,IF('Rischio Lordo'!AF161=tabelle!$M$3,tabelle!$N$3,"-")))))</f>
        <v>-</v>
      </c>
      <c r="J154" s="65" t="str">
        <f>IF('Rischio Lordo'!AG161=tabelle!$M$7,tabelle!$N$7,IF('Rischio Lordo'!AG161=tabelle!$M$6,tabelle!$N$6,IF('Rischio Lordo'!AG161=tabelle!$M$5,tabelle!$N$5,IF('Rischio Lordo'!AG161=tabelle!$M$4,tabelle!$N$4,IF('Rischio Lordo'!AG161=tabelle!$M$3,tabelle!$N$3,"-")))))</f>
        <v>-</v>
      </c>
      <c r="K154" s="65" t="str">
        <f>IF('Rischio Lordo'!AH161=tabelle!$M$7,tabelle!$N$7,IF('Rischio Lordo'!AH161=tabelle!$M$6,tabelle!$N$6,IF('Rischio Lordo'!AH161=tabelle!$M$5,tabelle!$N$5,IF('Rischio Lordo'!AH161=tabelle!$M$4,tabelle!$N$4,IF('Rischio Lordo'!AH161=tabelle!$M$3,tabelle!$N$3,"-")))))</f>
        <v>-</v>
      </c>
      <c r="L154" s="393" t="str">
        <f t="shared" si="19"/>
        <v>-</v>
      </c>
      <c r="M154" s="65" t="str">
        <f>IF('Rischio Lordo'!AI161=tabelle!$M$7,tabelle!$N$7,IF('Rischio Lordo'!AI161=tabelle!$M$6,tabelle!$N$6,IF('Rischio Lordo'!AI161=tabelle!$M$5,tabelle!$N$5,IF('Rischio Lordo'!AI161=tabelle!$M$4,tabelle!$N$4,IF('Rischio Lordo'!AI161=tabelle!$M$3,tabelle!$N$3,"-")))))</f>
        <v>-</v>
      </c>
      <c r="N154" s="162" t="str">
        <f>IF(M154="-","-",IF('calcolo mitigazione del rischio'!L154="-","-",IF(AND((M154*'calcolo mitigazione del rischio'!L154)&gt;=tabelle!$P$3, (M154*'calcolo mitigazione del rischio'!L154)&lt;tabelle!$Q$3),tabelle!$R$3,IF(AND((M154*'calcolo mitigazione del rischio'!L154)&gt;=tabelle!$P$4, (M154*'calcolo mitigazione del rischio'!L154)&lt;tabelle!$Q$4),tabelle!$R$4,IF(AND((M154*'calcolo mitigazione del rischio'!L154)&gt;=tabelle!$P$5, (M154*'calcolo mitigazione del rischio'!L154)&lt;tabelle!$Q$5),tabelle!$R$5,IF(AND((M154*'calcolo mitigazione del rischio'!L154)&gt;=tabelle!$P$6, (M154*'calcolo mitigazione del rischio'!L154)&lt;tabelle!$Q$6),tabelle!$R$6,IF(AND((M154*'calcolo mitigazione del rischio'!L154)&gt;=tabelle!$P$7, (M154*'calcolo mitigazione del rischio'!L154)&lt;=tabelle!$Q$7),tabelle!$R$7,"-")))))))</f>
        <v>-</v>
      </c>
      <c r="O154" s="66" t="str">
        <f>IF('Rischio Lordo'!AK161=tabelle!$M$7,tabelle!$N$7,IF('Rischio Lordo'!AK161=tabelle!$M$6,tabelle!$N$6,IF('Rischio Lordo'!AK161=tabelle!$M$5,tabelle!$N$5,IF('Rischio Lordo'!AK161=tabelle!$M$4,tabelle!$N$4,IF('Rischio Lordo'!AK161=tabelle!$M$3,tabelle!$N$3,"-")))))</f>
        <v>-</v>
      </c>
      <c r="P154" s="66" t="str">
        <f>IF('Rischio Lordo'!AL161=tabelle!$M$7,tabelle!$N$7,IF('Rischio Lordo'!AL161=tabelle!$M$6,tabelle!$N$6,IF('Rischio Lordo'!AL161=tabelle!$M$5,tabelle!$N$5,IF('Rischio Lordo'!AL161=tabelle!$M$4,tabelle!$N$4,IF('Rischio Lordo'!AL161=tabelle!$M$3,tabelle!$N$3,"-")))))</f>
        <v>-</v>
      </c>
      <c r="Q154" s="66" t="str">
        <f>IF('Rischio Lordo'!AM161=tabelle!$M$7,tabelle!$N$7,IF('Rischio Lordo'!AM161=tabelle!$M$6,tabelle!$N$6,IF('Rischio Lordo'!AM161=tabelle!$M$5,tabelle!$N$5,IF('Rischio Lordo'!AM161=tabelle!$M$4,tabelle!$N$4,IF('Rischio Lordo'!AM161=tabelle!$M$3,tabelle!$N$3,"-")))))</f>
        <v>-</v>
      </c>
      <c r="R154" s="163" t="str">
        <f t="shared" si="20"/>
        <v>-</v>
      </c>
      <c r="S154" s="227" t="str">
        <f>IF(R154="-","-",(R154*'calcolo mitigazione del rischio'!N154))</f>
        <v>-</v>
      </c>
      <c r="T154" s="26" t="str">
        <f>IF('Rischio netto'!I165=tabelle!$V$3,('calcolo mitigazione del rischio'!T$11*tabelle!$W$3),IF('Rischio netto'!I165=tabelle!$V$4,('calcolo mitigazione del rischio'!T$11*tabelle!$W$4),IF('Rischio netto'!I165=tabelle!$V$5,('calcolo mitigazione del rischio'!T$11*tabelle!$W$5),IF('Rischio netto'!I165=tabelle!$V$6,('calcolo mitigazione del rischio'!T$11*tabelle!$W$6),IF('Rischio netto'!I165=tabelle!$V$7,('calcolo mitigazione del rischio'!T$11*tabelle!$W$7),IF('Rischio netto'!I165=tabelle!$V$8,('calcolo mitigazione del rischio'!T$11*tabelle!$W$8),IF('Rischio netto'!I165=tabelle!$V$9,('calcolo mitigazione del rischio'!T$11*tabelle!$W$9),IF('Rischio netto'!I165=tabelle!$V$10,('calcolo mitigazione del rischio'!T$11*tabelle!$W$10),IF('Rischio netto'!I165=tabelle!$V$11,('calcolo mitigazione del rischio'!T$11*tabelle!$W$11),IF('Rischio netto'!I165=tabelle!$V$12,('calcolo mitigazione del rischio'!T$11*tabelle!$W$12),"-"))))))))))</f>
        <v>-</v>
      </c>
      <c r="U154" s="26" t="str">
        <f>IF('Rischio netto'!J165=tabelle!$V$3,('calcolo mitigazione del rischio'!U$11*tabelle!$W$3),IF('Rischio netto'!J165=tabelle!$V$4,('calcolo mitigazione del rischio'!U$11*tabelle!$W$4),IF('Rischio netto'!J165=tabelle!$V$5,('calcolo mitigazione del rischio'!U$11*tabelle!$W$5),IF('Rischio netto'!J165=tabelle!$V$6,('calcolo mitigazione del rischio'!U$11*tabelle!$W$6),IF('Rischio netto'!J165=tabelle!$V$7,('calcolo mitigazione del rischio'!U$11*tabelle!$W$7),IF('Rischio netto'!J165=tabelle!$V$8,('calcolo mitigazione del rischio'!U$11*tabelle!$W$8),IF('Rischio netto'!J165=tabelle!$V$9,('calcolo mitigazione del rischio'!U$11*tabelle!$W$9),IF('Rischio netto'!J165=tabelle!$V$10,('calcolo mitigazione del rischio'!U$11*tabelle!$W$10),IF('Rischio netto'!J165=tabelle!$V$11,('calcolo mitigazione del rischio'!U$11*tabelle!$W$11),IF('Rischio netto'!J165=tabelle!$V$12,('calcolo mitigazione del rischio'!U$11*tabelle!$W$12),"-"))))))))))</f>
        <v>-</v>
      </c>
      <c r="V154" s="26" t="str">
        <f>IF('Rischio netto'!K165=tabelle!$V$3,('calcolo mitigazione del rischio'!V$11*tabelle!$W$3),IF('Rischio netto'!K165=tabelle!$V$4,('calcolo mitigazione del rischio'!V$11*tabelle!$W$4),IF('Rischio netto'!K165=tabelle!$V$5,('calcolo mitigazione del rischio'!V$11*tabelle!$W$5),IF('Rischio netto'!K165=tabelle!$V$6,('calcolo mitigazione del rischio'!V$11*tabelle!$W$6),IF('Rischio netto'!K165=tabelle!$V$7,('calcolo mitigazione del rischio'!V$11*tabelle!$W$7),IF('Rischio netto'!K165=tabelle!$V$8,('calcolo mitigazione del rischio'!V$11*tabelle!$W$8),IF('Rischio netto'!K165=tabelle!$V$9,('calcolo mitigazione del rischio'!V$11*tabelle!$W$9),IF('Rischio netto'!K165=tabelle!$V$10,('calcolo mitigazione del rischio'!V$11*tabelle!$W$10),IF('Rischio netto'!K165=tabelle!$V$11,('calcolo mitigazione del rischio'!V$11*tabelle!$W$11),IF('Rischio netto'!K165=tabelle!$V$12,('calcolo mitigazione del rischio'!V$11*tabelle!$W$12),"-"))))))))))</f>
        <v>-</v>
      </c>
      <c r="W154" s="26" t="str">
        <f>IF('Rischio netto'!L165=tabelle!$V$3,('calcolo mitigazione del rischio'!W$11*tabelle!$W$3),IF('Rischio netto'!L165=tabelle!$V$4,('calcolo mitigazione del rischio'!W$11*tabelle!$W$4),IF('Rischio netto'!L165=tabelle!$V$5,('calcolo mitigazione del rischio'!W$11*tabelle!$W$5),IF('Rischio netto'!L165=tabelle!$V$6,('calcolo mitigazione del rischio'!W$11*tabelle!$W$6),IF('Rischio netto'!L165=tabelle!$V$7,('calcolo mitigazione del rischio'!W$11*tabelle!$W$7),IF('Rischio netto'!L165=tabelle!$V$8,('calcolo mitigazione del rischio'!W$11*tabelle!$W$8),IF('Rischio netto'!L165=tabelle!$V$9,('calcolo mitigazione del rischio'!W$11*tabelle!$W$9),IF('Rischio netto'!L165=tabelle!$V$10,('calcolo mitigazione del rischio'!W$11*tabelle!$W$10),IF('Rischio netto'!L165=tabelle!$V$11,('calcolo mitigazione del rischio'!W$11*tabelle!$W$11),IF('Rischio netto'!L165=tabelle!$V$12,('calcolo mitigazione del rischio'!W$11*tabelle!$W$12),"-"))))))))))</f>
        <v>-</v>
      </c>
      <c r="X154" s="26" t="str">
        <f>IF('Rischio netto'!O165=tabelle!$V$3,('calcolo mitigazione del rischio'!X$11*tabelle!$W$3),IF('Rischio netto'!O165=tabelle!$V$4,('calcolo mitigazione del rischio'!X$11*tabelle!$W$4),IF('Rischio netto'!O165=tabelle!$V$5,('calcolo mitigazione del rischio'!X$11*tabelle!$W$5),IF('Rischio netto'!O165=tabelle!$V$6,('calcolo mitigazione del rischio'!X$11*tabelle!$W$6),IF('Rischio netto'!O165=tabelle!$V$7,('calcolo mitigazione del rischio'!X$11*tabelle!$W$7),IF('Rischio netto'!O165=tabelle!$V$8,('calcolo mitigazione del rischio'!X$11*tabelle!$W$8),IF('Rischio netto'!O165=tabelle!$V$9,('calcolo mitigazione del rischio'!X$11*tabelle!$W$9),IF('Rischio netto'!O165=tabelle!$V$10,('calcolo mitigazione del rischio'!X$11*tabelle!$W$10),IF('Rischio netto'!O165=tabelle!$V$11,('calcolo mitigazione del rischio'!X$11*tabelle!$W$11),IF('Rischio netto'!O165=tabelle!$V$12,('calcolo mitigazione del rischio'!X$11*tabelle!$W$12),"-"))))))))))</f>
        <v>-</v>
      </c>
      <c r="Y154" s="26" t="str">
        <f>IF('Rischio netto'!P165=tabelle!$V$3,('calcolo mitigazione del rischio'!Y$11*tabelle!$W$3),IF('Rischio netto'!P165=tabelle!$V$4,('calcolo mitigazione del rischio'!Y$11*tabelle!$W$4),IF('Rischio netto'!P165=tabelle!$V$5,('calcolo mitigazione del rischio'!Y$11*tabelle!$W$5),IF('Rischio netto'!P165=tabelle!$V$6,('calcolo mitigazione del rischio'!Y$11*tabelle!$W$6),IF('Rischio netto'!P165=tabelle!$V$7,('calcolo mitigazione del rischio'!Y$11*tabelle!$W$7),IF('Rischio netto'!P165=tabelle!$V$8,('calcolo mitigazione del rischio'!Y$11*tabelle!$W$8),IF('Rischio netto'!P165=tabelle!$V$9,('calcolo mitigazione del rischio'!Y$11*tabelle!$W$9),IF('Rischio netto'!P165=tabelle!$V$10,('calcolo mitigazione del rischio'!Y$11*tabelle!$W$10),IF('Rischio netto'!P165=tabelle!$V$11,('calcolo mitigazione del rischio'!Y$11*tabelle!$W$11),IF('Rischio netto'!P165=tabelle!$V$12,('calcolo mitigazione del rischio'!Y$11*tabelle!$W$12),"-"))))))))))</f>
        <v>-</v>
      </c>
      <c r="Z154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4" s="26" t="str">
        <f>IF('Rischio netto'!Q165=tabelle!$V$3,('calcolo mitigazione del rischio'!AA$11*tabelle!$W$3),IF('Rischio netto'!Q165=tabelle!$V$4,('calcolo mitigazione del rischio'!AA$11*tabelle!$W$4),IF('Rischio netto'!Q165=tabelle!$V$5,('calcolo mitigazione del rischio'!AA$11*tabelle!$W$5),IF('Rischio netto'!Q165=tabelle!$V$6,('calcolo mitigazione del rischio'!AA$11*tabelle!$W$6),IF('Rischio netto'!Q165=tabelle!$V$7,('calcolo mitigazione del rischio'!AA$11*tabelle!$W$7),IF('Rischio netto'!Q165=tabelle!$V$8,('calcolo mitigazione del rischio'!AA$11*tabelle!$W$8),IF('Rischio netto'!Q165=tabelle!$V$9,('calcolo mitigazione del rischio'!AA$11*tabelle!$W$9),IF('Rischio netto'!Q165=tabelle!$V$10,('calcolo mitigazione del rischio'!AA$11*tabelle!$W$10),IF('Rischio netto'!Q165=tabelle!$V$11,('calcolo mitigazione del rischio'!AA$11*tabelle!$W$11),IF('Rischio netto'!Q165=tabelle!$V$12,('calcolo mitigazione del rischio'!AA$11*tabelle!$W$12),"-"))))))))))</f>
        <v>-</v>
      </c>
      <c r="AB154" s="26" t="str">
        <f>IF('Rischio netto'!R165=tabelle!$V$3,('calcolo mitigazione del rischio'!AB$11*tabelle!$W$3),IF('Rischio netto'!R165=tabelle!$V$4,('calcolo mitigazione del rischio'!AB$11*tabelle!$W$4),IF('Rischio netto'!R165=tabelle!$V$5,('calcolo mitigazione del rischio'!AB$11*tabelle!$W$5),IF('Rischio netto'!R165=tabelle!$V$6,('calcolo mitigazione del rischio'!AB$11*tabelle!$W$6),IF('Rischio netto'!R165=tabelle!$V$7,('calcolo mitigazione del rischio'!AB$11*tabelle!$W$7),IF('Rischio netto'!R165=tabelle!$V$8,('calcolo mitigazione del rischio'!AB$11*tabelle!$W$8),IF('Rischio netto'!R165=tabelle!$V$9,('calcolo mitigazione del rischio'!AB$11*tabelle!$W$9),IF('Rischio netto'!R165=tabelle!$V$10,('calcolo mitigazione del rischio'!AB$11*tabelle!$W$10),IF('Rischio netto'!R165=tabelle!$V$11,('calcolo mitigazione del rischio'!AB$11*tabelle!$W$11),IF('Rischio netto'!R165=tabelle!$V$12,('calcolo mitigazione del rischio'!AB$11*tabelle!$W$12),"-"))))))))))</f>
        <v>-</v>
      </c>
      <c r="AC154" s="405" t="str">
        <f>IF('Rischio netto'!T161=tabelle!$V$3,('calcolo mitigazione del rischio'!AC$11*tabelle!$W$3),IF('Rischio netto'!T161=tabelle!$V$4,('calcolo mitigazione del rischio'!AC$11*tabelle!$W$4),IF('Rischio netto'!T161=tabelle!$V$5,('calcolo mitigazione del rischio'!AC$11*tabelle!$W$5),IF('Rischio netto'!T161=tabelle!$V$6,('calcolo mitigazione del rischio'!AC$11*tabelle!$W$6),IF('Rischio netto'!T161=tabelle!$V$7,('calcolo mitigazione del rischio'!AC$11*tabelle!$W$7),IF('Rischio netto'!T161=tabelle!$V$8,('calcolo mitigazione del rischio'!AC$11*tabelle!$W$8),IF('Rischio netto'!T161=tabelle!$V$9,('calcolo mitigazione del rischio'!AC$11*tabelle!$W$9),IF('Rischio netto'!T161=tabelle!$V$10,('calcolo mitigazione del rischio'!AC$11*tabelle!$W$10),IF('Rischio netto'!T161=tabelle!$V$11,('calcolo mitigazione del rischio'!AC$11*tabelle!$W$11),IF('Rischio netto'!T161=tabelle!$V$12,('calcolo mitigazione del rischio'!AC$11*tabelle!$W$12),"-"))))))))))</f>
        <v>-</v>
      </c>
      <c r="AD154" s="26" t="str">
        <f>IF('Rischio netto'!T165=tabelle!$V$3,('calcolo mitigazione del rischio'!AD$11*tabelle!$W$3),IF('Rischio netto'!T165=tabelle!$V$4,('calcolo mitigazione del rischio'!AD$11*tabelle!$W$4),IF('Rischio netto'!T165=tabelle!$V$5,('calcolo mitigazione del rischio'!AD$11*tabelle!$W$5),IF('Rischio netto'!T165=tabelle!$V$6,('calcolo mitigazione del rischio'!AD$11*tabelle!$W$6),IF('Rischio netto'!T165=tabelle!$V$7,('calcolo mitigazione del rischio'!AD$11*tabelle!$W$7),IF('Rischio netto'!T165=tabelle!$V$8,('calcolo mitigazione del rischio'!AD$11*tabelle!$W$8),IF('Rischio netto'!T165=tabelle!$V$9,('calcolo mitigazione del rischio'!AD$11*tabelle!$W$9),IF('Rischio netto'!T165=tabelle!$V$10,('calcolo mitigazione del rischio'!AD$11*tabelle!$W$10),IF('Rischio netto'!T165=tabelle!$V$11,('calcolo mitigazione del rischio'!AD$11*tabelle!$W$11),IF('Rischio netto'!T165=tabelle!$V$12,('calcolo mitigazione del rischio'!AD$11*tabelle!$W$12),"-"))))))))))</f>
        <v>-</v>
      </c>
      <c r="AE154" s="26"/>
      <c r="AF154" s="405" t="str">
        <f>IF('Rischio netto'!T161=tabelle!$V$3,('calcolo mitigazione del rischio'!AF$11*tabelle!$W$3),IF('Rischio netto'!T161=tabelle!$V$4,('calcolo mitigazione del rischio'!AF$11*tabelle!$W$4),IF('Rischio netto'!T161=tabelle!$V$5,('calcolo mitigazione del rischio'!AF$11*tabelle!$W$5),IF('Rischio netto'!T161=tabelle!$V$6,('calcolo mitigazione del rischio'!AF$11*tabelle!$W$6),IF('Rischio netto'!T161=tabelle!$V$7,('calcolo mitigazione del rischio'!AF$11*tabelle!$W$7),IF('Rischio netto'!T161=tabelle!$V$8,('calcolo mitigazione del rischio'!AF$11*tabelle!$W$8),IF('Rischio netto'!T161=tabelle!$V$9,('calcolo mitigazione del rischio'!AF$11*tabelle!$W$9),IF('Rischio netto'!T161=tabelle!$V$10,('calcolo mitigazione del rischio'!AF$11*tabelle!$W$10),IF('Rischio netto'!T161=tabelle!$V$11,('calcolo mitigazione del rischio'!AF$11*tabelle!$W$11),IF('Rischio netto'!T161=tabelle!$V$12,('calcolo mitigazione del rischio'!AF$11*tabelle!$W$12),"-"))))))))))</f>
        <v>-</v>
      </c>
      <c r="AG154" s="405" t="str">
        <f>IF('Rischio netto'!U161=tabelle!$V$3,('calcolo mitigazione del rischio'!AG$11*tabelle!$W$3),IF('Rischio netto'!U161=tabelle!$V$4,('calcolo mitigazione del rischio'!AG$11*tabelle!$W$4),IF('Rischio netto'!U161=tabelle!$V$5,('calcolo mitigazione del rischio'!AG$11*tabelle!$W$5),IF('Rischio netto'!U161=tabelle!$V$6,('calcolo mitigazione del rischio'!AG$11*tabelle!$W$6),IF('Rischio netto'!U161=tabelle!$V$7,('calcolo mitigazione del rischio'!AG$11*tabelle!$W$7),IF('Rischio netto'!U161=tabelle!$V$8,('calcolo mitigazione del rischio'!AG$11*tabelle!$W$8),IF('Rischio netto'!U161=tabelle!$V$9,('calcolo mitigazione del rischio'!AG$11*tabelle!$W$9),IF('Rischio netto'!U161=tabelle!$V$10,('calcolo mitigazione del rischio'!AG$11*tabelle!$W$10),IF('Rischio netto'!U161=tabelle!$V$11,('calcolo mitigazione del rischio'!AG$11*tabelle!$W$11),IF('Rischio netto'!U161=tabelle!$V$12,('calcolo mitigazione del rischio'!AG$11*tabelle!$W$12),"-"))))))))))</f>
        <v>-</v>
      </c>
      <c r="AH154" s="26" t="str">
        <f>IF('Rischio netto'!V165=tabelle!$V$3,('calcolo mitigazione del rischio'!AH$11*tabelle!$W$3),IF('Rischio netto'!V165=tabelle!$V$4,('calcolo mitigazione del rischio'!AH$11*tabelle!$W$4),IF('Rischio netto'!V165=tabelle!$V$5,('calcolo mitigazione del rischio'!AH$11*tabelle!$W$5),IF('Rischio netto'!V165=tabelle!$V$6,('calcolo mitigazione del rischio'!AH$11*tabelle!$W$6),IF('Rischio netto'!V165=tabelle!$V$7,('calcolo mitigazione del rischio'!AH$11*tabelle!$W$7),IF('Rischio netto'!V165=tabelle!$V$8,('calcolo mitigazione del rischio'!AH$11*tabelle!$W$8),IF('Rischio netto'!V165=tabelle!$V$9,('calcolo mitigazione del rischio'!AH$11*tabelle!$W$9),IF('Rischio netto'!V165=tabelle!$V$10,('calcolo mitigazione del rischio'!AH$11*tabelle!$W$10),IF('Rischio netto'!V165=tabelle!$V$11,('calcolo mitigazione del rischio'!AH$11*tabelle!$W$11),IF('Rischio netto'!V165=tabelle!$V$12,('calcolo mitigazione del rischio'!AH$11*tabelle!$W$12),"-"))))))))))</f>
        <v>-</v>
      </c>
      <c r="AI154" s="410" t="str">
        <f>IF('Rischio netto'!W165=tabelle!$V$3,('calcolo mitigazione del rischio'!AI$11*tabelle!$W$3),IF('Rischio netto'!W165=tabelle!$V$4,('calcolo mitigazione del rischio'!AI$11*tabelle!$W$4),IF('Rischio netto'!W165=tabelle!$V$5,('calcolo mitigazione del rischio'!AI$11*tabelle!$W$5),IF('Rischio netto'!W165=tabelle!$V$6,('calcolo mitigazione del rischio'!AI$11*tabelle!$W$6),IF('Rischio netto'!W165=tabelle!$V$7,('calcolo mitigazione del rischio'!AI$11*tabelle!$W$7),IF('Rischio netto'!W165=tabelle!$V$8,('calcolo mitigazione del rischio'!AI$11*tabelle!$W$8),IF('Rischio netto'!W165=tabelle!$V$9,('calcolo mitigazione del rischio'!AI$11*tabelle!$W$9),IF('Rischio netto'!W165=tabelle!$V$10,('calcolo mitigazione del rischio'!AI$11*tabelle!$W$10),IF('Rischio netto'!W165=tabelle!$V$11,('calcolo mitigazione del rischio'!AI$11*tabelle!$W$11),IF('Rischio netto'!W165=tabelle!$V$12,('calcolo mitigazione del rischio'!AI$11*tabelle!$W$12),"-"))))))))))</f>
        <v>-</v>
      </c>
      <c r="AJ154" s="428" t="e">
        <f t="shared" si="18"/>
        <v>#REF!</v>
      </c>
      <c r="AK154" s="429" t="e">
        <f t="shared" si="21"/>
        <v>#REF!</v>
      </c>
      <c r="AL154" s="422" t="e">
        <f>IF('calcolo mitigazione del rischio'!$AJ154="-","-",'calcolo mitigazione del rischio'!$AK154)</f>
        <v>#REF!</v>
      </c>
      <c r="AM154" s="388" t="str">
        <f>IF('Rischio netto'!X165="-","-",IF('calcolo mitigazione del rischio'!S154="-","-",IF('calcolo mitigazione del rischio'!AL154="-","-",ROUND(('calcolo mitigazione del rischio'!S154*(1-'calcolo mitigazione del rischio'!AL154)),0))))</f>
        <v>-</v>
      </c>
      <c r="AN154" s="404"/>
      <c r="AO154" s="26">
        <f>IF('Rischio Lordo'!L161="X",tabelle!$I$2,0)</f>
        <v>0</v>
      </c>
      <c r="AP154" s="26">
        <f>IF('Rischio Lordo'!M161="X",tabelle!$I$3,0)</f>
        <v>0</v>
      </c>
      <c r="AQ154" s="26">
        <f>IF('Rischio Lordo'!N161="X",tabelle!$I$4,0)</f>
        <v>0</v>
      </c>
      <c r="AR154" s="26">
        <f>IF('Rischio Lordo'!O161="X",tabelle!$I$5,0)</f>
        <v>0</v>
      </c>
      <c r="AS154" s="26">
        <f>IF('Rischio Lordo'!P161="X",tabelle!$I$6,0)</f>
        <v>0</v>
      </c>
      <c r="AT154" s="26">
        <f>IF('Rischio Lordo'!Q161="X",tabelle!$I$7,0)</f>
        <v>0</v>
      </c>
      <c r="AU154" s="26">
        <f>IF('Rischio Lordo'!R161="X",tabelle!$I$8,0)</f>
        <v>0</v>
      </c>
      <c r="AV154" s="26">
        <f>IF('Rischio Lordo'!S161="X",tabelle!$I$9,0)</f>
        <v>0</v>
      </c>
      <c r="AW154" s="26">
        <f>IF('Rischio Lordo'!T161="X",tabelle!$I$10,0)</f>
        <v>0</v>
      </c>
      <c r="AX154" s="26">
        <f>IF('Rischio Lordo'!U161="X",tabelle!$I$11,0)</f>
        <v>0</v>
      </c>
      <c r="AY154" s="26">
        <f>IF('Rischio Lordo'!V161="X",tabelle!$I$12,0)</f>
        <v>0</v>
      </c>
      <c r="AZ154" s="26">
        <f>IF('Rischio Lordo'!W161="X",tabelle!$I$13,0)</f>
        <v>0</v>
      </c>
      <c r="BA154" s="26">
        <f>IF('Rischio Lordo'!X161="X",tabelle!$I$14,0)</f>
        <v>0</v>
      </c>
      <c r="BB154" s="26">
        <f>IF('Rischio Lordo'!Y161="X",tabelle!$I$15,0)</f>
        <v>0</v>
      </c>
      <c r="BC154" s="26">
        <f>IF('Rischio Lordo'!Z161="X",tabelle!$I$16,0)</f>
        <v>0</v>
      </c>
      <c r="BD154" s="26">
        <f>IF('Rischio Lordo'!AA161="X",tabelle!$I$17,0)</f>
        <v>0</v>
      </c>
      <c r="BE154" s="26">
        <f>IF('Rischio Lordo'!AB161="X",tabelle!$I$18,0)</f>
        <v>0</v>
      </c>
      <c r="BF154" s="26">
        <f>IF('Rischio Lordo'!AC161="X",tabelle!$I$18,0)</f>
        <v>0</v>
      </c>
      <c r="BG154" s="26">
        <f>IF('Rischio Lordo'!AC161="X",tabelle!$I$19,0)</f>
        <v>0</v>
      </c>
      <c r="BH154" s="212">
        <f t="shared" si="22"/>
        <v>0</v>
      </c>
    </row>
    <row r="155" spans="1:60" x14ac:dyDescent="0.75">
      <c r="A155" s="956">
        <f>Schema!A175</f>
        <v>0</v>
      </c>
      <c r="B155" s="716">
        <f>Schema!B175</f>
        <v>0</v>
      </c>
      <c r="C155" s="1138">
        <f>Schema!C175</f>
        <v>0</v>
      </c>
      <c r="D155" s="273" t="str">
        <f>Schema!D175</f>
        <v>D.5.4. Monitoraggio ripristino</v>
      </c>
      <c r="E155" s="307" t="str">
        <f>Schema!E175</f>
        <v>GSI</v>
      </c>
      <c r="F155" s="57" t="str">
        <f>Schema!F175</f>
        <v>D</v>
      </c>
      <c r="G155" s="57" t="str">
        <f>Schema!G175</f>
        <v>05</v>
      </c>
      <c r="H155" s="308" t="str">
        <f>Schema!H175</f>
        <v>04</v>
      </c>
      <c r="I155" s="181" t="str">
        <f>IF('Rischio Lordo'!AF162=tabelle!$M$7,tabelle!$N$7,IF('Rischio Lordo'!AF162=tabelle!$M$6,tabelle!$N$6,IF('Rischio Lordo'!AF162=tabelle!$M$5,tabelle!$N$5,IF('Rischio Lordo'!AF162=tabelle!$M$4,tabelle!$N$4,IF('Rischio Lordo'!AF162=tabelle!$M$3,tabelle!$N$3,"-")))))</f>
        <v>-</v>
      </c>
      <c r="J155" s="34" t="str">
        <f>IF('Rischio Lordo'!AG162=tabelle!$M$7,tabelle!$N$7,IF('Rischio Lordo'!AG162=tabelle!$M$6,tabelle!$N$6,IF('Rischio Lordo'!AG162=tabelle!$M$5,tabelle!$N$5,IF('Rischio Lordo'!AG162=tabelle!$M$4,tabelle!$N$4,IF('Rischio Lordo'!AG162=tabelle!$M$3,tabelle!$N$3,"-")))))</f>
        <v>-</v>
      </c>
      <c r="K155" s="34" t="str">
        <f>IF('Rischio Lordo'!AH162=tabelle!$M$7,tabelle!$N$7,IF('Rischio Lordo'!AH162=tabelle!$M$6,tabelle!$N$6,IF('Rischio Lordo'!AH162=tabelle!$M$5,tabelle!$N$5,IF('Rischio Lordo'!AH162=tabelle!$M$4,tabelle!$N$4,IF('Rischio Lordo'!AH162=tabelle!$M$3,tabelle!$N$3,"-")))))</f>
        <v>-</v>
      </c>
      <c r="L155" s="394" t="str">
        <f t="shared" si="19"/>
        <v>-</v>
      </c>
      <c r="M155" s="34" t="str">
        <f>IF('Rischio Lordo'!AI162=tabelle!$M$7,tabelle!$N$7,IF('Rischio Lordo'!AI162=tabelle!$M$6,tabelle!$N$6,IF('Rischio Lordo'!AI162=tabelle!$M$5,tabelle!$N$5,IF('Rischio Lordo'!AI162=tabelle!$M$4,tabelle!$N$4,IF('Rischio Lordo'!AI162=tabelle!$M$3,tabelle!$N$3,"-")))))</f>
        <v>-</v>
      </c>
      <c r="N155" s="165" t="str">
        <f>IF(M155="-","-",IF('calcolo mitigazione del rischio'!L155="-","-",IF(AND((M155*'calcolo mitigazione del rischio'!L155)&gt;=tabelle!$P$3, (M155*'calcolo mitigazione del rischio'!L155)&lt;tabelle!$Q$3),tabelle!$R$3,IF(AND((M155*'calcolo mitigazione del rischio'!L155)&gt;=tabelle!$P$4, (M155*'calcolo mitigazione del rischio'!L155)&lt;tabelle!$Q$4),tabelle!$R$4,IF(AND((M155*'calcolo mitigazione del rischio'!L155)&gt;=tabelle!$P$5, (M155*'calcolo mitigazione del rischio'!L155)&lt;tabelle!$Q$5),tabelle!$R$5,IF(AND((M155*'calcolo mitigazione del rischio'!L155)&gt;=tabelle!$P$6, (M155*'calcolo mitigazione del rischio'!L155)&lt;tabelle!$Q$6),tabelle!$R$6,IF(AND((M155*'calcolo mitigazione del rischio'!L155)&gt;=tabelle!$P$7, (M155*'calcolo mitigazione del rischio'!L155)&lt;=tabelle!$Q$7),tabelle!$R$7,"-")))))))</f>
        <v>-</v>
      </c>
      <c r="O155" s="35" t="str">
        <f>IF('Rischio Lordo'!AK162=tabelle!$M$7,tabelle!$N$7,IF('Rischio Lordo'!AK162=tabelle!$M$6,tabelle!$N$6,IF('Rischio Lordo'!AK162=tabelle!$M$5,tabelle!$N$5,IF('Rischio Lordo'!AK162=tabelle!$M$4,tabelle!$N$4,IF('Rischio Lordo'!AK162=tabelle!$M$3,tabelle!$N$3,"-")))))</f>
        <v>-</v>
      </c>
      <c r="P155" s="35" t="str">
        <f>IF('Rischio Lordo'!AL162=tabelle!$M$7,tabelle!$N$7,IF('Rischio Lordo'!AL162=tabelle!$M$6,tabelle!$N$6,IF('Rischio Lordo'!AL162=tabelle!$M$5,tabelle!$N$5,IF('Rischio Lordo'!AL162=tabelle!$M$4,tabelle!$N$4,IF('Rischio Lordo'!AL162=tabelle!$M$3,tabelle!$N$3,"-")))))</f>
        <v>-</v>
      </c>
      <c r="Q155" s="35" t="str">
        <f>IF('Rischio Lordo'!AM162=tabelle!$M$7,tabelle!$N$7,IF('Rischio Lordo'!AM162=tabelle!$M$6,tabelle!$N$6,IF('Rischio Lordo'!AM162=tabelle!$M$5,tabelle!$N$5,IF('Rischio Lordo'!AM162=tabelle!$M$4,tabelle!$N$4,IF('Rischio Lordo'!AM162=tabelle!$M$3,tabelle!$N$3,"-")))))</f>
        <v>-</v>
      </c>
      <c r="R155" s="166" t="str">
        <f t="shared" si="20"/>
        <v>-</v>
      </c>
      <c r="S155" s="228" t="str">
        <f>IF(R155="-","-",(R155*'calcolo mitigazione del rischio'!N155))</f>
        <v>-</v>
      </c>
      <c r="T155" s="26" t="str">
        <f>IF('Rischio netto'!I166=tabelle!$V$3,('calcolo mitigazione del rischio'!T$11*tabelle!$W$3),IF('Rischio netto'!I166=tabelle!$V$4,('calcolo mitigazione del rischio'!T$11*tabelle!$W$4),IF('Rischio netto'!I166=tabelle!$V$5,('calcolo mitigazione del rischio'!T$11*tabelle!$W$5),IF('Rischio netto'!I166=tabelle!$V$6,('calcolo mitigazione del rischio'!T$11*tabelle!$W$6),IF('Rischio netto'!I166=tabelle!$V$7,('calcolo mitigazione del rischio'!T$11*tabelle!$W$7),IF('Rischio netto'!I166=tabelle!$V$8,('calcolo mitigazione del rischio'!T$11*tabelle!$W$8),IF('Rischio netto'!I166=tabelle!$V$9,('calcolo mitigazione del rischio'!T$11*tabelle!$W$9),IF('Rischio netto'!I166=tabelle!$V$10,('calcolo mitigazione del rischio'!T$11*tabelle!$W$10),IF('Rischio netto'!I166=tabelle!$V$11,('calcolo mitigazione del rischio'!T$11*tabelle!$W$11),IF('Rischio netto'!I166=tabelle!$V$12,('calcolo mitigazione del rischio'!T$11*tabelle!$W$12),"-"))))))))))</f>
        <v>-</v>
      </c>
      <c r="U155" s="26" t="str">
        <f>IF('Rischio netto'!J166=tabelle!$V$3,('calcolo mitigazione del rischio'!U$11*tabelle!$W$3),IF('Rischio netto'!J166=tabelle!$V$4,('calcolo mitigazione del rischio'!U$11*tabelle!$W$4),IF('Rischio netto'!J166=tabelle!$V$5,('calcolo mitigazione del rischio'!U$11*tabelle!$W$5),IF('Rischio netto'!J166=tabelle!$V$6,('calcolo mitigazione del rischio'!U$11*tabelle!$W$6),IF('Rischio netto'!J166=tabelle!$V$7,('calcolo mitigazione del rischio'!U$11*tabelle!$W$7),IF('Rischio netto'!J166=tabelle!$V$8,('calcolo mitigazione del rischio'!U$11*tabelle!$W$8),IF('Rischio netto'!J166=tabelle!$V$9,('calcolo mitigazione del rischio'!U$11*tabelle!$W$9),IF('Rischio netto'!J166=tabelle!$V$10,('calcolo mitigazione del rischio'!U$11*tabelle!$W$10),IF('Rischio netto'!J166=tabelle!$V$11,('calcolo mitigazione del rischio'!U$11*tabelle!$W$11),IF('Rischio netto'!J166=tabelle!$V$12,('calcolo mitigazione del rischio'!U$11*tabelle!$W$12),"-"))))))))))</f>
        <v>-</v>
      </c>
      <c r="V155" s="26" t="str">
        <f>IF('Rischio netto'!K166=tabelle!$V$3,('calcolo mitigazione del rischio'!V$11*tabelle!$W$3),IF('Rischio netto'!K166=tabelle!$V$4,('calcolo mitigazione del rischio'!V$11*tabelle!$W$4),IF('Rischio netto'!K166=tabelle!$V$5,('calcolo mitigazione del rischio'!V$11*tabelle!$W$5),IF('Rischio netto'!K166=tabelle!$V$6,('calcolo mitigazione del rischio'!V$11*tabelle!$W$6),IF('Rischio netto'!K166=tabelle!$V$7,('calcolo mitigazione del rischio'!V$11*tabelle!$W$7),IF('Rischio netto'!K166=tabelle!$V$8,('calcolo mitigazione del rischio'!V$11*tabelle!$W$8),IF('Rischio netto'!K166=tabelle!$V$9,('calcolo mitigazione del rischio'!V$11*tabelle!$W$9),IF('Rischio netto'!K166=tabelle!$V$10,('calcolo mitigazione del rischio'!V$11*tabelle!$W$10),IF('Rischio netto'!K166=tabelle!$V$11,('calcolo mitigazione del rischio'!V$11*tabelle!$W$11),IF('Rischio netto'!K166=tabelle!$V$12,('calcolo mitigazione del rischio'!V$11*tabelle!$W$12),"-"))))))))))</f>
        <v>-</v>
      </c>
      <c r="W155" s="26" t="str">
        <f>IF('Rischio netto'!L166=tabelle!$V$3,('calcolo mitigazione del rischio'!W$11*tabelle!$W$3),IF('Rischio netto'!L166=tabelle!$V$4,('calcolo mitigazione del rischio'!W$11*tabelle!$W$4),IF('Rischio netto'!L166=tabelle!$V$5,('calcolo mitigazione del rischio'!W$11*tabelle!$W$5),IF('Rischio netto'!L166=tabelle!$V$6,('calcolo mitigazione del rischio'!W$11*tabelle!$W$6),IF('Rischio netto'!L166=tabelle!$V$7,('calcolo mitigazione del rischio'!W$11*tabelle!$W$7),IF('Rischio netto'!L166=tabelle!$V$8,('calcolo mitigazione del rischio'!W$11*tabelle!$W$8),IF('Rischio netto'!L166=tabelle!$V$9,('calcolo mitigazione del rischio'!W$11*tabelle!$W$9),IF('Rischio netto'!L166=tabelle!$V$10,('calcolo mitigazione del rischio'!W$11*tabelle!$W$10),IF('Rischio netto'!L166=tabelle!$V$11,('calcolo mitigazione del rischio'!W$11*tabelle!$W$11),IF('Rischio netto'!L166=tabelle!$V$12,('calcolo mitigazione del rischio'!W$11*tabelle!$W$12),"-"))))))))))</f>
        <v>-</v>
      </c>
      <c r="X155" s="26" t="str">
        <f>IF('Rischio netto'!O166=tabelle!$V$3,('calcolo mitigazione del rischio'!X$11*tabelle!$W$3),IF('Rischio netto'!O166=tabelle!$V$4,('calcolo mitigazione del rischio'!X$11*tabelle!$W$4),IF('Rischio netto'!O166=tabelle!$V$5,('calcolo mitigazione del rischio'!X$11*tabelle!$W$5),IF('Rischio netto'!O166=tabelle!$V$6,('calcolo mitigazione del rischio'!X$11*tabelle!$W$6),IF('Rischio netto'!O166=tabelle!$V$7,('calcolo mitigazione del rischio'!X$11*tabelle!$W$7),IF('Rischio netto'!O166=tabelle!$V$8,('calcolo mitigazione del rischio'!X$11*tabelle!$W$8),IF('Rischio netto'!O166=tabelle!$V$9,('calcolo mitigazione del rischio'!X$11*tabelle!$W$9),IF('Rischio netto'!O166=tabelle!$V$10,('calcolo mitigazione del rischio'!X$11*tabelle!$W$10),IF('Rischio netto'!O166=tabelle!$V$11,('calcolo mitigazione del rischio'!X$11*tabelle!$W$11),IF('Rischio netto'!O166=tabelle!$V$12,('calcolo mitigazione del rischio'!X$11*tabelle!$W$12),"-"))))))))))</f>
        <v>-</v>
      </c>
      <c r="Y155" s="26" t="str">
        <f>IF('Rischio netto'!P166=tabelle!$V$3,('calcolo mitigazione del rischio'!Y$11*tabelle!$W$3),IF('Rischio netto'!P166=tabelle!$V$4,('calcolo mitigazione del rischio'!Y$11*tabelle!$W$4),IF('Rischio netto'!P166=tabelle!$V$5,('calcolo mitigazione del rischio'!Y$11*tabelle!$W$5),IF('Rischio netto'!P166=tabelle!$V$6,('calcolo mitigazione del rischio'!Y$11*tabelle!$W$6),IF('Rischio netto'!P166=tabelle!$V$7,('calcolo mitigazione del rischio'!Y$11*tabelle!$W$7),IF('Rischio netto'!P166=tabelle!$V$8,('calcolo mitigazione del rischio'!Y$11*tabelle!$W$8),IF('Rischio netto'!P166=tabelle!$V$9,('calcolo mitigazione del rischio'!Y$11*tabelle!$W$9),IF('Rischio netto'!P166=tabelle!$V$10,('calcolo mitigazione del rischio'!Y$11*tabelle!$W$10),IF('Rischio netto'!P166=tabelle!$V$11,('calcolo mitigazione del rischio'!Y$11*tabelle!$W$11),IF('Rischio netto'!P166=tabelle!$V$12,('calcolo mitigazione del rischio'!Y$11*tabelle!$W$12),"-"))))))))))</f>
        <v>-</v>
      </c>
      <c r="Z155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5" s="26" t="str">
        <f>IF('Rischio netto'!Q166=tabelle!$V$3,('calcolo mitigazione del rischio'!AA$11*tabelle!$W$3),IF('Rischio netto'!Q166=tabelle!$V$4,('calcolo mitigazione del rischio'!AA$11*tabelle!$W$4),IF('Rischio netto'!Q166=tabelle!$V$5,('calcolo mitigazione del rischio'!AA$11*tabelle!$W$5),IF('Rischio netto'!Q166=tabelle!$V$6,('calcolo mitigazione del rischio'!AA$11*tabelle!$W$6),IF('Rischio netto'!Q166=tabelle!$V$7,('calcolo mitigazione del rischio'!AA$11*tabelle!$W$7),IF('Rischio netto'!Q166=tabelle!$V$8,('calcolo mitigazione del rischio'!AA$11*tabelle!$W$8),IF('Rischio netto'!Q166=tabelle!$V$9,('calcolo mitigazione del rischio'!AA$11*tabelle!$W$9),IF('Rischio netto'!Q166=tabelle!$V$10,('calcolo mitigazione del rischio'!AA$11*tabelle!$W$10),IF('Rischio netto'!Q166=tabelle!$V$11,('calcolo mitigazione del rischio'!AA$11*tabelle!$W$11),IF('Rischio netto'!Q166=tabelle!$V$12,('calcolo mitigazione del rischio'!AA$11*tabelle!$W$12),"-"))))))))))</f>
        <v>-</v>
      </c>
      <c r="AB155" s="26" t="str">
        <f>IF('Rischio netto'!R166=tabelle!$V$3,('calcolo mitigazione del rischio'!AB$11*tabelle!$W$3),IF('Rischio netto'!R166=tabelle!$V$4,('calcolo mitigazione del rischio'!AB$11*tabelle!$W$4),IF('Rischio netto'!R166=tabelle!$V$5,('calcolo mitigazione del rischio'!AB$11*tabelle!$W$5),IF('Rischio netto'!R166=tabelle!$V$6,('calcolo mitigazione del rischio'!AB$11*tabelle!$W$6),IF('Rischio netto'!R166=tabelle!$V$7,('calcolo mitigazione del rischio'!AB$11*tabelle!$W$7),IF('Rischio netto'!R166=tabelle!$V$8,('calcolo mitigazione del rischio'!AB$11*tabelle!$W$8),IF('Rischio netto'!R166=tabelle!$V$9,('calcolo mitigazione del rischio'!AB$11*tabelle!$W$9),IF('Rischio netto'!R166=tabelle!$V$10,('calcolo mitigazione del rischio'!AB$11*tabelle!$W$10),IF('Rischio netto'!R166=tabelle!$V$11,('calcolo mitigazione del rischio'!AB$11*tabelle!$W$11),IF('Rischio netto'!R166=tabelle!$V$12,('calcolo mitigazione del rischio'!AB$11*tabelle!$W$12),"-"))))))))))</f>
        <v>-</v>
      </c>
      <c r="AC155" s="405" t="str">
        <f>IF('Rischio netto'!T162=tabelle!$V$3,('calcolo mitigazione del rischio'!AC$11*tabelle!$W$3),IF('Rischio netto'!T162=tabelle!$V$4,('calcolo mitigazione del rischio'!AC$11*tabelle!$W$4),IF('Rischio netto'!T162=tabelle!$V$5,('calcolo mitigazione del rischio'!AC$11*tabelle!$W$5),IF('Rischio netto'!T162=tabelle!$V$6,('calcolo mitigazione del rischio'!AC$11*tabelle!$W$6),IF('Rischio netto'!T162=tabelle!$V$7,('calcolo mitigazione del rischio'!AC$11*tabelle!$W$7),IF('Rischio netto'!T162=tabelle!$V$8,('calcolo mitigazione del rischio'!AC$11*tabelle!$W$8),IF('Rischio netto'!T162=tabelle!$V$9,('calcolo mitigazione del rischio'!AC$11*tabelle!$W$9),IF('Rischio netto'!T162=tabelle!$V$10,('calcolo mitigazione del rischio'!AC$11*tabelle!$W$10),IF('Rischio netto'!T162=tabelle!$V$11,('calcolo mitigazione del rischio'!AC$11*tabelle!$W$11),IF('Rischio netto'!T162=tabelle!$V$12,('calcolo mitigazione del rischio'!AC$11*tabelle!$W$12),"-"))))))))))</f>
        <v>-</v>
      </c>
      <c r="AD155" s="26" t="str">
        <f>IF('Rischio netto'!T166=tabelle!$V$3,('calcolo mitigazione del rischio'!AD$11*tabelle!$W$3),IF('Rischio netto'!T166=tabelle!$V$4,('calcolo mitigazione del rischio'!AD$11*tabelle!$W$4),IF('Rischio netto'!T166=tabelle!$V$5,('calcolo mitigazione del rischio'!AD$11*tabelle!$W$5),IF('Rischio netto'!T166=tabelle!$V$6,('calcolo mitigazione del rischio'!AD$11*tabelle!$W$6),IF('Rischio netto'!T166=tabelle!$V$7,('calcolo mitigazione del rischio'!AD$11*tabelle!$W$7),IF('Rischio netto'!T166=tabelle!$V$8,('calcolo mitigazione del rischio'!AD$11*tabelle!$W$8),IF('Rischio netto'!T166=tabelle!$V$9,('calcolo mitigazione del rischio'!AD$11*tabelle!$W$9),IF('Rischio netto'!T166=tabelle!$V$10,('calcolo mitigazione del rischio'!AD$11*tabelle!$W$10),IF('Rischio netto'!T166=tabelle!$V$11,('calcolo mitigazione del rischio'!AD$11*tabelle!$W$11),IF('Rischio netto'!T166=tabelle!$V$12,('calcolo mitigazione del rischio'!AD$11*tabelle!$W$12),"-"))))))))))</f>
        <v>-</v>
      </c>
      <c r="AE155" s="26"/>
      <c r="AF155" s="405" t="str">
        <f>IF('Rischio netto'!T162=tabelle!$V$3,('calcolo mitigazione del rischio'!AF$11*tabelle!$W$3),IF('Rischio netto'!T162=tabelle!$V$4,('calcolo mitigazione del rischio'!AF$11*tabelle!$W$4),IF('Rischio netto'!T162=tabelle!$V$5,('calcolo mitigazione del rischio'!AF$11*tabelle!$W$5),IF('Rischio netto'!T162=tabelle!$V$6,('calcolo mitigazione del rischio'!AF$11*tabelle!$W$6),IF('Rischio netto'!T162=tabelle!$V$7,('calcolo mitigazione del rischio'!AF$11*tabelle!$W$7),IF('Rischio netto'!T162=tabelle!$V$8,('calcolo mitigazione del rischio'!AF$11*tabelle!$W$8),IF('Rischio netto'!T162=tabelle!$V$9,('calcolo mitigazione del rischio'!AF$11*tabelle!$W$9),IF('Rischio netto'!T162=tabelle!$V$10,('calcolo mitigazione del rischio'!AF$11*tabelle!$W$10),IF('Rischio netto'!T162=tabelle!$V$11,('calcolo mitigazione del rischio'!AF$11*tabelle!$W$11),IF('Rischio netto'!T162=tabelle!$V$12,('calcolo mitigazione del rischio'!AF$11*tabelle!$W$12),"-"))))))))))</f>
        <v>-</v>
      </c>
      <c r="AG155" s="405" t="str">
        <f>IF('Rischio netto'!U162=tabelle!$V$3,('calcolo mitigazione del rischio'!AG$11*tabelle!$W$3),IF('Rischio netto'!U162=tabelle!$V$4,('calcolo mitigazione del rischio'!AG$11*tabelle!$W$4),IF('Rischio netto'!U162=tabelle!$V$5,('calcolo mitigazione del rischio'!AG$11*tabelle!$W$5),IF('Rischio netto'!U162=tabelle!$V$6,('calcolo mitigazione del rischio'!AG$11*tabelle!$W$6),IF('Rischio netto'!U162=tabelle!$V$7,('calcolo mitigazione del rischio'!AG$11*tabelle!$W$7),IF('Rischio netto'!U162=tabelle!$V$8,('calcolo mitigazione del rischio'!AG$11*tabelle!$W$8),IF('Rischio netto'!U162=tabelle!$V$9,('calcolo mitigazione del rischio'!AG$11*tabelle!$W$9),IF('Rischio netto'!U162=tabelle!$V$10,('calcolo mitigazione del rischio'!AG$11*tabelle!$W$10),IF('Rischio netto'!U162=tabelle!$V$11,('calcolo mitigazione del rischio'!AG$11*tabelle!$W$11),IF('Rischio netto'!U162=tabelle!$V$12,('calcolo mitigazione del rischio'!AG$11*tabelle!$W$12),"-"))))))))))</f>
        <v>-</v>
      </c>
      <c r="AH155" s="26" t="str">
        <f>IF('Rischio netto'!V166=tabelle!$V$3,('calcolo mitigazione del rischio'!AH$11*tabelle!$W$3),IF('Rischio netto'!V166=tabelle!$V$4,('calcolo mitigazione del rischio'!AH$11*tabelle!$W$4),IF('Rischio netto'!V166=tabelle!$V$5,('calcolo mitigazione del rischio'!AH$11*tabelle!$W$5),IF('Rischio netto'!V166=tabelle!$V$6,('calcolo mitigazione del rischio'!AH$11*tabelle!$W$6),IF('Rischio netto'!V166=tabelle!$V$7,('calcolo mitigazione del rischio'!AH$11*tabelle!$W$7),IF('Rischio netto'!V166=tabelle!$V$8,('calcolo mitigazione del rischio'!AH$11*tabelle!$W$8),IF('Rischio netto'!V166=tabelle!$V$9,('calcolo mitigazione del rischio'!AH$11*tabelle!$W$9),IF('Rischio netto'!V166=tabelle!$V$10,('calcolo mitigazione del rischio'!AH$11*tabelle!$W$10),IF('Rischio netto'!V166=tabelle!$V$11,('calcolo mitigazione del rischio'!AH$11*tabelle!$W$11),IF('Rischio netto'!V166=tabelle!$V$12,('calcolo mitigazione del rischio'!AH$11*tabelle!$W$12),"-"))))))))))</f>
        <v>-</v>
      </c>
      <c r="AI155" s="410" t="str">
        <f>IF('Rischio netto'!W166=tabelle!$V$3,('calcolo mitigazione del rischio'!AI$11*tabelle!$W$3),IF('Rischio netto'!W166=tabelle!$V$4,('calcolo mitigazione del rischio'!AI$11*tabelle!$W$4),IF('Rischio netto'!W166=tabelle!$V$5,('calcolo mitigazione del rischio'!AI$11*tabelle!$W$5),IF('Rischio netto'!W166=tabelle!$V$6,('calcolo mitigazione del rischio'!AI$11*tabelle!$W$6),IF('Rischio netto'!W166=tabelle!$V$7,('calcolo mitigazione del rischio'!AI$11*tabelle!$W$7),IF('Rischio netto'!W166=tabelle!$V$8,('calcolo mitigazione del rischio'!AI$11*tabelle!$W$8),IF('Rischio netto'!W166=tabelle!$V$9,('calcolo mitigazione del rischio'!AI$11*tabelle!$W$9),IF('Rischio netto'!W166=tabelle!$V$10,('calcolo mitigazione del rischio'!AI$11*tabelle!$W$10),IF('Rischio netto'!W166=tabelle!$V$11,('calcolo mitigazione del rischio'!AI$11*tabelle!$W$11),IF('Rischio netto'!W166=tabelle!$V$12,('calcolo mitigazione del rischio'!AI$11*tabelle!$W$12),"-"))))))))))</f>
        <v>-</v>
      </c>
      <c r="AJ155" s="428" t="e">
        <f t="shared" si="18"/>
        <v>#REF!</v>
      </c>
      <c r="AK155" s="429" t="e">
        <f t="shared" si="21"/>
        <v>#REF!</v>
      </c>
      <c r="AL155" s="423" t="e">
        <f>IF('calcolo mitigazione del rischio'!$AJ155="-","-",'calcolo mitigazione del rischio'!$AK155)</f>
        <v>#REF!</v>
      </c>
      <c r="AM155" s="416" t="str">
        <f>IF('Rischio netto'!X166="-","-",IF('calcolo mitigazione del rischio'!S155="-","-",IF('calcolo mitigazione del rischio'!AL155="-","-",ROUND(('calcolo mitigazione del rischio'!S155*(1-'calcolo mitigazione del rischio'!AL155)),0))))</f>
        <v>-</v>
      </c>
      <c r="AN155" s="404"/>
      <c r="AO155" s="26">
        <f>IF('Rischio Lordo'!L162="X",tabelle!$I$2,0)</f>
        <v>0</v>
      </c>
      <c r="AP155" s="26">
        <f>IF('Rischio Lordo'!M162="X",tabelle!$I$3,0)</f>
        <v>0</v>
      </c>
      <c r="AQ155" s="26">
        <f>IF('Rischio Lordo'!N162="X",tabelle!$I$4,0)</f>
        <v>0</v>
      </c>
      <c r="AR155" s="26">
        <f>IF('Rischio Lordo'!O162="X",tabelle!$I$5,0)</f>
        <v>0</v>
      </c>
      <c r="AS155" s="26">
        <f>IF('Rischio Lordo'!P162="X",tabelle!$I$6,0)</f>
        <v>0</v>
      </c>
      <c r="AT155" s="26">
        <f>IF('Rischio Lordo'!Q162="X",tabelle!$I$7,0)</f>
        <v>0</v>
      </c>
      <c r="AU155" s="26">
        <f>IF('Rischio Lordo'!R162="X",tabelle!$I$8,0)</f>
        <v>0</v>
      </c>
      <c r="AV155" s="26">
        <f>IF('Rischio Lordo'!S162="X",tabelle!$I$9,0)</f>
        <v>0</v>
      </c>
      <c r="AW155" s="26">
        <f>IF('Rischio Lordo'!T162="X",tabelle!$I$10,0)</f>
        <v>0</v>
      </c>
      <c r="AX155" s="26">
        <f>IF('Rischio Lordo'!U162="X",tabelle!$I$11,0)</f>
        <v>0</v>
      </c>
      <c r="AY155" s="26">
        <f>IF('Rischio Lordo'!V162="X",tabelle!$I$12,0)</f>
        <v>0</v>
      </c>
      <c r="AZ155" s="26">
        <f>IF('Rischio Lordo'!W162="X",tabelle!$I$13,0)</f>
        <v>0</v>
      </c>
      <c r="BA155" s="26">
        <f>IF('Rischio Lordo'!X162="X",tabelle!$I$14,0)</f>
        <v>0</v>
      </c>
      <c r="BB155" s="26">
        <f>IF('Rischio Lordo'!Y162="X",tabelle!$I$15,0)</f>
        <v>0</v>
      </c>
      <c r="BC155" s="26">
        <f>IF('Rischio Lordo'!Z162="X",tabelle!$I$16,0)</f>
        <v>0</v>
      </c>
      <c r="BD155" s="26">
        <f>IF('Rischio Lordo'!AA162="X",tabelle!$I$17,0)</f>
        <v>0</v>
      </c>
      <c r="BE155" s="26">
        <f>IF('Rischio Lordo'!AB162="X",tabelle!$I$18,0)</f>
        <v>0</v>
      </c>
      <c r="BF155" s="26">
        <f>IF('Rischio Lordo'!AC162="X",tabelle!$I$18,0)</f>
        <v>0</v>
      </c>
      <c r="BG155" s="26">
        <f>IF('Rischio Lordo'!AC162="X",tabelle!$I$19,0)</f>
        <v>0</v>
      </c>
      <c r="BH155" s="212">
        <f t="shared" si="22"/>
        <v>0</v>
      </c>
    </row>
    <row r="156" spans="1:60" ht="15.5" thickBot="1" x14ac:dyDescent="0.9">
      <c r="A156" s="956">
        <f>Schema!A176</f>
        <v>0</v>
      </c>
      <c r="B156" s="716">
        <f>Schema!B176</f>
        <v>0</v>
      </c>
      <c r="C156" s="1138">
        <f>Schema!C176</f>
        <v>0</v>
      </c>
      <c r="D156" s="273" t="str">
        <f>Schema!D176</f>
        <v>D.5.5. Chiusura ripristino</v>
      </c>
      <c r="E156" s="307" t="str">
        <f>Schema!E176</f>
        <v>GSI</v>
      </c>
      <c r="F156" s="57" t="str">
        <f>Schema!F176</f>
        <v>D</v>
      </c>
      <c r="G156" s="57" t="str">
        <f>Schema!G176</f>
        <v>05</v>
      </c>
      <c r="H156" s="308" t="str">
        <f>Schema!H176</f>
        <v>05</v>
      </c>
      <c r="I156" s="181" t="str">
        <f>IF('Rischio Lordo'!AF163=tabelle!$M$7,tabelle!$N$7,IF('Rischio Lordo'!AF163=tabelle!$M$6,tabelle!$N$6,IF('Rischio Lordo'!AF163=tabelle!$M$5,tabelle!$N$5,IF('Rischio Lordo'!AF163=tabelle!$M$4,tabelle!$N$4,IF('Rischio Lordo'!AF163=tabelle!$M$3,tabelle!$N$3,"-")))))</f>
        <v>-</v>
      </c>
      <c r="J156" s="34" t="str">
        <f>IF('Rischio Lordo'!AG163=tabelle!$M$7,tabelle!$N$7,IF('Rischio Lordo'!AG163=tabelle!$M$6,tabelle!$N$6,IF('Rischio Lordo'!AG163=tabelle!$M$5,tabelle!$N$5,IF('Rischio Lordo'!AG163=tabelle!$M$4,tabelle!$N$4,IF('Rischio Lordo'!AG163=tabelle!$M$3,tabelle!$N$3,"-")))))</f>
        <v>-</v>
      </c>
      <c r="K156" s="34" t="str">
        <f>IF('Rischio Lordo'!AH163=tabelle!$M$7,tabelle!$N$7,IF('Rischio Lordo'!AH163=tabelle!$M$6,tabelle!$N$6,IF('Rischio Lordo'!AH163=tabelle!$M$5,tabelle!$N$5,IF('Rischio Lordo'!AH163=tabelle!$M$4,tabelle!$N$4,IF('Rischio Lordo'!AH163=tabelle!$M$3,tabelle!$N$3,"-")))))</f>
        <v>-</v>
      </c>
      <c r="L156" s="394" t="str">
        <f t="shared" si="19"/>
        <v>-</v>
      </c>
      <c r="M156" s="34" t="str">
        <f>IF('Rischio Lordo'!AI163=tabelle!$M$7,tabelle!$N$7,IF('Rischio Lordo'!AI163=tabelle!$M$6,tabelle!$N$6,IF('Rischio Lordo'!AI163=tabelle!$M$5,tabelle!$N$5,IF('Rischio Lordo'!AI163=tabelle!$M$4,tabelle!$N$4,IF('Rischio Lordo'!AI163=tabelle!$M$3,tabelle!$N$3,"-")))))</f>
        <v>-</v>
      </c>
      <c r="N156" s="165" t="str">
        <f>IF(M156="-","-",IF('calcolo mitigazione del rischio'!L156="-","-",IF(AND((M156*'calcolo mitigazione del rischio'!L156)&gt;=tabelle!$P$3, (M156*'calcolo mitigazione del rischio'!L156)&lt;tabelle!$Q$3),tabelle!$R$3,IF(AND((M156*'calcolo mitigazione del rischio'!L156)&gt;=tabelle!$P$4, (M156*'calcolo mitigazione del rischio'!L156)&lt;tabelle!$Q$4),tabelle!$R$4,IF(AND((M156*'calcolo mitigazione del rischio'!L156)&gt;=tabelle!$P$5, (M156*'calcolo mitigazione del rischio'!L156)&lt;tabelle!$Q$5),tabelle!$R$5,IF(AND((M156*'calcolo mitigazione del rischio'!L156)&gt;=tabelle!$P$6, (M156*'calcolo mitigazione del rischio'!L156)&lt;tabelle!$Q$6),tabelle!$R$6,IF(AND((M156*'calcolo mitigazione del rischio'!L156)&gt;=tabelle!$P$7, (M156*'calcolo mitigazione del rischio'!L156)&lt;=tabelle!$Q$7),tabelle!$R$7,"-")))))))</f>
        <v>-</v>
      </c>
      <c r="O156" s="35" t="str">
        <f>IF('Rischio Lordo'!AK163=tabelle!$M$7,tabelle!$N$7,IF('Rischio Lordo'!AK163=tabelle!$M$6,tabelle!$N$6,IF('Rischio Lordo'!AK163=tabelle!$M$5,tabelle!$N$5,IF('Rischio Lordo'!AK163=tabelle!$M$4,tabelle!$N$4,IF('Rischio Lordo'!AK163=tabelle!$M$3,tabelle!$N$3,"-")))))</f>
        <v>-</v>
      </c>
      <c r="P156" s="35" t="str">
        <f>IF('Rischio Lordo'!AL163=tabelle!$M$7,tabelle!$N$7,IF('Rischio Lordo'!AL163=tabelle!$M$6,tabelle!$N$6,IF('Rischio Lordo'!AL163=tabelle!$M$5,tabelle!$N$5,IF('Rischio Lordo'!AL163=tabelle!$M$4,tabelle!$N$4,IF('Rischio Lordo'!AL163=tabelle!$M$3,tabelle!$N$3,"-")))))</f>
        <v>-</v>
      </c>
      <c r="Q156" s="35" t="str">
        <f>IF('Rischio Lordo'!AM163=tabelle!$M$7,tabelle!$N$7,IF('Rischio Lordo'!AM163=tabelle!$M$6,tabelle!$N$6,IF('Rischio Lordo'!AM163=tabelle!$M$5,tabelle!$N$5,IF('Rischio Lordo'!AM163=tabelle!$M$4,tabelle!$N$4,IF('Rischio Lordo'!AM163=tabelle!$M$3,tabelle!$N$3,"-")))))</f>
        <v>-</v>
      </c>
      <c r="R156" s="166" t="str">
        <f t="shared" si="20"/>
        <v>-</v>
      </c>
      <c r="S156" s="228" t="str">
        <f>IF(R156="-","-",(R156*'calcolo mitigazione del rischio'!N156))</f>
        <v>-</v>
      </c>
      <c r="T156" s="26" t="str">
        <f>IF('Rischio netto'!I167=tabelle!$V$3,('calcolo mitigazione del rischio'!T$11*tabelle!$W$3),IF('Rischio netto'!I167=tabelle!$V$4,('calcolo mitigazione del rischio'!T$11*tabelle!$W$4),IF('Rischio netto'!I167=tabelle!$V$5,('calcolo mitigazione del rischio'!T$11*tabelle!$W$5),IF('Rischio netto'!I167=tabelle!$V$6,('calcolo mitigazione del rischio'!T$11*tabelle!$W$6),IF('Rischio netto'!I167=tabelle!$V$7,('calcolo mitigazione del rischio'!T$11*tabelle!$W$7),IF('Rischio netto'!I167=tabelle!$V$8,('calcolo mitigazione del rischio'!T$11*tabelle!$W$8),IF('Rischio netto'!I167=tabelle!$V$9,('calcolo mitigazione del rischio'!T$11*tabelle!$W$9),IF('Rischio netto'!I167=tabelle!$V$10,('calcolo mitigazione del rischio'!T$11*tabelle!$W$10),IF('Rischio netto'!I167=tabelle!$V$11,('calcolo mitigazione del rischio'!T$11*tabelle!$W$11),IF('Rischio netto'!I167=tabelle!$V$12,('calcolo mitigazione del rischio'!T$11*tabelle!$W$12),"-"))))))))))</f>
        <v>-</v>
      </c>
      <c r="U156" s="26" t="str">
        <f>IF('Rischio netto'!J167=tabelle!$V$3,('calcolo mitigazione del rischio'!U$11*tabelle!$W$3),IF('Rischio netto'!J167=tabelle!$V$4,('calcolo mitigazione del rischio'!U$11*tabelle!$W$4),IF('Rischio netto'!J167=tabelle!$V$5,('calcolo mitigazione del rischio'!U$11*tabelle!$W$5),IF('Rischio netto'!J167=tabelle!$V$6,('calcolo mitigazione del rischio'!U$11*tabelle!$W$6),IF('Rischio netto'!J167=tabelle!$V$7,('calcolo mitigazione del rischio'!U$11*tabelle!$W$7),IF('Rischio netto'!J167=tabelle!$V$8,('calcolo mitigazione del rischio'!U$11*tabelle!$W$8),IF('Rischio netto'!J167=tabelle!$V$9,('calcolo mitigazione del rischio'!U$11*tabelle!$W$9),IF('Rischio netto'!J167=tabelle!$V$10,('calcolo mitigazione del rischio'!U$11*tabelle!$W$10),IF('Rischio netto'!J167=tabelle!$V$11,('calcolo mitigazione del rischio'!U$11*tabelle!$W$11),IF('Rischio netto'!J167=tabelle!$V$12,('calcolo mitigazione del rischio'!U$11*tabelle!$W$12),"-"))))))))))</f>
        <v>-</v>
      </c>
      <c r="V156" s="26" t="str">
        <f>IF('Rischio netto'!K167=tabelle!$V$3,('calcolo mitigazione del rischio'!V$11*tabelle!$W$3),IF('Rischio netto'!K167=tabelle!$V$4,('calcolo mitigazione del rischio'!V$11*tabelle!$W$4),IF('Rischio netto'!K167=tabelle!$V$5,('calcolo mitigazione del rischio'!V$11*tabelle!$W$5),IF('Rischio netto'!K167=tabelle!$V$6,('calcolo mitigazione del rischio'!V$11*tabelle!$W$6),IF('Rischio netto'!K167=tabelle!$V$7,('calcolo mitigazione del rischio'!V$11*tabelle!$W$7),IF('Rischio netto'!K167=tabelle!$V$8,('calcolo mitigazione del rischio'!V$11*tabelle!$W$8),IF('Rischio netto'!K167=tabelle!$V$9,('calcolo mitigazione del rischio'!V$11*tabelle!$W$9),IF('Rischio netto'!K167=tabelle!$V$10,('calcolo mitigazione del rischio'!V$11*tabelle!$W$10),IF('Rischio netto'!K167=tabelle!$V$11,('calcolo mitigazione del rischio'!V$11*tabelle!$W$11),IF('Rischio netto'!K167=tabelle!$V$12,('calcolo mitigazione del rischio'!V$11*tabelle!$W$12),"-"))))))))))</f>
        <v>-</v>
      </c>
      <c r="W156" s="26" t="str">
        <f>IF('Rischio netto'!L167=tabelle!$V$3,('calcolo mitigazione del rischio'!W$11*tabelle!$W$3),IF('Rischio netto'!L167=tabelle!$V$4,('calcolo mitigazione del rischio'!W$11*tabelle!$W$4),IF('Rischio netto'!L167=tabelle!$V$5,('calcolo mitigazione del rischio'!W$11*tabelle!$W$5),IF('Rischio netto'!L167=tabelle!$V$6,('calcolo mitigazione del rischio'!W$11*tabelle!$W$6),IF('Rischio netto'!L167=tabelle!$V$7,('calcolo mitigazione del rischio'!W$11*tabelle!$W$7),IF('Rischio netto'!L167=tabelle!$V$8,('calcolo mitigazione del rischio'!W$11*tabelle!$W$8),IF('Rischio netto'!L167=tabelle!$V$9,('calcolo mitigazione del rischio'!W$11*tabelle!$W$9),IF('Rischio netto'!L167=tabelle!$V$10,('calcolo mitigazione del rischio'!W$11*tabelle!$W$10),IF('Rischio netto'!L167=tabelle!$V$11,('calcolo mitigazione del rischio'!W$11*tabelle!$W$11),IF('Rischio netto'!L167=tabelle!$V$12,('calcolo mitigazione del rischio'!W$11*tabelle!$W$12),"-"))))))))))</f>
        <v>-</v>
      </c>
      <c r="X156" s="26" t="str">
        <f>IF('Rischio netto'!O167=tabelle!$V$3,('calcolo mitigazione del rischio'!X$11*tabelle!$W$3),IF('Rischio netto'!O167=tabelle!$V$4,('calcolo mitigazione del rischio'!X$11*tabelle!$W$4),IF('Rischio netto'!O167=tabelle!$V$5,('calcolo mitigazione del rischio'!X$11*tabelle!$W$5),IF('Rischio netto'!O167=tabelle!$V$6,('calcolo mitigazione del rischio'!X$11*tabelle!$W$6),IF('Rischio netto'!O167=tabelle!$V$7,('calcolo mitigazione del rischio'!X$11*tabelle!$W$7),IF('Rischio netto'!O167=tabelle!$V$8,('calcolo mitigazione del rischio'!X$11*tabelle!$W$8),IF('Rischio netto'!O167=tabelle!$V$9,('calcolo mitigazione del rischio'!X$11*tabelle!$W$9),IF('Rischio netto'!O167=tabelle!$V$10,('calcolo mitigazione del rischio'!X$11*tabelle!$W$10),IF('Rischio netto'!O167=tabelle!$V$11,('calcolo mitigazione del rischio'!X$11*tabelle!$W$11),IF('Rischio netto'!O167=tabelle!$V$12,('calcolo mitigazione del rischio'!X$11*tabelle!$W$12),"-"))))))))))</f>
        <v>-</v>
      </c>
      <c r="Y156" s="26" t="str">
        <f>IF('Rischio netto'!P167=tabelle!$V$3,('calcolo mitigazione del rischio'!Y$11*tabelle!$W$3),IF('Rischio netto'!P167=tabelle!$V$4,('calcolo mitigazione del rischio'!Y$11*tabelle!$W$4),IF('Rischio netto'!P167=tabelle!$V$5,('calcolo mitigazione del rischio'!Y$11*tabelle!$W$5),IF('Rischio netto'!P167=tabelle!$V$6,('calcolo mitigazione del rischio'!Y$11*tabelle!$W$6),IF('Rischio netto'!P167=tabelle!$V$7,('calcolo mitigazione del rischio'!Y$11*tabelle!$W$7),IF('Rischio netto'!P167=tabelle!$V$8,('calcolo mitigazione del rischio'!Y$11*tabelle!$W$8),IF('Rischio netto'!P167=tabelle!$V$9,('calcolo mitigazione del rischio'!Y$11*tabelle!$W$9),IF('Rischio netto'!P167=tabelle!$V$10,('calcolo mitigazione del rischio'!Y$11*tabelle!$W$10),IF('Rischio netto'!P167=tabelle!$V$11,('calcolo mitigazione del rischio'!Y$11*tabelle!$W$11),IF('Rischio netto'!P167=tabelle!$V$12,('calcolo mitigazione del rischio'!Y$11*tabelle!$W$12),"-"))))))))))</f>
        <v>-</v>
      </c>
      <c r="Z156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6" s="26" t="str">
        <f>IF('Rischio netto'!Q167=tabelle!$V$3,('calcolo mitigazione del rischio'!AA$11*tabelle!$W$3),IF('Rischio netto'!Q167=tabelle!$V$4,('calcolo mitigazione del rischio'!AA$11*tabelle!$W$4),IF('Rischio netto'!Q167=tabelle!$V$5,('calcolo mitigazione del rischio'!AA$11*tabelle!$W$5),IF('Rischio netto'!Q167=tabelle!$V$6,('calcolo mitigazione del rischio'!AA$11*tabelle!$W$6),IF('Rischio netto'!Q167=tabelle!$V$7,('calcolo mitigazione del rischio'!AA$11*tabelle!$W$7),IF('Rischio netto'!Q167=tabelle!$V$8,('calcolo mitigazione del rischio'!AA$11*tabelle!$W$8),IF('Rischio netto'!Q167=tabelle!$V$9,('calcolo mitigazione del rischio'!AA$11*tabelle!$W$9),IF('Rischio netto'!Q167=tabelle!$V$10,('calcolo mitigazione del rischio'!AA$11*tabelle!$W$10),IF('Rischio netto'!Q167=tabelle!$V$11,('calcolo mitigazione del rischio'!AA$11*tabelle!$W$11),IF('Rischio netto'!Q167=tabelle!$V$12,('calcolo mitigazione del rischio'!AA$11*tabelle!$W$12),"-"))))))))))</f>
        <v>-</v>
      </c>
      <c r="AB156" s="26" t="str">
        <f>IF('Rischio netto'!R167=tabelle!$V$3,('calcolo mitigazione del rischio'!AB$11*tabelle!$W$3),IF('Rischio netto'!R167=tabelle!$V$4,('calcolo mitigazione del rischio'!AB$11*tabelle!$W$4),IF('Rischio netto'!R167=tabelle!$V$5,('calcolo mitigazione del rischio'!AB$11*tabelle!$W$5),IF('Rischio netto'!R167=tabelle!$V$6,('calcolo mitigazione del rischio'!AB$11*tabelle!$W$6),IF('Rischio netto'!R167=tabelle!$V$7,('calcolo mitigazione del rischio'!AB$11*tabelle!$W$7),IF('Rischio netto'!R167=tabelle!$V$8,('calcolo mitigazione del rischio'!AB$11*tabelle!$W$8),IF('Rischio netto'!R167=tabelle!$V$9,('calcolo mitigazione del rischio'!AB$11*tabelle!$W$9),IF('Rischio netto'!R167=tabelle!$V$10,('calcolo mitigazione del rischio'!AB$11*tabelle!$W$10),IF('Rischio netto'!R167=tabelle!$V$11,('calcolo mitigazione del rischio'!AB$11*tabelle!$W$11),IF('Rischio netto'!R167=tabelle!$V$12,('calcolo mitigazione del rischio'!AB$11*tabelle!$W$12),"-"))))))))))</f>
        <v>-</v>
      </c>
      <c r="AC156" s="405" t="str">
        <f>IF('Rischio netto'!T163=tabelle!$V$3,('calcolo mitigazione del rischio'!AC$11*tabelle!$W$3),IF('Rischio netto'!T163=tabelle!$V$4,('calcolo mitigazione del rischio'!AC$11*tabelle!$W$4),IF('Rischio netto'!T163=tabelle!$V$5,('calcolo mitigazione del rischio'!AC$11*tabelle!$W$5),IF('Rischio netto'!T163=tabelle!$V$6,('calcolo mitigazione del rischio'!AC$11*tabelle!$W$6),IF('Rischio netto'!T163=tabelle!$V$7,('calcolo mitigazione del rischio'!AC$11*tabelle!$W$7),IF('Rischio netto'!T163=tabelle!$V$8,('calcolo mitigazione del rischio'!AC$11*tabelle!$W$8),IF('Rischio netto'!T163=tabelle!$V$9,('calcolo mitigazione del rischio'!AC$11*tabelle!$W$9),IF('Rischio netto'!T163=tabelle!$V$10,('calcolo mitigazione del rischio'!AC$11*tabelle!$W$10),IF('Rischio netto'!T163=tabelle!$V$11,('calcolo mitigazione del rischio'!AC$11*tabelle!$W$11),IF('Rischio netto'!T163=tabelle!$V$12,('calcolo mitigazione del rischio'!AC$11*tabelle!$W$12),"-"))))))))))</f>
        <v>-</v>
      </c>
      <c r="AD156" s="26" t="str">
        <f>IF('Rischio netto'!T167=tabelle!$V$3,('calcolo mitigazione del rischio'!AD$11*tabelle!$W$3),IF('Rischio netto'!T167=tabelle!$V$4,('calcolo mitigazione del rischio'!AD$11*tabelle!$W$4),IF('Rischio netto'!T167=tabelle!$V$5,('calcolo mitigazione del rischio'!AD$11*tabelle!$W$5),IF('Rischio netto'!T167=tabelle!$V$6,('calcolo mitigazione del rischio'!AD$11*tabelle!$W$6),IF('Rischio netto'!T167=tabelle!$V$7,('calcolo mitigazione del rischio'!AD$11*tabelle!$W$7),IF('Rischio netto'!T167=tabelle!$V$8,('calcolo mitigazione del rischio'!AD$11*tabelle!$W$8),IF('Rischio netto'!T167=tabelle!$V$9,('calcolo mitigazione del rischio'!AD$11*tabelle!$W$9),IF('Rischio netto'!T167=tabelle!$V$10,('calcolo mitigazione del rischio'!AD$11*tabelle!$W$10),IF('Rischio netto'!T167=tabelle!$V$11,('calcolo mitigazione del rischio'!AD$11*tabelle!$W$11),IF('Rischio netto'!T167=tabelle!$V$12,('calcolo mitigazione del rischio'!AD$11*tabelle!$W$12),"-"))))))))))</f>
        <v>-</v>
      </c>
      <c r="AE156" s="26"/>
      <c r="AF156" s="405" t="str">
        <f>IF('Rischio netto'!T163=tabelle!$V$3,('calcolo mitigazione del rischio'!AF$11*tabelle!$W$3),IF('Rischio netto'!T163=tabelle!$V$4,('calcolo mitigazione del rischio'!AF$11*tabelle!$W$4),IF('Rischio netto'!T163=tabelle!$V$5,('calcolo mitigazione del rischio'!AF$11*tabelle!$W$5),IF('Rischio netto'!T163=tabelle!$V$6,('calcolo mitigazione del rischio'!AF$11*tabelle!$W$6),IF('Rischio netto'!T163=tabelle!$V$7,('calcolo mitigazione del rischio'!AF$11*tabelle!$W$7),IF('Rischio netto'!T163=tabelle!$V$8,('calcolo mitigazione del rischio'!AF$11*tabelle!$W$8),IF('Rischio netto'!T163=tabelle!$V$9,('calcolo mitigazione del rischio'!AF$11*tabelle!$W$9),IF('Rischio netto'!T163=tabelle!$V$10,('calcolo mitigazione del rischio'!AF$11*tabelle!$W$10),IF('Rischio netto'!T163=tabelle!$V$11,('calcolo mitigazione del rischio'!AF$11*tabelle!$W$11),IF('Rischio netto'!T163=tabelle!$V$12,('calcolo mitigazione del rischio'!AF$11*tabelle!$W$12),"-"))))))))))</f>
        <v>-</v>
      </c>
      <c r="AG156" s="405" t="str">
        <f>IF('Rischio netto'!U163=tabelle!$V$3,('calcolo mitigazione del rischio'!AG$11*tabelle!$W$3),IF('Rischio netto'!U163=tabelle!$V$4,('calcolo mitigazione del rischio'!AG$11*tabelle!$W$4),IF('Rischio netto'!U163=tabelle!$V$5,('calcolo mitigazione del rischio'!AG$11*tabelle!$W$5),IF('Rischio netto'!U163=tabelle!$V$6,('calcolo mitigazione del rischio'!AG$11*tabelle!$W$6),IF('Rischio netto'!U163=tabelle!$V$7,('calcolo mitigazione del rischio'!AG$11*tabelle!$W$7),IF('Rischio netto'!U163=tabelle!$V$8,('calcolo mitigazione del rischio'!AG$11*tabelle!$W$8),IF('Rischio netto'!U163=tabelle!$V$9,('calcolo mitigazione del rischio'!AG$11*tabelle!$W$9),IF('Rischio netto'!U163=tabelle!$V$10,('calcolo mitigazione del rischio'!AG$11*tabelle!$W$10),IF('Rischio netto'!U163=tabelle!$V$11,('calcolo mitigazione del rischio'!AG$11*tabelle!$W$11),IF('Rischio netto'!U163=tabelle!$V$12,('calcolo mitigazione del rischio'!AG$11*tabelle!$W$12),"-"))))))))))</f>
        <v>-</v>
      </c>
      <c r="AH156" s="26" t="str">
        <f>IF('Rischio netto'!V167=tabelle!$V$3,('calcolo mitigazione del rischio'!AH$11*tabelle!$W$3),IF('Rischio netto'!V167=tabelle!$V$4,('calcolo mitigazione del rischio'!AH$11*tabelle!$W$4),IF('Rischio netto'!V167=tabelle!$V$5,('calcolo mitigazione del rischio'!AH$11*tabelle!$W$5),IF('Rischio netto'!V167=tabelle!$V$6,('calcolo mitigazione del rischio'!AH$11*tabelle!$W$6),IF('Rischio netto'!V167=tabelle!$V$7,('calcolo mitigazione del rischio'!AH$11*tabelle!$W$7),IF('Rischio netto'!V167=tabelle!$V$8,('calcolo mitigazione del rischio'!AH$11*tabelle!$W$8),IF('Rischio netto'!V167=tabelle!$V$9,('calcolo mitigazione del rischio'!AH$11*tabelle!$W$9),IF('Rischio netto'!V167=tabelle!$V$10,('calcolo mitigazione del rischio'!AH$11*tabelle!$W$10),IF('Rischio netto'!V167=tabelle!$V$11,('calcolo mitigazione del rischio'!AH$11*tabelle!$W$11),IF('Rischio netto'!V167=tabelle!$V$12,('calcolo mitigazione del rischio'!AH$11*tabelle!$W$12),"-"))))))))))</f>
        <v>-</v>
      </c>
      <c r="AI156" s="410" t="str">
        <f>IF('Rischio netto'!W167=tabelle!$V$3,('calcolo mitigazione del rischio'!AI$11*tabelle!$W$3),IF('Rischio netto'!W167=tabelle!$V$4,('calcolo mitigazione del rischio'!AI$11*tabelle!$W$4),IF('Rischio netto'!W167=tabelle!$V$5,('calcolo mitigazione del rischio'!AI$11*tabelle!$W$5),IF('Rischio netto'!W167=tabelle!$V$6,('calcolo mitigazione del rischio'!AI$11*tabelle!$W$6),IF('Rischio netto'!W167=tabelle!$V$7,('calcolo mitigazione del rischio'!AI$11*tabelle!$W$7),IF('Rischio netto'!W167=tabelle!$V$8,('calcolo mitigazione del rischio'!AI$11*tabelle!$W$8),IF('Rischio netto'!W167=tabelle!$V$9,('calcolo mitigazione del rischio'!AI$11*tabelle!$W$9),IF('Rischio netto'!W167=tabelle!$V$10,('calcolo mitigazione del rischio'!AI$11*tabelle!$W$10),IF('Rischio netto'!W167=tabelle!$V$11,('calcolo mitigazione del rischio'!AI$11*tabelle!$W$11),IF('Rischio netto'!W167=tabelle!$V$12,('calcolo mitigazione del rischio'!AI$11*tabelle!$W$12),"-"))))))))))</f>
        <v>-</v>
      </c>
      <c r="AJ156" s="428" t="e">
        <f t="shared" si="18"/>
        <v>#REF!</v>
      </c>
      <c r="AK156" s="429" t="e">
        <f t="shared" si="21"/>
        <v>#REF!</v>
      </c>
      <c r="AL156" s="423" t="e">
        <f>IF('calcolo mitigazione del rischio'!$AJ156="-","-",'calcolo mitigazione del rischio'!$AK156)</f>
        <v>#REF!</v>
      </c>
      <c r="AM156" s="416" t="str">
        <f>IF('Rischio netto'!X167="-","-",IF('calcolo mitigazione del rischio'!S156="-","-",IF('calcolo mitigazione del rischio'!AL156="-","-",ROUND(('calcolo mitigazione del rischio'!S156*(1-'calcolo mitigazione del rischio'!AL156)),0))))</f>
        <v>-</v>
      </c>
      <c r="AN156" s="404"/>
      <c r="AO156" s="26">
        <f>IF('Rischio Lordo'!L163="X",tabelle!$I$2,0)</f>
        <v>0</v>
      </c>
      <c r="AP156" s="26">
        <f>IF('Rischio Lordo'!M163="X",tabelle!$I$3,0)</f>
        <v>0</v>
      </c>
      <c r="AQ156" s="26">
        <f>IF('Rischio Lordo'!N163="X",tabelle!$I$4,0)</f>
        <v>0</v>
      </c>
      <c r="AR156" s="26">
        <f>IF('Rischio Lordo'!O163="X",tabelle!$I$5,0)</f>
        <v>0</v>
      </c>
      <c r="AS156" s="26">
        <f>IF('Rischio Lordo'!P163="X",tabelle!$I$6,0)</f>
        <v>0</v>
      </c>
      <c r="AT156" s="26">
        <f>IF('Rischio Lordo'!Q163="X",tabelle!$I$7,0)</f>
        <v>0</v>
      </c>
      <c r="AU156" s="26">
        <f>IF('Rischio Lordo'!R163="X",tabelle!$I$8,0)</f>
        <v>0</v>
      </c>
      <c r="AV156" s="26">
        <f>IF('Rischio Lordo'!S163="X",tabelle!$I$9,0)</f>
        <v>0</v>
      </c>
      <c r="AW156" s="26">
        <f>IF('Rischio Lordo'!T163="X",tabelle!$I$10,0)</f>
        <v>0</v>
      </c>
      <c r="AX156" s="26">
        <f>IF('Rischio Lordo'!U163="X",tabelle!$I$11,0)</f>
        <v>0</v>
      </c>
      <c r="AY156" s="26">
        <f>IF('Rischio Lordo'!V163="X",tabelle!$I$12,0)</f>
        <v>0</v>
      </c>
      <c r="AZ156" s="26">
        <f>IF('Rischio Lordo'!W163="X",tabelle!$I$13,0)</f>
        <v>0</v>
      </c>
      <c r="BA156" s="26">
        <f>IF('Rischio Lordo'!X163="X",tabelle!$I$14,0)</f>
        <v>0</v>
      </c>
      <c r="BB156" s="26">
        <f>IF('Rischio Lordo'!Y163="X",tabelle!$I$15,0)</f>
        <v>0</v>
      </c>
      <c r="BC156" s="26">
        <f>IF('Rischio Lordo'!Z163="X",tabelle!$I$16,0)</f>
        <v>0</v>
      </c>
      <c r="BD156" s="26">
        <f>IF('Rischio Lordo'!AA163="X",tabelle!$I$17,0)</f>
        <v>0</v>
      </c>
      <c r="BE156" s="26">
        <f>IF('Rischio Lordo'!AB163="X",tabelle!$I$18,0)</f>
        <v>0</v>
      </c>
      <c r="BF156" s="26">
        <f>IF('Rischio Lordo'!AC163="X",tabelle!$I$18,0)</f>
        <v>0</v>
      </c>
      <c r="BG156" s="26">
        <f>IF('Rischio Lordo'!AC163="X",tabelle!$I$19,0)</f>
        <v>0</v>
      </c>
      <c r="BH156" s="212">
        <f t="shared" si="22"/>
        <v>0</v>
      </c>
    </row>
    <row r="157" spans="1:60" x14ac:dyDescent="0.75">
      <c r="A157" s="812" t="str">
        <f>Schema!A177</f>
        <v>GESTIONE DELLA ATTIVITA' VOLTE ALL'ANTIRICICLAGGIO (GAA)</v>
      </c>
      <c r="B157" s="814" t="str">
        <f>Schema!B177</f>
        <v>A. Gestione adempimenti per attività antiriciclaggio</v>
      </c>
      <c r="C157" s="1132" t="str">
        <f>Schema!C177</f>
        <v>A.1. Comunicazione alla Banca d’Italia dei dati e delle informazioni concernenti le operazioni sospette</v>
      </c>
      <c r="D157" s="270" t="str">
        <f>Schema!D177</f>
        <v>A.1.1. Rilevazione operazioni sospette</v>
      </c>
      <c r="E157" s="300" t="str">
        <f>Schema!E177</f>
        <v>GAA</v>
      </c>
      <c r="F157" s="53" t="str">
        <f>Schema!F177</f>
        <v>A</v>
      </c>
      <c r="G157" s="53" t="str">
        <f>Schema!G177</f>
        <v>01</v>
      </c>
      <c r="H157" s="301" t="str">
        <f>Schema!H177</f>
        <v>01</v>
      </c>
      <c r="I157" s="181" t="str">
        <f>IF('Rischio Lordo'!AF164=tabelle!$M$7,tabelle!$N$7,IF('Rischio Lordo'!AF164=tabelle!$M$6,tabelle!$N$6,IF('Rischio Lordo'!AF164=tabelle!$M$5,tabelle!$N$5,IF('Rischio Lordo'!AF164=tabelle!$M$4,tabelle!$N$4,IF('Rischio Lordo'!AF164=tabelle!$M$3,tabelle!$N$3,"-")))))</f>
        <v>-</v>
      </c>
      <c r="J157" s="34" t="str">
        <f>IF('Rischio Lordo'!AG164=tabelle!$M$7,tabelle!$N$7,IF('Rischio Lordo'!AG164=tabelle!$M$6,tabelle!$N$6,IF('Rischio Lordo'!AG164=tabelle!$M$5,tabelle!$N$5,IF('Rischio Lordo'!AG164=tabelle!$M$4,tabelle!$N$4,IF('Rischio Lordo'!AG164=tabelle!$M$3,tabelle!$N$3,"-")))))</f>
        <v>-</v>
      </c>
      <c r="K157" s="34" t="str">
        <f>IF('Rischio Lordo'!AH164=tabelle!$M$7,tabelle!$N$7,IF('Rischio Lordo'!AH164=tabelle!$M$6,tabelle!$N$6,IF('Rischio Lordo'!AH164=tabelle!$M$5,tabelle!$N$5,IF('Rischio Lordo'!AH164=tabelle!$M$4,tabelle!$N$4,IF('Rischio Lordo'!AH164=tabelle!$M$3,tabelle!$N$3,"-")))))</f>
        <v>-</v>
      </c>
      <c r="L157" s="394" t="str">
        <f t="shared" si="19"/>
        <v>-</v>
      </c>
      <c r="M157" s="34" t="str">
        <f>IF('Rischio Lordo'!AI164=tabelle!$M$7,tabelle!$N$7,IF('Rischio Lordo'!AI164=tabelle!$M$6,tabelle!$N$6,IF('Rischio Lordo'!AI164=tabelle!$M$5,tabelle!$N$5,IF('Rischio Lordo'!AI164=tabelle!$M$4,tabelle!$N$4,IF('Rischio Lordo'!AI164=tabelle!$M$3,tabelle!$N$3,"-")))))</f>
        <v>-</v>
      </c>
      <c r="N157" s="165" t="str">
        <f>IF(M157="-","-",IF('calcolo mitigazione del rischio'!L157="-","-",IF(AND((M157*'calcolo mitigazione del rischio'!L157)&gt;=tabelle!$P$3, (M157*'calcolo mitigazione del rischio'!L157)&lt;tabelle!$Q$3),tabelle!$R$3,IF(AND((M157*'calcolo mitigazione del rischio'!L157)&gt;=tabelle!$P$4, (M157*'calcolo mitigazione del rischio'!L157)&lt;tabelle!$Q$4),tabelle!$R$4,IF(AND((M157*'calcolo mitigazione del rischio'!L157)&gt;=tabelle!$P$5, (M157*'calcolo mitigazione del rischio'!L157)&lt;tabelle!$Q$5),tabelle!$R$5,IF(AND((M157*'calcolo mitigazione del rischio'!L157)&gt;=tabelle!$P$6, (M157*'calcolo mitigazione del rischio'!L157)&lt;tabelle!$Q$6),tabelle!$R$6,IF(AND((M157*'calcolo mitigazione del rischio'!L157)&gt;=tabelle!$P$7, (M157*'calcolo mitigazione del rischio'!L157)&lt;=tabelle!$Q$7),tabelle!$R$7,"-")))))))</f>
        <v>-</v>
      </c>
      <c r="O157" s="35" t="str">
        <f>IF('Rischio Lordo'!AK164=tabelle!$M$7,tabelle!$N$7,IF('Rischio Lordo'!AK164=tabelle!$M$6,tabelle!$N$6,IF('Rischio Lordo'!AK164=tabelle!$M$5,tabelle!$N$5,IF('Rischio Lordo'!AK164=tabelle!$M$4,tabelle!$N$4,IF('Rischio Lordo'!AK164=tabelle!$M$3,tabelle!$N$3,"-")))))</f>
        <v>-</v>
      </c>
      <c r="P157" s="35" t="str">
        <f>IF('Rischio Lordo'!AL164=tabelle!$M$7,tabelle!$N$7,IF('Rischio Lordo'!AL164=tabelle!$M$6,tabelle!$N$6,IF('Rischio Lordo'!AL164=tabelle!$M$5,tabelle!$N$5,IF('Rischio Lordo'!AL164=tabelle!$M$4,tabelle!$N$4,IF('Rischio Lordo'!AL164=tabelle!$M$3,tabelle!$N$3,"-")))))</f>
        <v>-</v>
      </c>
      <c r="Q157" s="35" t="str">
        <f>IF('Rischio Lordo'!AM164=tabelle!$M$7,tabelle!$N$7,IF('Rischio Lordo'!AM164=tabelle!$M$6,tabelle!$N$6,IF('Rischio Lordo'!AM164=tabelle!$M$5,tabelle!$N$5,IF('Rischio Lordo'!AM164=tabelle!$M$4,tabelle!$N$4,IF('Rischio Lordo'!AM164=tabelle!$M$3,tabelle!$N$3,"-")))))</f>
        <v>-</v>
      </c>
      <c r="R157" s="166" t="str">
        <f t="shared" si="20"/>
        <v>-</v>
      </c>
      <c r="S157" s="228" t="str">
        <f>IF(R157="-","-",(R157*'calcolo mitigazione del rischio'!N157))</f>
        <v>-</v>
      </c>
      <c r="T157" s="26" t="str">
        <f>IF('Rischio netto'!I168=tabelle!$V$3,('calcolo mitigazione del rischio'!T$11*tabelle!$W$3),IF('Rischio netto'!I168=tabelle!$V$4,('calcolo mitigazione del rischio'!T$11*tabelle!$W$4),IF('Rischio netto'!I168=tabelle!$V$5,('calcolo mitigazione del rischio'!T$11*tabelle!$W$5),IF('Rischio netto'!I168=tabelle!$V$6,('calcolo mitigazione del rischio'!T$11*tabelle!$W$6),IF('Rischio netto'!I168=tabelle!$V$7,('calcolo mitigazione del rischio'!T$11*tabelle!$W$7),IF('Rischio netto'!I168=tabelle!$V$8,('calcolo mitigazione del rischio'!T$11*tabelle!$W$8),IF('Rischio netto'!I168=tabelle!$V$9,('calcolo mitigazione del rischio'!T$11*tabelle!$W$9),IF('Rischio netto'!I168=tabelle!$V$10,('calcolo mitigazione del rischio'!T$11*tabelle!$W$10),IF('Rischio netto'!I168=tabelle!$V$11,('calcolo mitigazione del rischio'!T$11*tabelle!$W$11),IF('Rischio netto'!I168=tabelle!$V$12,('calcolo mitigazione del rischio'!T$11*tabelle!$W$12),"-"))))))))))</f>
        <v>-</v>
      </c>
      <c r="U157" s="26" t="str">
        <f>IF('Rischio netto'!J168=tabelle!$V$3,('calcolo mitigazione del rischio'!U$11*tabelle!$W$3),IF('Rischio netto'!J168=tabelle!$V$4,('calcolo mitigazione del rischio'!U$11*tabelle!$W$4),IF('Rischio netto'!J168=tabelle!$V$5,('calcolo mitigazione del rischio'!U$11*tabelle!$W$5),IF('Rischio netto'!J168=tabelle!$V$6,('calcolo mitigazione del rischio'!U$11*tabelle!$W$6),IF('Rischio netto'!J168=tabelle!$V$7,('calcolo mitigazione del rischio'!U$11*tabelle!$W$7),IF('Rischio netto'!J168=tabelle!$V$8,('calcolo mitigazione del rischio'!U$11*tabelle!$W$8),IF('Rischio netto'!J168=tabelle!$V$9,('calcolo mitigazione del rischio'!U$11*tabelle!$W$9),IF('Rischio netto'!J168=tabelle!$V$10,('calcolo mitigazione del rischio'!U$11*tabelle!$W$10),IF('Rischio netto'!J168=tabelle!$V$11,('calcolo mitigazione del rischio'!U$11*tabelle!$W$11),IF('Rischio netto'!J168=tabelle!$V$12,('calcolo mitigazione del rischio'!U$11*tabelle!$W$12),"-"))))))))))</f>
        <v>-</v>
      </c>
      <c r="V157" s="26" t="str">
        <f>IF('Rischio netto'!K168=tabelle!$V$3,('calcolo mitigazione del rischio'!V$11*tabelle!$W$3),IF('Rischio netto'!K168=tabelle!$V$4,('calcolo mitigazione del rischio'!V$11*tabelle!$W$4),IF('Rischio netto'!K168=tabelle!$V$5,('calcolo mitigazione del rischio'!V$11*tabelle!$W$5),IF('Rischio netto'!K168=tabelle!$V$6,('calcolo mitigazione del rischio'!V$11*tabelle!$W$6),IF('Rischio netto'!K168=tabelle!$V$7,('calcolo mitigazione del rischio'!V$11*tabelle!$W$7),IF('Rischio netto'!K168=tabelle!$V$8,('calcolo mitigazione del rischio'!V$11*tabelle!$W$8),IF('Rischio netto'!K168=tabelle!$V$9,('calcolo mitigazione del rischio'!V$11*tabelle!$W$9),IF('Rischio netto'!K168=tabelle!$V$10,('calcolo mitigazione del rischio'!V$11*tabelle!$W$10),IF('Rischio netto'!K168=tabelle!$V$11,('calcolo mitigazione del rischio'!V$11*tabelle!$W$11),IF('Rischio netto'!K168=tabelle!$V$12,('calcolo mitigazione del rischio'!V$11*tabelle!$W$12),"-"))))))))))</f>
        <v>-</v>
      </c>
      <c r="W157" s="26" t="str">
        <f>IF('Rischio netto'!L168=tabelle!$V$3,('calcolo mitigazione del rischio'!W$11*tabelle!$W$3),IF('Rischio netto'!L168=tabelle!$V$4,('calcolo mitigazione del rischio'!W$11*tabelle!$W$4),IF('Rischio netto'!L168=tabelle!$V$5,('calcolo mitigazione del rischio'!W$11*tabelle!$W$5),IF('Rischio netto'!L168=tabelle!$V$6,('calcolo mitigazione del rischio'!W$11*tabelle!$W$6),IF('Rischio netto'!L168=tabelle!$V$7,('calcolo mitigazione del rischio'!W$11*tabelle!$W$7),IF('Rischio netto'!L168=tabelle!$V$8,('calcolo mitigazione del rischio'!W$11*tabelle!$W$8),IF('Rischio netto'!L168=tabelle!$V$9,('calcolo mitigazione del rischio'!W$11*tabelle!$W$9),IF('Rischio netto'!L168=tabelle!$V$10,('calcolo mitigazione del rischio'!W$11*tabelle!$W$10),IF('Rischio netto'!L168=tabelle!$V$11,('calcolo mitigazione del rischio'!W$11*tabelle!$W$11),IF('Rischio netto'!L168=tabelle!$V$12,('calcolo mitigazione del rischio'!W$11*tabelle!$W$12),"-"))))))))))</f>
        <v>-</v>
      </c>
      <c r="X157" s="26" t="str">
        <f>IF('Rischio netto'!O168=tabelle!$V$3,('calcolo mitigazione del rischio'!X$11*tabelle!$W$3),IF('Rischio netto'!O168=tabelle!$V$4,('calcolo mitigazione del rischio'!X$11*tabelle!$W$4),IF('Rischio netto'!O168=tabelle!$V$5,('calcolo mitigazione del rischio'!X$11*tabelle!$W$5),IF('Rischio netto'!O168=tabelle!$V$6,('calcolo mitigazione del rischio'!X$11*tabelle!$W$6),IF('Rischio netto'!O168=tabelle!$V$7,('calcolo mitigazione del rischio'!X$11*tabelle!$W$7),IF('Rischio netto'!O168=tabelle!$V$8,('calcolo mitigazione del rischio'!X$11*tabelle!$W$8),IF('Rischio netto'!O168=tabelle!$V$9,('calcolo mitigazione del rischio'!X$11*tabelle!$W$9),IF('Rischio netto'!O168=tabelle!$V$10,('calcolo mitigazione del rischio'!X$11*tabelle!$W$10),IF('Rischio netto'!O168=tabelle!$V$11,('calcolo mitigazione del rischio'!X$11*tabelle!$W$11),IF('Rischio netto'!O168=tabelle!$V$12,('calcolo mitigazione del rischio'!X$11*tabelle!$W$12),"-"))))))))))</f>
        <v>-</v>
      </c>
      <c r="Y157" s="26" t="str">
        <f>IF('Rischio netto'!P168=tabelle!$V$3,('calcolo mitigazione del rischio'!Y$11*tabelle!$W$3),IF('Rischio netto'!P168=tabelle!$V$4,('calcolo mitigazione del rischio'!Y$11*tabelle!$W$4),IF('Rischio netto'!P168=tabelle!$V$5,('calcolo mitigazione del rischio'!Y$11*tabelle!$W$5),IF('Rischio netto'!P168=tabelle!$V$6,('calcolo mitigazione del rischio'!Y$11*tabelle!$W$6),IF('Rischio netto'!P168=tabelle!$V$7,('calcolo mitigazione del rischio'!Y$11*tabelle!$W$7),IF('Rischio netto'!P168=tabelle!$V$8,('calcolo mitigazione del rischio'!Y$11*tabelle!$W$8),IF('Rischio netto'!P168=tabelle!$V$9,('calcolo mitigazione del rischio'!Y$11*tabelle!$W$9),IF('Rischio netto'!P168=tabelle!$V$10,('calcolo mitigazione del rischio'!Y$11*tabelle!$W$10),IF('Rischio netto'!P168=tabelle!$V$11,('calcolo mitigazione del rischio'!Y$11*tabelle!$W$11),IF('Rischio netto'!P168=tabelle!$V$12,('calcolo mitigazione del rischio'!Y$11*tabelle!$W$12),"-"))))))))))</f>
        <v>-</v>
      </c>
      <c r="Z157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7" s="26" t="str">
        <f>IF('Rischio netto'!Q168=tabelle!$V$3,('calcolo mitigazione del rischio'!AA$11*tabelle!$W$3),IF('Rischio netto'!Q168=tabelle!$V$4,('calcolo mitigazione del rischio'!AA$11*tabelle!$W$4),IF('Rischio netto'!Q168=tabelle!$V$5,('calcolo mitigazione del rischio'!AA$11*tabelle!$W$5),IF('Rischio netto'!Q168=tabelle!$V$6,('calcolo mitigazione del rischio'!AA$11*tabelle!$W$6),IF('Rischio netto'!Q168=tabelle!$V$7,('calcolo mitigazione del rischio'!AA$11*tabelle!$W$7),IF('Rischio netto'!Q168=tabelle!$V$8,('calcolo mitigazione del rischio'!AA$11*tabelle!$W$8),IF('Rischio netto'!Q168=tabelle!$V$9,('calcolo mitigazione del rischio'!AA$11*tabelle!$W$9),IF('Rischio netto'!Q168=tabelle!$V$10,('calcolo mitigazione del rischio'!AA$11*tabelle!$W$10),IF('Rischio netto'!Q168=tabelle!$V$11,('calcolo mitigazione del rischio'!AA$11*tabelle!$W$11),IF('Rischio netto'!Q168=tabelle!$V$12,('calcolo mitigazione del rischio'!AA$11*tabelle!$W$12),"-"))))))))))</f>
        <v>-</v>
      </c>
      <c r="AB157" s="26" t="str">
        <f>IF('Rischio netto'!R168=tabelle!$V$3,('calcolo mitigazione del rischio'!AB$11*tabelle!$W$3),IF('Rischio netto'!R168=tabelle!$V$4,('calcolo mitigazione del rischio'!AB$11*tabelle!$W$4),IF('Rischio netto'!R168=tabelle!$V$5,('calcolo mitigazione del rischio'!AB$11*tabelle!$W$5),IF('Rischio netto'!R168=tabelle!$V$6,('calcolo mitigazione del rischio'!AB$11*tabelle!$W$6),IF('Rischio netto'!R168=tabelle!$V$7,('calcolo mitigazione del rischio'!AB$11*tabelle!$W$7),IF('Rischio netto'!R168=tabelle!$V$8,('calcolo mitigazione del rischio'!AB$11*tabelle!$W$8),IF('Rischio netto'!R168=tabelle!$V$9,('calcolo mitigazione del rischio'!AB$11*tabelle!$W$9),IF('Rischio netto'!R168=tabelle!$V$10,('calcolo mitigazione del rischio'!AB$11*tabelle!$W$10),IF('Rischio netto'!R168=tabelle!$V$11,('calcolo mitigazione del rischio'!AB$11*tabelle!$W$11),IF('Rischio netto'!R168=tabelle!$V$12,('calcolo mitigazione del rischio'!AB$11*tabelle!$W$12),"-"))))))))))</f>
        <v>-</v>
      </c>
      <c r="AC157" s="405" t="str">
        <f>IF('Rischio netto'!T164=tabelle!$V$3,('calcolo mitigazione del rischio'!AC$11*tabelle!$W$3),IF('Rischio netto'!T164=tabelle!$V$4,('calcolo mitigazione del rischio'!AC$11*tabelle!$W$4),IF('Rischio netto'!T164=tabelle!$V$5,('calcolo mitigazione del rischio'!AC$11*tabelle!$W$5),IF('Rischio netto'!T164=tabelle!$V$6,('calcolo mitigazione del rischio'!AC$11*tabelle!$W$6),IF('Rischio netto'!T164=tabelle!$V$7,('calcolo mitigazione del rischio'!AC$11*tabelle!$W$7),IF('Rischio netto'!T164=tabelle!$V$8,('calcolo mitigazione del rischio'!AC$11*tabelle!$W$8),IF('Rischio netto'!T164=tabelle!$V$9,('calcolo mitigazione del rischio'!AC$11*tabelle!$W$9),IF('Rischio netto'!T164=tabelle!$V$10,('calcolo mitigazione del rischio'!AC$11*tabelle!$W$10),IF('Rischio netto'!T164=tabelle!$V$11,('calcolo mitigazione del rischio'!AC$11*tabelle!$W$11),IF('Rischio netto'!T164=tabelle!$V$12,('calcolo mitigazione del rischio'!AC$11*tabelle!$W$12),"-"))))))))))</f>
        <v>-</v>
      </c>
      <c r="AD157" s="26" t="str">
        <f>IF('Rischio netto'!T168=tabelle!$V$3,('calcolo mitigazione del rischio'!AD$11*tabelle!$W$3),IF('Rischio netto'!T168=tabelle!$V$4,('calcolo mitigazione del rischio'!AD$11*tabelle!$W$4),IF('Rischio netto'!T168=tabelle!$V$5,('calcolo mitigazione del rischio'!AD$11*tabelle!$W$5),IF('Rischio netto'!T168=tabelle!$V$6,('calcolo mitigazione del rischio'!AD$11*tabelle!$W$6),IF('Rischio netto'!T168=tabelle!$V$7,('calcolo mitigazione del rischio'!AD$11*tabelle!$W$7),IF('Rischio netto'!T168=tabelle!$V$8,('calcolo mitigazione del rischio'!AD$11*tabelle!$W$8),IF('Rischio netto'!T168=tabelle!$V$9,('calcolo mitigazione del rischio'!AD$11*tabelle!$W$9),IF('Rischio netto'!T168=tabelle!$V$10,('calcolo mitigazione del rischio'!AD$11*tabelle!$W$10),IF('Rischio netto'!T168=tabelle!$V$11,('calcolo mitigazione del rischio'!AD$11*tabelle!$W$11),IF('Rischio netto'!T168=tabelle!$V$12,('calcolo mitigazione del rischio'!AD$11*tabelle!$W$12),"-"))))))))))</f>
        <v>-</v>
      </c>
      <c r="AE157" s="26"/>
      <c r="AF157" s="405" t="str">
        <f>IF('Rischio netto'!T164=tabelle!$V$3,('calcolo mitigazione del rischio'!AF$11*tabelle!$W$3),IF('Rischio netto'!T164=tabelle!$V$4,('calcolo mitigazione del rischio'!AF$11*tabelle!$W$4),IF('Rischio netto'!T164=tabelle!$V$5,('calcolo mitigazione del rischio'!AF$11*tabelle!$W$5),IF('Rischio netto'!T164=tabelle!$V$6,('calcolo mitigazione del rischio'!AF$11*tabelle!$W$6),IF('Rischio netto'!T164=tabelle!$V$7,('calcolo mitigazione del rischio'!AF$11*tabelle!$W$7),IF('Rischio netto'!T164=tabelle!$V$8,('calcolo mitigazione del rischio'!AF$11*tabelle!$W$8),IF('Rischio netto'!T164=tabelle!$V$9,('calcolo mitigazione del rischio'!AF$11*tabelle!$W$9),IF('Rischio netto'!T164=tabelle!$V$10,('calcolo mitigazione del rischio'!AF$11*tabelle!$W$10),IF('Rischio netto'!T164=tabelle!$V$11,('calcolo mitigazione del rischio'!AF$11*tabelle!$W$11),IF('Rischio netto'!T164=tabelle!$V$12,('calcolo mitigazione del rischio'!AF$11*tabelle!$W$12),"-"))))))))))</f>
        <v>-</v>
      </c>
      <c r="AG157" s="405" t="str">
        <f>IF('Rischio netto'!U164=tabelle!$V$3,('calcolo mitigazione del rischio'!AG$11*tabelle!$W$3),IF('Rischio netto'!U164=tabelle!$V$4,('calcolo mitigazione del rischio'!AG$11*tabelle!$W$4),IF('Rischio netto'!U164=tabelle!$V$5,('calcolo mitigazione del rischio'!AG$11*tabelle!$W$5),IF('Rischio netto'!U164=tabelle!$V$6,('calcolo mitigazione del rischio'!AG$11*tabelle!$W$6),IF('Rischio netto'!U164=tabelle!$V$7,('calcolo mitigazione del rischio'!AG$11*tabelle!$W$7),IF('Rischio netto'!U164=tabelle!$V$8,('calcolo mitigazione del rischio'!AG$11*tabelle!$W$8),IF('Rischio netto'!U164=tabelle!$V$9,('calcolo mitigazione del rischio'!AG$11*tabelle!$W$9),IF('Rischio netto'!U164=tabelle!$V$10,('calcolo mitigazione del rischio'!AG$11*tabelle!$W$10),IF('Rischio netto'!U164=tabelle!$V$11,('calcolo mitigazione del rischio'!AG$11*tabelle!$W$11),IF('Rischio netto'!U164=tabelle!$V$12,('calcolo mitigazione del rischio'!AG$11*tabelle!$W$12),"-"))))))))))</f>
        <v>-</v>
      </c>
      <c r="AH157" s="26" t="str">
        <f>IF('Rischio netto'!V168=tabelle!$V$3,('calcolo mitigazione del rischio'!AH$11*tabelle!$W$3),IF('Rischio netto'!V168=tabelle!$V$4,('calcolo mitigazione del rischio'!AH$11*tabelle!$W$4),IF('Rischio netto'!V168=tabelle!$V$5,('calcolo mitigazione del rischio'!AH$11*tabelle!$W$5),IF('Rischio netto'!V168=tabelle!$V$6,('calcolo mitigazione del rischio'!AH$11*tabelle!$W$6),IF('Rischio netto'!V168=tabelle!$V$7,('calcolo mitigazione del rischio'!AH$11*tabelle!$W$7),IF('Rischio netto'!V168=tabelle!$V$8,('calcolo mitigazione del rischio'!AH$11*tabelle!$W$8),IF('Rischio netto'!V168=tabelle!$V$9,('calcolo mitigazione del rischio'!AH$11*tabelle!$W$9),IF('Rischio netto'!V168=tabelle!$V$10,('calcolo mitigazione del rischio'!AH$11*tabelle!$W$10),IF('Rischio netto'!V168=tabelle!$V$11,('calcolo mitigazione del rischio'!AH$11*tabelle!$W$11),IF('Rischio netto'!V168=tabelle!$V$12,('calcolo mitigazione del rischio'!AH$11*tabelle!$W$12),"-"))))))))))</f>
        <v>-</v>
      </c>
      <c r="AI157" s="410" t="str">
        <f>IF('Rischio netto'!W168=tabelle!$V$3,('calcolo mitigazione del rischio'!AI$11*tabelle!$W$3),IF('Rischio netto'!W168=tabelle!$V$4,('calcolo mitigazione del rischio'!AI$11*tabelle!$W$4),IF('Rischio netto'!W168=tabelle!$V$5,('calcolo mitigazione del rischio'!AI$11*tabelle!$W$5),IF('Rischio netto'!W168=tabelle!$V$6,('calcolo mitigazione del rischio'!AI$11*tabelle!$W$6),IF('Rischio netto'!W168=tabelle!$V$7,('calcolo mitigazione del rischio'!AI$11*tabelle!$W$7),IF('Rischio netto'!W168=tabelle!$V$8,('calcolo mitigazione del rischio'!AI$11*tabelle!$W$8),IF('Rischio netto'!W168=tabelle!$V$9,('calcolo mitigazione del rischio'!AI$11*tabelle!$W$9),IF('Rischio netto'!W168=tabelle!$V$10,('calcolo mitigazione del rischio'!AI$11*tabelle!$W$10),IF('Rischio netto'!W168=tabelle!$V$11,('calcolo mitigazione del rischio'!AI$11*tabelle!$W$11),IF('Rischio netto'!W168=tabelle!$V$12,('calcolo mitigazione del rischio'!AI$11*tabelle!$W$12),"-"))))))))))</f>
        <v>-</v>
      </c>
      <c r="AJ157" s="428" t="e">
        <f t="shared" si="18"/>
        <v>#REF!</v>
      </c>
      <c r="AK157" s="429" t="e">
        <f t="shared" si="21"/>
        <v>#REF!</v>
      </c>
      <c r="AL157" s="423" t="e">
        <f>IF('calcolo mitigazione del rischio'!$AJ157="-","-",'calcolo mitigazione del rischio'!$AK157)</f>
        <v>#REF!</v>
      </c>
      <c r="AM157" s="416" t="str">
        <f>IF('Rischio netto'!X168="-","-",IF('calcolo mitigazione del rischio'!S157="-","-",IF('calcolo mitigazione del rischio'!AL157="-","-",ROUND(('calcolo mitigazione del rischio'!S157*(1-'calcolo mitigazione del rischio'!AL157)),0))))</f>
        <v>-</v>
      </c>
      <c r="AN157" s="404"/>
      <c r="AO157" s="26">
        <f>IF('Rischio Lordo'!L164="X",tabelle!$I$2,0)</f>
        <v>0</v>
      </c>
      <c r="AP157" s="26">
        <f>IF('Rischio Lordo'!M164="X",tabelle!$I$3,0)</f>
        <v>0</v>
      </c>
      <c r="AQ157" s="26">
        <f>IF('Rischio Lordo'!N164="X",tabelle!$I$4,0)</f>
        <v>0</v>
      </c>
      <c r="AR157" s="26">
        <f>IF('Rischio Lordo'!O164="X",tabelle!$I$5,0)</f>
        <v>0</v>
      </c>
      <c r="AS157" s="26">
        <f>IF('Rischio Lordo'!P164="X",tabelle!$I$6,0)</f>
        <v>0</v>
      </c>
      <c r="AT157" s="26">
        <f>IF('Rischio Lordo'!Q164="X",tabelle!$I$7,0)</f>
        <v>0</v>
      </c>
      <c r="AU157" s="26">
        <f>IF('Rischio Lordo'!R164="X",tabelle!$I$8,0)</f>
        <v>0</v>
      </c>
      <c r="AV157" s="26">
        <f>IF('Rischio Lordo'!S164="X",tabelle!$I$9,0)</f>
        <v>0</v>
      </c>
      <c r="AW157" s="26">
        <f>IF('Rischio Lordo'!T164="X",tabelle!$I$10,0)</f>
        <v>0</v>
      </c>
      <c r="AX157" s="26">
        <f>IF('Rischio Lordo'!U164="X",tabelle!$I$11,0)</f>
        <v>0</v>
      </c>
      <c r="AY157" s="26">
        <f>IF('Rischio Lordo'!V164="X",tabelle!$I$12,0)</f>
        <v>0</v>
      </c>
      <c r="AZ157" s="26">
        <f>IF('Rischio Lordo'!W164="X",tabelle!$I$13,0)</f>
        <v>0</v>
      </c>
      <c r="BA157" s="26">
        <f>IF('Rischio Lordo'!X164="X",tabelle!$I$14,0)</f>
        <v>0</v>
      </c>
      <c r="BB157" s="26">
        <f>IF('Rischio Lordo'!Y164="X",tabelle!$I$15,0)</f>
        <v>0</v>
      </c>
      <c r="BC157" s="26">
        <f>IF('Rischio Lordo'!Z164="X",tabelle!$I$16,0)</f>
        <v>0</v>
      </c>
      <c r="BD157" s="26">
        <f>IF('Rischio Lordo'!AA164="X",tabelle!$I$17,0)</f>
        <v>0</v>
      </c>
      <c r="BE157" s="26">
        <f>IF('Rischio Lordo'!AB164="X",tabelle!$I$18,0)</f>
        <v>0</v>
      </c>
      <c r="BF157" s="26">
        <f>IF('Rischio Lordo'!AC164="X",tabelle!$I$18,0)</f>
        <v>0</v>
      </c>
      <c r="BG157" s="26">
        <f>IF('Rischio Lordo'!AC164="X",tabelle!$I$19,0)</f>
        <v>0</v>
      </c>
      <c r="BH157" s="212">
        <f t="shared" si="22"/>
        <v>0</v>
      </c>
    </row>
    <row r="158" spans="1:60" ht="22.25" thickBot="1" x14ac:dyDescent="0.9">
      <c r="A158" s="1130">
        <f>Schema!A178</f>
        <v>0</v>
      </c>
      <c r="B158" s="1131">
        <f>Schema!B178</f>
        <v>0</v>
      </c>
      <c r="C158" s="1133">
        <f>Schema!C178</f>
        <v>0</v>
      </c>
      <c r="D158" s="271" t="str">
        <f>Schema!D178</f>
        <v>A1.2. Trasmissione all'Unità di informazione finanziaria per l'Italia di tutte le informazioni su operazioni sospette: dati identificativi della comunicazione - elementi informativi - elementi descrittivi - eventuali documenti allegati</v>
      </c>
      <c r="E158" s="303" t="str">
        <f>Schema!E178</f>
        <v>GAA</v>
      </c>
      <c r="F158" s="55" t="str">
        <f>Schema!F178</f>
        <v>A</v>
      </c>
      <c r="G158" s="55" t="str">
        <f>Schema!G178</f>
        <v>01</v>
      </c>
      <c r="H158" s="304" t="str">
        <f>Schema!H178</f>
        <v>02</v>
      </c>
      <c r="I158" s="181" t="str">
        <f>IF('Rischio Lordo'!AF165=tabelle!$M$7,tabelle!$N$7,IF('Rischio Lordo'!AF165=tabelle!$M$6,tabelle!$N$6,IF('Rischio Lordo'!AF165=tabelle!$M$5,tabelle!$N$5,IF('Rischio Lordo'!AF165=tabelle!$M$4,tabelle!$N$4,IF('Rischio Lordo'!AF165=tabelle!$M$3,tabelle!$N$3,"-")))))</f>
        <v>-</v>
      </c>
      <c r="J158" s="34" t="str">
        <f>IF('Rischio Lordo'!AG165=tabelle!$M$7,tabelle!$N$7,IF('Rischio Lordo'!AG165=tabelle!$M$6,tabelle!$N$6,IF('Rischio Lordo'!AG165=tabelle!$M$5,tabelle!$N$5,IF('Rischio Lordo'!AG165=tabelle!$M$4,tabelle!$N$4,IF('Rischio Lordo'!AG165=tabelle!$M$3,tabelle!$N$3,"-")))))</f>
        <v>-</v>
      </c>
      <c r="K158" s="34" t="str">
        <f>IF('Rischio Lordo'!AH165=tabelle!$M$7,tabelle!$N$7,IF('Rischio Lordo'!AH165=tabelle!$M$6,tabelle!$N$6,IF('Rischio Lordo'!AH165=tabelle!$M$5,tabelle!$N$5,IF('Rischio Lordo'!AH165=tabelle!$M$4,tabelle!$N$4,IF('Rischio Lordo'!AH165=tabelle!$M$3,tabelle!$N$3,"-")))))</f>
        <v>-</v>
      </c>
      <c r="L158" s="394" t="str">
        <f t="shared" si="19"/>
        <v>-</v>
      </c>
      <c r="M158" s="34" t="str">
        <f>IF('Rischio Lordo'!AI165=tabelle!$M$7,tabelle!$N$7,IF('Rischio Lordo'!AI165=tabelle!$M$6,tabelle!$N$6,IF('Rischio Lordo'!AI165=tabelle!$M$5,tabelle!$N$5,IF('Rischio Lordo'!AI165=tabelle!$M$4,tabelle!$N$4,IF('Rischio Lordo'!AI165=tabelle!$M$3,tabelle!$N$3,"-")))))</f>
        <v>-</v>
      </c>
      <c r="N158" s="165" t="str">
        <f>IF(M158="-","-",IF('calcolo mitigazione del rischio'!L158="-","-",IF(AND((M158*'calcolo mitigazione del rischio'!L158)&gt;=tabelle!$P$3, (M158*'calcolo mitigazione del rischio'!L158)&lt;tabelle!$Q$3),tabelle!$R$3,IF(AND((M158*'calcolo mitigazione del rischio'!L158)&gt;=tabelle!$P$4, (M158*'calcolo mitigazione del rischio'!L158)&lt;tabelle!$Q$4),tabelle!$R$4,IF(AND((M158*'calcolo mitigazione del rischio'!L158)&gt;=tabelle!$P$5, (M158*'calcolo mitigazione del rischio'!L158)&lt;tabelle!$Q$5),tabelle!$R$5,IF(AND((M158*'calcolo mitigazione del rischio'!L158)&gt;=tabelle!$P$6, (M158*'calcolo mitigazione del rischio'!L158)&lt;tabelle!$Q$6),tabelle!$R$6,IF(AND((M158*'calcolo mitigazione del rischio'!L158)&gt;=tabelle!$P$7, (M158*'calcolo mitigazione del rischio'!L158)&lt;=tabelle!$Q$7),tabelle!$R$7,"-")))))))</f>
        <v>-</v>
      </c>
      <c r="O158" s="35" t="str">
        <f>IF('Rischio Lordo'!AK165=tabelle!$M$7,tabelle!$N$7,IF('Rischio Lordo'!AK165=tabelle!$M$6,tabelle!$N$6,IF('Rischio Lordo'!AK165=tabelle!$M$5,tabelle!$N$5,IF('Rischio Lordo'!AK165=tabelle!$M$4,tabelle!$N$4,IF('Rischio Lordo'!AK165=tabelle!$M$3,tabelle!$N$3,"-")))))</f>
        <v>-</v>
      </c>
      <c r="P158" s="35" t="str">
        <f>IF('Rischio Lordo'!AL165=tabelle!$M$7,tabelle!$N$7,IF('Rischio Lordo'!AL165=tabelle!$M$6,tabelle!$N$6,IF('Rischio Lordo'!AL165=tabelle!$M$5,tabelle!$N$5,IF('Rischio Lordo'!AL165=tabelle!$M$4,tabelle!$N$4,IF('Rischio Lordo'!AL165=tabelle!$M$3,tabelle!$N$3,"-")))))</f>
        <v>-</v>
      </c>
      <c r="Q158" s="35" t="str">
        <f>IF('Rischio Lordo'!AM165=tabelle!$M$7,tabelle!$N$7,IF('Rischio Lordo'!AM165=tabelle!$M$6,tabelle!$N$6,IF('Rischio Lordo'!AM165=tabelle!$M$5,tabelle!$N$5,IF('Rischio Lordo'!AM165=tabelle!$M$4,tabelle!$N$4,IF('Rischio Lordo'!AM165=tabelle!$M$3,tabelle!$N$3,"-")))))</f>
        <v>-</v>
      </c>
      <c r="R158" s="166" t="str">
        <f t="shared" si="20"/>
        <v>-</v>
      </c>
      <c r="S158" s="228" t="str">
        <f>IF(R158="-","-",(R158*'calcolo mitigazione del rischio'!N158))</f>
        <v>-</v>
      </c>
      <c r="T158" s="26" t="str">
        <f>IF('Rischio netto'!I169=tabelle!$V$3,('calcolo mitigazione del rischio'!T$11*tabelle!$W$3),IF('Rischio netto'!I169=tabelle!$V$4,('calcolo mitigazione del rischio'!T$11*tabelle!$W$4),IF('Rischio netto'!I169=tabelle!$V$5,('calcolo mitigazione del rischio'!T$11*tabelle!$W$5),IF('Rischio netto'!I169=tabelle!$V$6,('calcolo mitigazione del rischio'!T$11*tabelle!$W$6),IF('Rischio netto'!I169=tabelle!$V$7,('calcolo mitigazione del rischio'!T$11*tabelle!$W$7),IF('Rischio netto'!I169=tabelle!$V$8,('calcolo mitigazione del rischio'!T$11*tabelle!$W$8),IF('Rischio netto'!I169=tabelle!$V$9,('calcolo mitigazione del rischio'!T$11*tabelle!$W$9),IF('Rischio netto'!I169=tabelle!$V$10,('calcolo mitigazione del rischio'!T$11*tabelle!$W$10),IF('Rischio netto'!I169=tabelle!$V$11,('calcolo mitigazione del rischio'!T$11*tabelle!$W$11),IF('Rischio netto'!I169=tabelle!$V$12,('calcolo mitigazione del rischio'!T$11*tabelle!$W$12),"-"))))))))))</f>
        <v>-</v>
      </c>
      <c r="U158" s="26" t="str">
        <f>IF('Rischio netto'!J169=tabelle!$V$3,('calcolo mitigazione del rischio'!U$11*tabelle!$W$3),IF('Rischio netto'!J169=tabelle!$V$4,('calcolo mitigazione del rischio'!U$11*tabelle!$W$4),IF('Rischio netto'!J169=tabelle!$V$5,('calcolo mitigazione del rischio'!U$11*tabelle!$W$5),IF('Rischio netto'!J169=tabelle!$V$6,('calcolo mitigazione del rischio'!U$11*tabelle!$W$6),IF('Rischio netto'!J169=tabelle!$V$7,('calcolo mitigazione del rischio'!U$11*tabelle!$W$7),IF('Rischio netto'!J169=tabelle!$V$8,('calcolo mitigazione del rischio'!U$11*tabelle!$W$8),IF('Rischio netto'!J169=tabelle!$V$9,('calcolo mitigazione del rischio'!U$11*tabelle!$W$9),IF('Rischio netto'!J169=tabelle!$V$10,('calcolo mitigazione del rischio'!U$11*tabelle!$W$10),IF('Rischio netto'!J169=tabelle!$V$11,('calcolo mitigazione del rischio'!U$11*tabelle!$W$11),IF('Rischio netto'!J169=tabelle!$V$12,('calcolo mitigazione del rischio'!U$11*tabelle!$W$12),"-"))))))))))</f>
        <v>-</v>
      </c>
      <c r="V158" s="26" t="str">
        <f>IF('Rischio netto'!K169=tabelle!$V$3,('calcolo mitigazione del rischio'!V$11*tabelle!$W$3),IF('Rischio netto'!K169=tabelle!$V$4,('calcolo mitigazione del rischio'!V$11*tabelle!$W$4),IF('Rischio netto'!K169=tabelle!$V$5,('calcolo mitigazione del rischio'!V$11*tabelle!$W$5),IF('Rischio netto'!K169=tabelle!$V$6,('calcolo mitigazione del rischio'!V$11*tabelle!$W$6),IF('Rischio netto'!K169=tabelle!$V$7,('calcolo mitigazione del rischio'!V$11*tabelle!$W$7),IF('Rischio netto'!K169=tabelle!$V$8,('calcolo mitigazione del rischio'!V$11*tabelle!$W$8),IF('Rischio netto'!K169=tabelle!$V$9,('calcolo mitigazione del rischio'!V$11*tabelle!$W$9),IF('Rischio netto'!K169=tabelle!$V$10,('calcolo mitigazione del rischio'!V$11*tabelle!$W$10),IF('Rischio netto'!K169=tabelle!$V$11,('calcolo mitigazione del rischio'!V$11*tabelle!$W$11),IF('Rischio netto'!K169=tabelle!$V$12,('calcolo mitigazione del rischio'!V$11*tabelle!$W$12),"-"))))))))))</f>
        <v>-</v>
      </c>
      <c r="W158" s="26" t="str">
        <f>IF('Rischio netto'!L169=tabelle!$V$3,('calcolo mitigazione del rischio'!W$11*tabelle!$W$3),IF('Rischio netto'!L169=tabelle!$V$4,('calcolo mitigazione del rischio'!W$11*tabelle!$W$4),IF('Rischio netto'!L169=tabelle!$V$5,('calcolo mitigazione del rischio'!W$11*tabelle!$W$5),IF('Rischio netto'!L169=tabelle!$V$6,('calcolo mitigazione del rischio'!W$11*tabelle!$W$6),IF('Rischio netto'!L169=tabelle!$V$7,('calcolo mitigazione del rischio'!W$11*tabelle!$W$7),IF('Rischio netto'!L169=tabelle!$V$8,('calcolo mitigazione del rischio'!W$11*tabelle!$W$8),IF('Rischio netto'!L169=tabelle!$V$9,('calcolo mitigazione del rischio'!W$11*tabelle!$W$9),IF('Rischio netto'!L169=tabelle!$V$10,('calcolo mitigazione del rischio'!W$11*tabelle!$W$10),IF('Rischio netto'!L169=tabelle!$V$11,('calcolo mitigazione del rischio'!W$11*tabelle!$W$11),IF('Rischio netto'!L169=tabelle!$V$12,('calcolo mitigazione del rischio'!W$11*tabelle!$W$12),"-"))))))))))</f>
        <v>-</v>
      </c>
      <c r="X158" s="26" t="str">
        <f>IF('Rischio netto'!O169=tabelle!$V$3,('calcolo mitigazione del rischio'!X$11*tabelle!$W$3),IF('Rischio netto'!O169=tabelle!$V$4,('calcolo mitigazione del rischio'!X$11*tabelle!$W$4),IF('Rischio netto'!O169=tabelle!$V$5,('calcolo mitigazione del rischio'!X$11*tabelle!$W$5),IF('Rischio netto'!O169=tabelle!$V$6,('calcolo mitigazione del rischio'!X$11*tabelle!$W$6),IF('Rischio netto'!O169=tabelle!$V$7,('calcolo mitigazione del rischio'!X$11*tabelle!$W$7),IF('Rischio netto'!O169=tabelle!$V$8,('calcolo mitigazione del rischio'!X$11*tabelle!$W$8),IF('Rischio netto'!O169=tabelle!$V$9,('calcolo mitigazione del rischio'!X$11*tabelle!$W$9),IF('Rischio netto'!O169=tabelle!$V$10,('calcolo mitigazione del rischio'!X$11*tabelle!$W$10),IF('Rischio netto'!O169=tabelle!$V$11,('calcolo mitigazione del rischio'!X$11*tabelle!$W$11),IF('Rischio netto'!O169=tabelle!$V$12,('calcolo mitigazione del rischio'!X$11*tabelle!$W$12),"-"))))))))))</f>
        <v>-</v>
      </c>
      <c r="Y158" s="26" t="str">
        <f>IF('Rischio netto'!P169=tabelle!$V$3,('calcolo mitigazione del rischio'!Y$11*tabelle!$W$3),IF('Rischio netto'!P169=tabelle!$V$4,('calcolo mitigazione del rischio'!Y$11*tabelle!$W$4),IF('Rischio netto'!P169=tabelle!$V$5,('calcolo mitigazione del rischio'!Y$11*tabelle!$W$5),IF('Rischio netto'!P169=tabelle!$V$6,('calcolo mitigazione del rischio'!Y$11*tabelle!$W$6),IF('Rischio netto'!P169=tabelle!$V$7,('calcolo mitigazione del rischio'!Y$11*tabelle!$W$7),IF('Rischio netto'!P169=tabelle!$V$8,('calcolo mitigazione del rischio'!Y$11*tabelle!$W$8),IF('Rischio netto'!P169=tabelle!$V$9,('calcolo mitigazione del rischio'!Y$11*tabelle!$W$9),IF('Rischio netto'!P169=tabelle!$V$10,('calcolo mitigazione del rischio'!Y$11*tabelle!$W$10),IF('Rischio netto'!P169=tabelle!$V$11,('calcolo mitigazione del rischio'!Y$11*tabelle!$W$11),IF('Rischio netto'!P169=tabelle!$V$12,('calcolo mitigazione del rischio'!Y$11*tabelle!$W$12),"-"))))))))))</f>
        <v>-</v>
      </c>
      <c r="Z158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8" s="26" t="str">
        <f>IF('Rischio netto'!Q169=tabelle!$V$3,('calcolo mitigazione del rischio'!AA$11*tabelle!$W$3),IF('Rischio netto'!Q169=tabelle!$V$4,('calcolo mitigazione del rischio'!AA$11*tabelle!$W$4),IF('Rischio netto'!Q169=tabelle!$V$5,('calcolo mitigazione del rischio'!AA$11*tabelle!$W$5),IF('Rischio netto'!Q169=tabelle!$V$6,('calcolo mitigazione del rischio'!AA$11*tabelle!$W$6),IF('Rischio netto'!Q169=tabelle!$V$7,('calcolo mitigazione del rischio'!AA$11*tabelle!$W$7),IF('Rischio netto'!Q169=tabelle!$V$8,('calcolo mitigazione del rischio'!AA$11*tabelle!$W$8),IF('Rischio netto'!Q169=tabelle!$V$9,('calcolo mitigazione del rischio'!AA$11*tabelle!$W$9),IF('Rischio netto'!Q169=tabelle!$V$10,('calcolo mitigazione del rischio'!AA$11*tabelle!$W$10),IF('Rischio netto'!Q169=tabelle!$V$11,('calcolo mitigazione del rischio'!AA$11*tabelle!$W$11),IF('Rischio netto'!Q169=tabelle!$V$12,('calcolo mitigazione del rischio'!AA$11*tabelle!$W$12),"-"))))))))))</f>
        <v>-</v>
      </c>
      <c r="AB158" s="26" t="str">
        <f>IF('Rischio netto'!R169=tabelle!$V$3,('calcolo mitigazione del rischio'!AB$11*tabelle!$W$3),IF('Rischio netto'!R169=tabelle!$V$4,('calcolo mitigazione del rischio'!AB$11*tabelle!$W$4),IF('Rischio netto'!R169=tabelle!$V$5,('calcolo mitigazione del rischio'!AB$11*tabelle!$W$5),IF('Rischio netto'!R169=tabelle!$V$6,('calcolo mitigazione del rischio'!AB$11*tabelle!$W$6),IF('Rischio netto'!R169=tabelle!$V$7,('calcolo mitigazione del rischio'!AB$11*tabelle!$W$7),IF('Rischio netto'!R169=tabelle!$V$8,('calcolo mitigazione del rischio'!AB$11*tabelle!$W$8),IF('Rischio netto'!R169=tabelle!$V$9,('calcolo mitigazione del rischio'!AB$11*tabelle!$W$9),IF('Rischio netto'!R169=tabelle!$V$10,('calcolo mitigazione del rischio'!AB$11*tabelle!$W$10),IF('Rischio netto'!R169=tabelle!$V$11,('calcolo mitigazione del rischio'!AB$11*tabelle!$W$11),IF('Rischio netto'!R169=tabelle!$V$12,('calcolo mitigazione del rischio'!AB$11*tabelle!$W$12),"-"))))))))))</f>
        <v>-</v>
      </c>
      <c r="AC158" s="405" t="str">
        <f>IF('Rischio netto'!T165=tabelle!$V$3,('calcolo mitigazione del rischio'!AC$11*tabelle!$W$3),IF('Rischio netto'!T165=tabelle!$V$4,('calcolo mitigazione del rischio'!AC$11*tabelle!$W$4),IF('Rischio netto'!T165=tabelle!$V$5,('calcolo mitigazione del rischio'!AC$11*tabelle!$W$5),IF('Rischio netto'!T165=tabelle!$V$6,('calcolo mitigazione del rischio'!AC$11*tabelle!$W$6),IF('Rischio netto'!T165=tabelle!$V$7,('calcolo mitigazione del rischio'!AC$11*tabelle!$W$7),IF('Rischio netto'!T165=tabelle!$V$8,('calcolo mitigazione del rischio'!AC$11*tabelle!$W$8),IF('Rischio netto'!T165=tabelle!$V$9,('calcolo mitigazione del rischio'!AC$11*tabelle!$W$9),IF('Rischio netto'!T165=tabelle!$V$10,('calcolo mitigazione del rischio'!AC$11*tabelle!$W$10),IF('Rischio netto'!T165=tabelle!$V$11,('calcolo mitigazione del rischio'!AC$11*tabelle!$W$11),IF('Rischio netto'!T165=tabelle!$V$12,('calcolo mitigazione del rischio'!AC$11*tabelle!$W$12),"-"))))))))))</f>
        <v>-</v>
      </c>
      <c r="AD158" s="26" t="str">
        <f>IF('Rischio netto'!T169=tabelle!$V$3,('calcolo mitigazione del rischio'!AD$11*tabelle!$W$3),IF('Rischio netto'!T169=tabelle!$V$4,('calcolo mitigazione del rischio'!AD$11*tabelle!$W$4),IF('Rischio netto'!T169=tabelle!$V$5,('calcolo mitigazione del rischio'!AD$11*tabelle!$W$5),IF('Rischio netto'!T169=tabelle!$V$6,('calcolo mitigazione del rischio'!AD$11*tabelle!$W$6),IF('Rischio netto'!T169=tabelle!$V$7,('calcolo mitigazione del rischio'!AD$11*tabelle!$W$7),IF('Rischio netto'!T169=tabelle!$V$8,('calcolo mitigazione del rischio'!AD$11*tabelle!$W$8),IF('Rischio netto'!T169=tabelle!$V$9,('calcolo mitigazione del rischio'!AD$11*tabelle!$W$9),IF('Rischio netto'!T169=tabelle!$V$10,('calcolo mitigazione del rischio'!AD$11*tabelle!$W$10),IF('Rischio netto'!T169=tabelle!$V$11,('calcolo mitigazione del rischio'!AD$11*tabelle!$W$11),IF('Rischio netto'!T169=tabelle!$V$12,('calcolo mitigazione del rischio'!AD$11*tabelle!$W$12),"-"))))))))))</f>
        <v>-</v>
      </c>
      <c r="AE158" s="26"/>
      <c r="AF158" s="405" t="str">
        <f>IF('Rischio netto'!T165=tabelle!$V$3,('calcolo mitigazione del rischio'!AF$11*tabelle!$W$3),IF('Rischio netto'!T165=tabelle!$V$4,('calcolo mitigazione del rischio'!AF$11*tabelle!$W$4),IF('Rischio netto'!T165=tabelle!$V$5,('calcolo mitigazione del rischio'!AF$11*tabelle!$W$5),IF('Rischio netto'!T165=tabelle!$V$6,('calcolo mitigazione del rischio'!AF$11*tabelle!$W$6),IF('Rischio netto'!T165=tabelle!$V$7,('calcolo mitigazione del rischio'!AF$11*tabelle!$W$7),IF('Rischio netto'!T165=tabelle!$V$8,('calcolo mitigazione del rischio'!AF$11*tabelle!$W$8),IF('Rischio netto'!T165=tabelle!$V$9,('calcolo mitigazione del rischio'!AF$11*tabelle!$W$9),IF('Rischio netto'!T165=tabelle!$V$10,('calcolo mitigazione del rischio'!AF$11*tabelle!$W$10),IF('Rischio netto'!T165=tabelle!$V$11,('calcolo mitigazione del rischio'!AF$11*tabelle!$W$11),IF('Rischio netto'!T165=tabelle!$V$12,('calcolo mitigazione del rischio'!AF$11*tabelle!$W$12),"-"))))))))))</f>
        <v>-</v>
      </c>
      <c r="AG158" s="405" t="str">
        <f>IF('Rischio netto'!U165=tabelle!$V$3,('calcolo mitigazione del rischio'!AG$11*tabelle!$W$3),IF('Rischio netto'!U165=tabelle!$V$4,('calcolo mitigazione del rischio'!AG$11*tabelle!$W$4),IF('Rischio netto'!U165=tabelle!$V$5,('calcolo mitigazione del rischio'!AG$11*tabelle!$W$5),IF('Rischio netto'!U165=tabelle!$V$6,('calcolo mitigazione del rischio'!AG$11*tabelle!$W$6),IF('Rischio netto'!U165=tabelle!$V$7,('calcolo mitigazione del rischio'!AG$11*tabelle!$W$7),IF('Rischio netto'!U165=tabelle!$V$8,('calcolo mitigazione del rischio'!AG$11*tabelle!$W$8),IF('Rischio netto'!U165=tabelle!$V$9,('calcolo mitigazione del rischio'!AG$11*tabelle!$W$9),IF('Rischio netto'!U165=tabelle!$V$10,('calcolo mitigazione del rischio'!AG$11*tabelle!$W$10),IF('Rischio netto'!U165=tabelle!$V$11,('calcolo mitigazione del rischio'!AG$11*tabelle!$W$11),IF('Rischio netto'!U165=tabelle!$V$12,('calcolo mitigazione del rischio'!AG$11*tabelle!$W$12),"-"))))))))))</f>
        <v>-</v>
      </c>
      <c r="AH158" s="26" t="str">
        <f>IF('Rischio netto'!V169=tabelle!$V$3,('calcolo mitigazione del rischio'!AH$11*tabelle!$W$3),IF('Rischio netto'!V169=tabelle!$V$4,('calcolo mitigazione del rischio'!AH$11*tabelle!$W$4),IF('Rischio netto'!V169=tabelle!$V$5,('calcolo mitigazione del rischio'!AH$11*tabelle!$W$5),IF('Rischio netto'!V169=tabelle!$V$6,('calcolo mitigazione del rischio'!AH$11*tabelle!$W$6),IF('Rischio netto'!V169=tabelle!$V$7,('calcolo mitigazione del rischio'!AH$11*tabelle!$W$7),IF('Rischio netto'!V169=tabelle!$V$8,('calcolo mitigazione del rischio'!AH$11*tabelle!$W$8),IF('Rischio netto'!V169=tabelle!$V$9,('calcolo mitigazione del rischio'!AH$11*tabelle!$W$9),IF('Rischio netto'!V169=tabelle!$V$10,('calcolo mitigazione del rischio'!AH$11*tabelle!$W$10),IF('Rischio netto'!V169=tabelle!$V$11,('calcolo mitigazione del rischio'!AH$11*tabelle!$W$11),IF('Rischio netto'!V169=tabelle!$V$12,('calcolo mitigazione del rischio'!AH$11*tabelle!$W$12),"-"))))))))))</f>
        <v>-</v>
      </c>
      <c r="AI158" s="410" t="str">
        <f>IF('Rischio netto'!W169=tabelle!$V$3,('calcolo mitigazione del rischio'!AI$11*tabelle!$W$3),IF('Rischio netto'!W169=tabelle!$V$4,('calcolo mitigazione del rischio'!AI$11*tabelle!$W$4),IF('Rischio netto'!W169=tabelle!$V$5,('calcolo mitigazione del rischio'!AI$11*tabelle!$W$5),IF('Rischio netto'!W169=tabelle!$V$6,('calcolo mitigazione del rischio'!AI$11*tabelle!$W$6),IF('Rischio netto'!W169=tabelle!$V$7,('calcolo mitigazione del rischio'!AI$11*tabelle!$W$7),IF('Rischio netto'!W169=tabelle!$V$8,('calcolo mitigazione del rischio'!AI$11*tabelle!$W$8),IF('Rischio netto'!W169=tabelle!$V$9,('calcolo mitigazione del rischio'!AI$11*tabelle!$W$9),IF('Rischio netto'!W169=tabelle!$V$10,('calcolo mitigazione del rischio'!AI$11*tabelle!$W$10),IF('Rischio netto'!W169=tabelle!$V$11,('calcolo mitigazione del rischio'!AI$11*tabelle!$W$11),IF('Rischio netto'!W169=tabelle!$V$12,('calcolo mitigazione del rischio'!AI$11*tabelle!$W$12),"-"))))))))))</f>
        <v>-</v>
      </c>
      <c r="AJ158" s="428" t="e">
        <f t="shared" si="18"/>
        <v>#REF!</v>
      </c>
      <c r="AK158" s="429" t="e">
        <f t="shared" si="21"/>
        <v>#REF!</v>
      </c>
      <c r="AL158" s="423" t="e">
        <f>IF('calcolo mitigazione del rischio'!$AJ158="-","-",'calcolo mitigazione del rischio'!$AK158)</f>
        <v>#REF!</v>
      </c>
      <c r="AM158" s="416" t="str">
        <f>IF('Rischio netto'!X169="-","-",IF('calcolo mitigazione del rischio'!S158="-","-",IF('calcolo mitigazione del rischio'!AL158="-","-",ROUND(('calcolo mitigazione del rischio'!S158*(1-'calcolo mitigazione del rischio'!AL158)),0))))</f>
        <v>-</v>
      </c>
      <c r="AN158" s="404"/>
      <c r="AO158" s="26">
        <f>IF('Rischio Lordo'!L165="X",tabelle!$I$2,0)</f>
        <v>0</v>
      </c>
      <c r="AP158" s="26">
        <f>IF('Rischio Lordo'!M165="X",tabelle!$I$3,0)</f>
        <v>0</v>
      </c>
      <c r="AQ158" s="26">
        <f>IF('Rischio Lordo'!N165="X",tabelle!$I$4,0)</f>
        <v>0</v>
      </c>
      <c r="AR158" s="26">
        <f>IF('Rischio Lordo'!O165="X",tabelle!$I$5,0)</f>
        <v>0</v>
      </c>
      <c r="AS158" s="26">
        <f>IF('Rischio Lordo'!P165="X",tabelle!$I$6,0)</f>
        <v>0</v>
      </c>
      <c r="AT158" s="26">
        <f>IF('Rischio Lordo'!Q165="X",tabelle!$I$7,0)</f>
        <v>0</v>
      </c>
      <c r="AU158" s="26">
        <f>IF('Rischio Lordo'!R165="X",tabelle!$I$8,0)</f>
        <v>0</v>
      </c>
      <c r="AV158" s="26">
        <f>IF('Rischio Lordo'!S165="X",tabelle!$I$9,0)</f>
        <v>0</v>
      </c>
      <c r="AW158" s="26">
        <f>IF('Rischio Lordo'!T165="X",tabelle!$I$10,0)</f>
        <v>0</v>
      </c>
      <c r="AX158" s="26">
        <f>IF('Rischio Lordo'!U165="X",tabelle!$I$11,0)</f>
        <v>0</v>
      </c>
      <c r="AY158" s="26">
        <f>IF('Rischio Lordo'!V165="X",tabelle!$I$12,0)</f>
        <v>0</v>
      </c>
      <c r="AZ158" s="26">
        <f>IF('Rischio Lordo'!W165="X",tabelle!$I$13,0)</f>
        <v>0</v>
      </c>
      <c r="BA158" s="26">
        <f>IF('Rischio Lordo'!X165="X",tabelle!$I$14,0)</f>
        <v>0</v>
      </c>
      <c r="BB158" s="26">
        <f>IF('Rischio Lordo'!Y165="X",tabelle!$I$15,0)</f>
        <v>0</v>
      </c>
      <c r="BC158" s="26">
        <f>IF('Rischio Lordo'!Z165="X",tabelle!$I$16,0)</f>
        <v>0</v>
      </c>
      <c r="BD158" s="26">
        <f>IF('Rischio Lordo'!AA165="X",tabelle!$I$17,0)</f>
        <v>0</v>
      </c>
      <c r="BE158" s="26">
        <f>IF('Rischio Lordo'!AB165="X",tabelle!$I$18,0)</f>
        <v>0</v>
      </c>
      <c r="BF158" s="26">
        <f>IF('Rischio Lordo'!AC165="X",tabelle!$I$18,0)</f>
        <v>0</v>
      </c>
      <c r="BG158" s="26">
        <f>IF('Rischio Lordo'!AC165="X",tabelle!$I$19,0)</f>
        <v>0</v>
      </c>
      <c r="BH158" s="212">
        <f t="shared" si="22"/>
        <v>0</v>
      </c>
    </row>
    <row r="159" spans="1:60" x14ac:dyDescent="0.75">
      <c r="A159" s="798" t="str">
        <f>Schema!A179</f>
        <v>SPESE DI RAPPRESENTANZA</v>
      </c>
      <c r="B159" s="938" t="str">
        <f>Schema!B179</f>
        <v>A. Spese di rappresentanza</v>
      </c>
      <c r="C159" s="1134" t="str">
        <f>Schema!C179</f>
        <v>A. Spese di rappresentanza</v>
      </c>
      <c r="D159" s="550" t="str">
        <f>Schema!D179</f>
        <v>A.1.1. Manifestazione esigenza di sostenere spese a carico della Società</v>
      </c>
      <c r="E159" s="552" t="str">
        <f>Schema!E179</f>
        <v>SDR</v>
      </c>
      <c r="F159" s="504" t="str">
        <f>Schema!F179</f>
        <v>A</v>
      </c>
      <c r="G159" s="504" t="str">
        <f>Schema!G179</f>
        <v>01</v>
      </c>
      <c r="H159" s="553" t="str">
        <f>Schema!H179</f>
        <v>01</v>
      </c>
      <c r="I159" s="181" t="str">
        <f>IF('Rischio Lordo'!AF166=tabelle!$M$7,tabelle!$N$7,IF('Rischio Lordo'!AF166=tabelle!$M$6,tabelle!$N$6,IF('Rischio Lordo'!AF166=tabelle!$M$5,tabelle!$N$5,IF('Rischio Lordo'!AF166=tabelle!$M$4,tabelle!$N$4,IF('Rischio Lordo'!AF166=tabelle!$M$3,tabelle!$N$3,"-")))))</f>
        <v>-</v>
      </c>
      <c r="J159" s="34" t="str">
        <f>IF('Rischio Lordo'!AG166=tabelle!$M$7,tabelle!$N$7,IF('Rischio Lordo'!AG166=tabelle!$M$6,tabelle!$N$6,IF('Rischio Lordo'!AG166=tabelle!$M$5,tabelle!$N$5,IF('Rischio Lordo'!AG166=tabelle!$M$4,tabelle!$N$4,IF('Rischio Lordo'!AG166=tabelle!$M$3,tabelle!$N$3,"-")))))</f>
        <v>-</v>
      </c>
      <c r="K159" s="34" t="str">
        <f>IF('Rischio Lordo'!AH166=tabelle!$M$7,tabelle!$N$7,IF('Rischio Lordo'!AH166=tabelle!$M$6,tabelle!$N$6,IF('Rischio Lordo'!AH166=tabelle!$M$5,tabelle!$N$5,IF('Rischio Lordo'!AH166=tabelle!$M$4,tabelle!$N$4,IF('Rischio Lordo'!AH166=tabelle!$M$3,tabelle!$N$3,"-")))))</f>
        <v>-</v>
      </c>
      <c r="L159" s="394" t="str">
        <f t="shared" si="19"/>
        <v>-</v>
      </c>
      <c r="M159" s="34" t="str">
        <f>IF('Rischio Lordo'!AI166=tabelle!$M$7,tabelle!$N$7,IF('Rischio Lordo'!AI166=tabelle!$M$6,tabelle!$N$6,IF('Rischio Lordo'!AI166=tabelle!$M$5,tabelle!$N$5,IF('Rischio Lordo'!AI166=tabelle!$M$4,tabelle!$N$4,IF('Rischio Lordo'!AI166=tabelle!$M$3,tabelle!$N$3,"-")))))</f>
        <v>-</v>
      </c>
      <c r="N159" s="165" t="str">
        <f>IF(M159="-","-",IF('calcolo mitigazione del rischio'!L159="-","-",IF(AND((M159*'calcolo mitigazione del rischio'!L159)&gt;=tabelle!$P$3, (M159*'calcolo mitigazione del rischio'!L159)&lt;tabelle!$Q$3),tabelle!$R$3,IF(AND((M159*'calcolo mitigazione del rischio'!L159)&gt;=tabelle!$P$4, (M159*'calcolo mitigazione del rischio'!L159)&lt;tabelle!$Q$4),tabelle!$R$4,IF(AND((M159*'calcolo mitigazione del rischio'!L159)&gt;=tabelle!$P$5, (M159*'calcolo mitigazione del rischio'!L159)&lt;tabelle!$Q$5),tabelle!$R$5,IF(AND((M159*'calcolo mitigazione del rischio'!L159)&gt;=tabelle!$P$6, (M159*'calcolo mitigazione del rischio'!L159)&lt;tabelle!$Q$6),tabelle!$R$6,IF(AND((M159*'calcolo mitigazione del rischio'!L159)&gt;=tabelle!$P$7, (M159*'calcolo mitigazione del rischio'!L159)&lt;=tabelle!$Q$7),tabelle!$R$7,"-")))))))</f>
        <v>-</v>
      </c>
      <c r="O159" s="35" t="str">
        <f>IF('Rischio Lordo'!AK166=tabelle!$M$7,tabelle!$N$7,IF('Rischio Lordo'!AK166=tabelle!$M$6,tabelle!$N$6,IF('Rischio Lordo'!AK166=tabelle!$M$5,tabelle!$N$5,IF('Rischio Lordo'!AK166=tabelle!$M$4,tabelle!$N$4,IF('Rischio Lordo'!AK166=tabelle!$M$3,tabelle!$N$3,"-")))))</f>
        <v>-</v>
      </c>
      <c r="P159" s="35" t="str">
        <f>IF('Rischio Lordo'!AL166=tabelle!$M$7,tabelle!$N$7,IF('Rischio Lordo'!AL166=tabelle!$M$6,tabelle!$N$6,IF('Rischio Lordo'!AL166=tabelle!$M$5,tabelle!$N$5,IF('Rischio Lordo'!AL166=tabelle!$M$4,tabelle!$N$4,IF('Rischio Lordo'!AL166=tabelle!$M$3,tabelle!$N$3,"-")))))</f>
        <v>-</v>
      </c>
      <c r="Q159" s="35" t="str">
        <f>IF('Rischio Lordo'!AM166=tabelle!$M$7,tabelle!$N$7,IF('Rischio Lordo'!AM166=tabelle!$M$6,tabelle!$N$6,IF('Rischio Lordo'!AM166=tabelle!$M$5,tabelle!$N$5,IF('Rischio Lordo'!AM166=tabelle!$M$4,tabelle!$N$4,IF('Rischio Lordo'!AM166=tabelle!$M$3,tabelle!$N$3,"-")))))</f>
        <v>-</v>
      </c>
      <c r="R159" s="166" t="str">
        <f t="shared" si="20"/>
        <v>-</v>
      </c>
      <c r="S159" s="228" t="str">
        <f>IF(R159="-","-",(R159*'calcolo mitigazione del rischio'!N159))</f>
        <v>-</v>
      </c>
      <c r="T159" s="26" t="str">
        <f>IF('Rischio netto'!I170=tabelle!$V$3,('calcolo mitigazione del rischio'!T$11*tabelle!$W$3),IF('Rischio netto'!I170=tabelle!$V$4,('calcolo mitigazione del rischio'!T$11*tabelle!$W$4),IF('Rischio netto'!I170=tabelle!$V$5,('calcolo mitigazione del rischio'!T$11*tabelle!$W$5),IF('Rischio netto'!I170=tabelle!$V$6,('calcolo mitigazione del rischio'!T$11*tabelle!$W$6),IF('Rischio netto'!I170=tabelle!$V$7,('calcolo mitigazione del rischio'!T$11*tabelle!$W$7),IF('Rischio netto'!I170=tabelle!$V$8,('calcolo mitigazione del rischio'!T$11*tabelle!$W$8),IF('Rischio netto'!I170=tabelle!$V$9,('calcolo mitigazione del rischio'!T$11*tabelle!$W$9),IF('Rischio netto'!I170=tabelle!$V$10,('calcolo mitigazione del rischio'!T$11*tabelle!$W$10),IF('Rischio netto'!I170=tabelle!$V$11,('calcolo mitigazione del rischio'!T$11*tabelle!$W$11),IF('Rischio netto'!I170=tabelle!$V$12,('calcolo mitigazione del rischio'!T$11*tabelle!$W$12),"-"))))))))))</f>
        <v>-</v>
      </c>
      <c r="U159" s="26" t="str">
        <f>IF('Rischio netto'!J170=tabelle!$V$3,('calcolo mitigazione del rischio'!U$11*tabelle!$W$3),IF('Rischio netto'!J170=tabelle!$V$4,('calcolo mitigazione del rischio'!U$11*tabelle!$W$4),IF('Rischio netto'!J170=tabelle!$V$5,('calcolo mitigazione del rischio'!U$11*tabelle!$W$5),IF('Rischio netto'!J170=tabelle!$V$6,('calcolo mitigazione del rischio'!U$11*tabelle!$W$6),IF('Rischio netto'!J170=tabelle!$V$7,('calcolo mitigazione del rischio'!U$11*tabelle!$W$7),IF('Rischio netto'!J170=tabelle!$V$8,('calcolo mitigazione del rischio'!U$11*tabelle!$W$8),IF('Rischio netto'!J170=tabelle!$V$9,('calcolo mitigazione del rischio'!U$11*tabelle!$W$9),IF('Rischio netto'!J170=tabelle!$V$10,('calcolo mitigazione del rischio'!U$11*tabelle!$W$10),IF('Rischio netto'!J170=tabelle!$V$11,('calcolo mitigazione del rischio'!U$11*tabelle!$W$11),IF('Rischio netto'!J170=tabelle!$V$12,('calcolo mitigazione del rischio'!U$11*tabelle!$W$12),"-"))))))))))</f>
        <v>-</v>
      </c>
      <c r="V159" s="26" t="str">
        <f>IF('Rischio netto'!K170=tabelle!$V$3,('calcolo mitigazione del rischio'!V$11*tabelle!$W$3),IF('Rischio netto'!K170=tabelle!$V$4,('calcolo mitigazione del rischio'!V$11*tabelle!$W$4),IF('Rischio netto'!K170=tabelle!$V$5,('calcolo mitigazione del rischio'!V$11*tabelle!$W$5),IF('Rischio netto'!K170=tabelle!$V$6,('calcolo mitigazione del rischio'!V$11*tabelle!$W$6),IF('Rischio netto'!K170=tabelle!$V$7,('calcolo mitigazione del rischio'!V$11*tabelle!$W$7),IF('Rischio netto'!K170=tabelle!$V$8,('calcolo mitigazione del rischio'!V$11*tabelle!$W$8),IF('Rischio netto'!K170=tabelle!$V$9,('calcolo mitigazione del rischio'!V$11*tabelle!$W$9),IF('Rischio netto'!K170=tabelle!$V$10,('calcolo mitigazione del rischio'!V$11*tabelle!$W$10),IF('Rischio netto'!K170=tabelle!$V$11,('calcolo mitigazione del rischio'!V$11*tabelle!$W$11),IF('Rischio netto'!K170=tabelle!$V$12,('calcolo mitigazione del rischio'!V$11*tabelle!$W$12),"-"))))))))))</f>
        <v>-</v>
      </c>
      <c r="W159" s="26" t="str">
        <f>IF('Rischio netto'!L170=tabelle!$V$3,('calcolo mitigazione del rischio'!W$11*tabelle!$W$3),IF('Rischio netto'!L170=tabelle!$V$4,('calcolo mitigazione del rischio'!W$11*tabelle!$W$4),IF('Rischio netto'!L170=tabelle!$V$5,('calcolo mitigazione del rischio'!W$11*tabelle!$W$5),IF('Rischio netto'!L170=tabelle!$V$6,('calcolo mitigazione del rischio'!W$11*tabelle!$W$6),IF('Rischio netto'!L170=tabelle!$V$7,('calcolo mitigazione del rischio'!W$11*tabelle!$W$7),IF('Rischio netto'!L170=tabelle!$V$8,('calcolo mitigazione del rischio'!W$11*tabelle!$W$8),IF('Rischio netto'!L170=tabelle!$V$9,('calcolo mitigazione del rischio'!W$11*tabelle!$W$9),IF('Rischio netto'!L170=tabelle!$V$10,('calcolo mitigazione del rischio'!W$11*tabelle!$W$10),IF('Rischio netto'!L170=tabelle!$V$11,('calcolo mitigazione del rischio'!W$11*tabelle!$W$11),IF('Rischio netto'!L170=tabelle!$V$12,('calcolo mitigazione del rischio'!W$11*tabelle!$W$12),"-"))))))))))</f>
        <v>-</v>
      </c>
      <c r="X159" s="26" t="str">
        <f>IF('Rischio netto'!O170=tabelle!$V$3,('calcolo mitigazione del rischio'!X$11*tabelle!$W$3),IF('Rischio netto'!O170=tabelle!$V$4,('calcolo mitigazione del rischio'!X$11*tabelle!$W$4),IF('Rischio netto'!O170=tabelle!$V$5,('calcolo mitigazione del rischio'!X$11*tabelle!$W$5),IF('Rischio netto'!O170=tabelle!$V$6,('calcolo mitigazione del rischio'!X$11*tabelle!$W$6),IF('Rischio netto'!O170=tabelle!$V$7,('calcolo mitigazione del rischio'!X$11*tabelle!$W$7),IF('Rischio netto'!O170=tabelle!$V$8,('calcolo mitigazione del rischio'!X$11*tabelle!$W$8),IF('Rischio netto'!O170=tabelle!$V$9,('calcolo mitigazione del rischio'!X$11*tabelle!$W$9),IF('Rischio netto'!O170=tabelle!$V$10,('calcolo mitigazione del rischio'!X$11*tabelle!$W$10),IF('Rischio netto'!O170=tabelle!$V$11,('calcolo mitigazione del rischio'!X$11*tabelle!$W$11),IF('Rischio netto'!O170=tabelle!$V$12,('calcolo mitigazione del rischio'!X$11*tabelle!$W$12),"-"))))))))))</f>
        <v>-</v>
      </c>
      <c r="Y159" s="26" t="str">
        <f>IF('Rischio netto'!P170=tabelle!$V$3,('calcolo mitigazione del rischio'!Y$11*tabelle!$W$3),IF('Rischio netto'!P170=tabelle!$V$4,('calcolo mitigazione del rischio'!Y$11*tabelle!$W$4),IF('Rischio netto'!P170=tabelle!$V$5,('calcolo mitigazione del rischio'!Y$11*tabelle!$W$5),IF('Rischio netto'!P170=tabelle!$V$6,('calcolo mitigazione del rischio'!Y$11*tabelle!$W$6),IF('Rischio netto'!P170=tabelle!$V$7,('calcolo mitigazione del rischio'!Y$11*tabelle!$W$7),IF('Rischio netto'!P170=tabelle!$V$8,('calcolo mitigazione del rischio'!Y$11*tabelle!$W$8),IF('Rischio netto'!P170=tabelle!$V$9,('calcolo mitigazione del rischio'!Y$11*tabelle!$W$9),IF('Rischio netto'!P170=tabelle!$V$10,('calcolo mitigazione del rischio'!Y$11*tabelle!$W$10),IF('Rischio netto'!P170=tabelle!$V$11,('calcolo mitigazione del rischio'!Y$11*tabelle!$W$11),IF('Rischio netto'!P170=tabelle!$V$12,('calcolo mitigazione del rischio'!Y$11*tabelle!$W$12),"-"))))))))))</f>
        <v>-</v>
      </c>
      <c r="Z159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59" s="26" t="str">
        <f>IF('Rischio netto'!Q170=tabelle!$V$3,('calcolo mitigazione del rischio'!AA$11*tabelle!$W$3),IF('Rischio netto'!Q170=tabelle!$V$4,('calcolo mitigazione del rischio'!AA$11*tabelle!$W$4),IF('Rischio netto'!Q170=tabelle!$V$5,('calcolo mitigazione del rischio'!AA$11*tabelle!$W$5),IF('Rischio netto'!Q170=tabelle!$V$6,('calcolo mitigazione del rischio'!AA$11*tabelle!$W$6),IF('Rischio netto'!Q170=tabelle!$V$7,('calcolo mitigazione del rischio'!AA$11*tabelle!$W$7),IF('Rischio netto'!Q170=tabelle!$V$8,('calcolo mitigazione del rischio'!AA$11*tabelle!$W$8),IF('Rischio netto'!Q170=tabelle!$V$9,('calcolo mitigazione del rischio'!AA$11*tabelle!$W$9),IF('Rischio netto'!Q170=tabelle!$V$10,('calcolo mitigazione del rischio'!AA$11*tabelle!$W$10),IF('Rischio netto'!Q170=tabelle!$V$11,('calcolo mitigazione del rischio'!AA$11*tabelle!$W$11),IF('Rischio netto'!Q170=tabelle!$V$12,('calcolo mitigazione del rischio'!AA$11*tabelle!$W$12),"-"))))))))))</f>
        <v>-</v>
      </c>
      <c r="AB159" s="26" t="str">
        <f>IF('Rischio netto'!R170=tabelle!$V$3,('calcolo mitigazione del rischio'!AB$11*tabelle!$W$3),IF('Rischio netto'!R170=tabelle!$V$4,('calcolo mitigazione del rischio'!AB$11*tabelle!$W$4),IF('Rischio netto'!R170=tabelle!$V$5,('calcolo mitigazione del rischio'!AB$11*tabelle!$W$5),IF('Rischio netto'!R170=tabelle!$V$6,('calcolo mitigazione del rischio'!AB$11*tabelle!$W$6),IF('Rischio netto'!R170=tabelle!$V$7,('calcolo mitigazione del rischio'!AB$11*tabelle!$W$7),IF('Rischio netto'!R170=tabelle!$V$8,('calcolo mitigazione del rischio'!AB$11*tabelle!$W$8),IF('Rischio netto'!R170=tabelle!$V$9,('calcolo mitigazione del rischio'!AB$11*tabelle!$W$9),IF('Rischio netto'!R170=tabelle!$V$10,('calcolo mitigazione del rischio'!AB$11*tabelle!$W$10),IF('Rischio netto'!R170=tabelle!$V$11,('calcolo mitigazione del rischio'!AB$11*tabelle!$W$11),IF('Rischio netto'!R170=tabelle!$V$12,('calcolo mitigazione del rischio'!AB$11*tabelle!$W$12),"-"))))))))))</f>
        <v>-</v>
      </c>
      <c r="AC159" s="405" t="str">
        <f>IF('Rischio netto'!T166=tabelle!$V$3,('calcolo mitigazione del rischio'!AC$11*tabelle!$W$3),IF('Rischio netto'!T166=tabelle!$V$4,('calcolo mitigazione del rischio'!AC$11*tabelle!$W$4),IF('Rischio netto'!T166=tabelle!$V$5,('calcolo mitigazione del rischio'!AC$11*tabelle!$W$5),IF('Rischio netto'!T166=tabelle!$V$6,('calcolo mitigazione del rischio'!AC$11*tabelle!$W$6),IF('Rischio netto'!T166=tabelle!$V$7,('calcolo mitigazione del rischio'!AC$11*tabelle!$W$7),IF('Rischio netto'!T166=tabelle!$V$8,('calcolo mitigazione del rischio'!AC$11*tabelle!$W$8),IF('Rischio netto'!T166=tabelle!$V$9,('calcolo mitigazione del rischio'!AC$11*tabelle!$W$9),IF('Rischio netto'!T166=tabelle!$V$10,('calcolo mitigazione del rischio'!AC$11*tabelle!$W$10),IF('Rischio netto'!T166=tabelle!$V$11,('calcolo mitigazione del rischio'!AC$11*tabelle!$W$11),IF('Rischio netto'!T166=tabelle!$V$12,('calcolo mitigazione del rischio'!AC$11*tabelle!$W$12),"-"))))))))))</f>
        <v>-</v>
      </c>
      <c r="AD159" s="26" t="str">
        <f>IF('Rischio netto'!T170=tabelle!$V$3,('calcolo mitigazione del rischio'!AD$11*tabelle!$W$3),IF('Rischio netto'!T170=tabelle!$V$4,('calcolo mitigazione del rischio'!AD$11*tabelle!$W$4),IF('Rischio netto'!T170=tabelle!$V$5,('calcolo mitigazione del rischio'!AD$11*tabelle!$W$5),IF('Rischio netto'!T170=tabelle!$V$6,('calcolo mitigazione del rischio'!AD$11*tabelle!$W$6),IF('Rischio netto'!T170=tabelle!$V$7,('calcolo mitigazione del rischio'!AD$11*tabelle!$W$7),IF('Rischio netto'!T170=tabelle!$V$8,('calcolo mitigazione del rischio'!AD$11*tabelle!$W$8),IF('Rischio netto'!T170=tabelle!$V$9,('calcolo mitigazione del rischio'!AD$11*tabelle!$W$9),IF('Rischio netto'!T170=tabelle!$V$10,('calcolo mitigazione del rischio'!AD$11*tabelle!$W$10),IF('Rischio netto'!T170=tabelle!$V$11,('calcolo mitigazione del rischio'!AD$11*tabelle!$W$11),IF('Rischio netto'!T170=tabelle!$V$12,('calcolo mitigazione del rischio'!AD$11*tabelle!$W$12),"-"))))))))))</f>
        <v>-</v>
      </c>
      <c r="AE159" s="26"/>
      <c r="AF159" s="405" t="str">
        <f>IF('Rischio netto'!T166=tabelle!$V$3,('calcolo mitigazione del rischio'!AF$11*tabelle!$W$3),IF('Rischio netto'!T166=tabelle!$V$4,('calcolo mitigazione del rischio'!AF$11*tabelle!$W$4),IF('Rischio netto'!T166=tabelle!$V$5,('calcolo mitigazione del rischio'!AF$11*tabelle!$W$5),IF('Rischio netto'!T166=tabelle!$V$6,('calcolo mitigazione del rischio'!AF$11*tabelle!$W$6),IF('Rischio netto'!T166=tabelle!$V$7,('calcolo mitigazione del rischio'!AF$11*tabelle!$W$7),IF('Rischio netto'!T166=tabelle!$V$8,('calcolo mitigazione del rischio'!AF$11*tabelle!$W$8),IF('Rischio netto'!T166=tabelle!$V$9,('calcolo mitigazione del rischio'!AF$11*tabelle!$W$9),IF('Rischio netto'!T166=tabelle!$V$10,('calcolo mitigazione del rischio'!AF$11*tabelle!$W$10),IF('Rischio netto'!T166=tabelle!$V$11,('calcolo mitigazione del rischio'!AF$11*tabelle!$W$11),IF('Rischio netto'!T166=tabelle!$V$12,('calcolo mitigazione del rischio'!AF$11*tabelle!$W$12),"-"))))))))))</f>
        <v>-</v>
      </c>
      <c r="AG159" s="405" t="str">
        <f>IF('Rischio netto'!U166=tabelle!$V$3,('calcolo mitigazione del rischio'!AG$11*tabelle!$W$3),IF('Rischio netto'!U166=tabelle!$V$4,('calcolo mitigazione del rischio'!AG$11*tabelle!$W$4),IF('Rischio netto'!U166=tabelle!$V$5,('calcolo mitigazione del rischio'!AG$11*tabelle!$W$5),IF('Rischio netto'!U166=tabelle!$V$6,('calcolo mitigazione del rischio'!AG$11*tabelle!$W$6),IF('Rischio netto'!U166=tabelle!$V$7,('calcolo mitigazione del rischio'!AG$11*tabelle!$W$7),IF('Rischio netto'!U166=tabelle!$V$8,('calcolo mitigazione del rischio'!AG$11*tabelle!$W$8),IF('Rischio netto'!U166=tabelle!$V$9,('calcolo mitigazione del rischio'!AG$11*tabelle!$W$9),IF('Rischio netto'!U166=tabelle!$V$10,('calcolo mitigazione del rischio'!AG$11*tabelle!$W$10),IF('Rischio netto'!U166=tabelle!$V$11,('calcolo mitigazione del rischio'!AG$11*tabelle!$W$11),IF('Rischio netto'!U166=tabelle!$V$12,('calcolo mitigazione del rischio'!AG$11*tabelle!$W$12),"-"))))))))))</f>
        <v>-</v>
      </c>
      <c r="AH159" s="26" t="str">
        <f>IF('Rischio netto'!V170=tabelle!$V$3,('calcolo mitigazione del rischio'!AH$11*tabelle!$W$3),IF('Rischio netto'!V170=tabelle!$V$4,('calcolo mitigazione del rischio'!AH$11*tabelle!$W$4),IF('Rischio netto'!V170=tabelle!$V$5,('calcolo mitigazione del rischio'!AH$11*tabelle!$W$5),IF('Rischio netto'!V170=tabelle!$V$6,('calcolo mitigazione del rischio'!AH$11*tabelle!$W$6),IF('Rischio netto'!V170=tabelle!$V$7,('calcolo mitigazione del rischio'!AH$11*tabelle!$W$7),IF('Rischio netto'!V170=tabelle!$V$8,('calcolo mitigazione del rischio'!AH$11*tabelle!$W$8),IF('Rischio netto'!V170=tabelle!$V$9,('calcolo mitigazione del rischio'!AH$11*tabelle!$W$9),IF('Rischio netto'!V170=tabelle!$V$10,('calcolo mitigazione del rischio'!AH$11*tabelle!$W$10),IF('Rischio netto'!V170=tabelle!$V$11,('calcolo mitigazione del rischio'!AH$11*tabelle!$W$11),IF('Rischio netto'!V170=tabelle!$V$12,('calcolo mitigazione del rischio'!AH$11*tabelle!$W$12),"-"))))))))))</f>
        <v>-</v>
      </c>
      <c r="AI159" s="410" t="str">
        <f>IF('Rischio netto'!W170=tabelle!$V$3,('calcolo mitigazione del rischio'!AI$11*tabelle!$W$3),IF('Rischio netto'!W170=tabelle!$V$4,('calcolo mitigazione del rischio'!AI$11*tabelle!$W$4),IF('Rischio netto'!W170=tabelle!$V$5,('calcolo mitigazione del rischio'!AI$11*tabelle!$W$5),IF('Rischio netto'!W170=tabelle!$V$6,('calcolo mitigazione del rischio'!AI$11*tabelle!$W$6),IF('Rischio netto'!W170=tabelle!$V$7,('calcolo mitigazione del rischio'!AI$11*tabelle!$W$7),IF('Rischio netto'!W170=tabelle!$V$8,('calcolo mitigazione del rischio'!AI$11*tabelle!$W$8),IF('Rischio netto'!W170=tabelle!$V$9,('calcolo mitigazione del rischio'!AI$11*tabelle!$W$9),IF('Rischio netto'!W170=tabelle!$V$10,('calcolo mitigazione del rischio'!AI$11*tabelle!$W$10),IF('Rischio netto'!W170=tabelle!$V$11,('calcolo mitigazione del rischio'!AI$11*tabelle!$W$11),IF('Rischio netto'!W170=tabelle!$V$12,('calcolo mitigazione del rischio'!AI$11*tabelle!$W$12),"-"))))))))))</f>
        <v>-</v>
      </c>
      <c r="AJ159" s="428" t="e">
        <f t="shared" si="18"/>
        <v>#REF!</v>
      </c>
      <c r="AK159" s="429" t="e">
        <f t="shared" si="21"/>
        <v>#REF!</v>
      </c>
      <c r="AL159" s="423" t="e">
        <f>IF('calcolo mitigazione del rischio'!$AJ159="-","-",'calcolo mitigazione del rischio'!$AK159)</f>
        <v>#REF!</v>
      </c>
      <c r="AM159" s="416" t="str">
        <f>IF('Rischio netto'!X170="-","-",IF('calcolo mitigazione del rischio'!S159="-","-",IF('calcolo mitigazione del rischio'!AL159="-","-",ROUND(('calcolo mitigazione del rischio'!S159*(1-'calcolo mitigazione del rischio'!AL159)),0))))</f>
        <v>-</v>
      </c>
      <c r="AN159" s="404"/>
      <c r="AO159" s="26">
        <f>IF('Rischio Lordo'!L166="X",tabelle!$I$2,0)</f>
        <v>0</v>
      </c>
      <c r="AP159" s="26">
        <f>IF('Rischio Lordo'!M166="X",tabelle!$I$3,0)</f>
        <v>0</v>
      </c>
      <c r="AQ159" s="26">
        <f>IF('Rischio Lordo'!N166="X",tabelle!$I$4,0)</f>
        <v>0</v>
      </c>
      <c r="AR159" s="26">
        <f>IF('Rischio Lordo'!O166="X",tabelle!$I$5,0)</f>
        <v>0</v>
      </c>
      <c r="AS159" s="26">
        <f>IF('Rischio Lordo'!P166="X",tabelle!$I$6,0)</f>
        <v>0</v>
      </c>
      <c r="AT159" s="26">
        <f>IF('Rischio Lordo'!Q166="X",tabelle!$I$7,0)</f>
        <v>0</v>
      </c>
      <c r="AU159" s="26">
        <f>IF('Rischio Lordo'!R166="X",tabelle!$I$8,0)</f>
        <v>0</v>
      </c>
      <c r="AV159" s="26">
        <f>IF('Rischio Lordo'!S166="X",tabelle!$I$9,0)</f>
        <v>0</v>
      </c>
      <c r="AW159" s="26">
        <f>IF('Rischio Lordo'!T166="X",tabelle!$I$10,0)</f>
        <v>0</v>
      </c>
      <c r="AX159" s="26">
        <f>IF('Rischio Lordo'!U166="X",tabelle!$I$11,0)</f>
        <v>0</v>
      </c>
      <c r="AY159" s="26">
        <f>IF('Rischio Lordo'!V166="X",tabelle!$I$12,0)</f>
        <v>0</v>
      </c>
      <c r="AZ159" s="26">
        <f>IF('Rischio Lordo'!W166="X",tabelle!$I$13,0)</f>
        <v>0</v>
      </c>
      <c r="BA159" s="26">
        <f>IF('Rischio Lordo'!X166="X",tabelle!$I$14,0)</f>
        <v>0</v>
      </c>
      <c r="BB159" s="26">
        <f>IF('Rischio Lordo'!Y166="X",tabelle!$I$15,0)</f>
        <v>0</v>
      </c>
      <c r="BC159" s="26">
        <f>IF('Rischio Lordo'!Z166="X",tabelle!$I$16,0)</f>
        <v>0</v>
      </c>
      <c r="BD159" s="26">
        <f>IF('Rischio Lordo'!AA166="X",tabelle!$I$17,0)</f>
        <v>0</v>
      </c>
      <c r="BE159" s="26">
        <f>IF('Rischio Lordo'!AB166="X",tabelle!$I$18,0)</f>
        <v>0</v>
      </c>
      <c r="BF159" s="26">
        <f>IF('Rischio Lordo'!AC166="X",tabelle!$I$18,0)</f>
        <v>0</v>
      </c>
      <c r="BG159" s="26">
        <f>IF('Rischio Lordo'!AC166="X",tabelle!$I$19,0)</f>
        <v>0</v>
      </c>
      <c r="BH159" s="212">
        <f t="shared" si="22"/>
        <v>0</v>
      </c>
    </row>
    <row r="160" spans="1:60" x14ac:dyDescent="0.75">
      <c r="A160" s="937"/>
      <c r="B160" s="802"/>
      <c r="C160" s="1135"/>
      <c r="D160" s="551" t="str">
        <f>Schema!D180</f>
        <v>A.1.2. Autorizzazione dell''Amministratore Delegato</v>
      </c>
      <c r="E160" s="494" t="str">
        <f>Schema!E180</f>
        <v>SDR</v>
      </c>
      <c r="F160" s="466" t="str">
        <f>Schema!F180</f>
        <v>A</v>
      </c>
      <c r="G160" s="466" t="str">
        <f>Schema!G180</f>
        <v>01</v>
      </c>
      <c r="H160" s="495" t="str">
        <f>Schema!H180</f>
        <v>02</v>
      </c>
      <c r="I160" s="181" t="str">
        <f>IF('Rischio Lordo'!AF167=tabelle!$M$7,tabelle!$N$7,IF('Rischio Lordo'!AF167=tabelle!$M$6,tabelle!$N$6,IF('Rischio Lordo'!AF167=tabelle!$M$5,tabelle!$N$5,IF('Rischio Lordo'!AF167=tabelle!$M$4,tabelle!$N$4,IF('Rischio Lordo'!AF167=tabelle!$M$3,tabelle!$N$3,"-")))))</f>
        <v>-</v>
      </c>
      <c r="J160" s="34" t="str">
        <f>IF('Rischio Lordo'!AG167=tabelle!$M$7,tabelle!$N$7,IF('Rischio Lordo'!AG167=tabelle!$M$6,tabelle!$N$6,IF('Rischio Lordo'!AG167=tabelle!$M$5,tabelle!$N$5,IF('Rischio Lordo'!AG167=tabelle!$M$4,tabelle!$N$4,IF('Rischio Lordo'!AG167=tabelle!$M$3,tabelle!$N$3,"-")))))</f>
        <v>-</v>
      </c>
      <c r="K160" s="34" t="str">
        <f>IF('Rischio Lordo'!AH167=tabelle!$M$7,tabelle!$N$7,IF('Rischio Lordo'!AH167=tabelle!$M$6,tabelle!$N$6,IF('Rischio Lordo'!AH167=tabelle!$M$5,tabelle!$N$5,IF('Rischio Lordo'!AH167=tabelle!$M$4,tabelle!$N$4,IF('Rischio Lordo'!AH167=tabelle!$M$3,tabelle!$N$3,"-")))))</f>
        <v>-</v>
      </c>
      <c r="L160" s="394" t="str">
        <f t="shared" si="19"/>
        <v>-</v>
      </c>
      <c r="M160" s="34" t="str">
        <f>IF('Rischio Lordo'!AI167=tabelle!$M$7,tabelle!$N$7,IF('Rischio Lordo'!AI167=tabelle!$M$6,tabelle!$N$6,IF('Rischio Lordo'!AI167=tabelle!$M$5,tabelle!$N$5,IF('Rischio Lordo'!AI167=tabelle!$M$4,tabelle!$N$4,IF('Rischio Lordo'!AI167=tabelle!$M$3,tabelle!$N$3,"-")))))</f>
        <v>-</v>
      </c>
      <c r="N160" s="165" t="str">
        <f>IF(M160="-","-",IF('calcolo mitigazione del rischio'!L160="-","-",IF(AND((M160*'calcolo mitigazione del rischio'!L160)&gt;=tabelle!$P$3, (M160*'calcolo mitigazione del rischio'!L160)&lt;tabelle!$Q$3),tabelle!$R$3,IF(AND((M160*'calcolo mitigazione del rischio'!L160)&gt;=tabelle!$P$4, (M160*'calcolo mitigazione del rischio'!L160)&lt;tabelle!$Q$4),tabelle!$R$4,IF(AND((M160*'calcolo mitigazione del rischio'!L160)&gt;=tabelle!$P$5, (M160*'calcolo mitigazione del rischio'!L160)&lt;tabelle!$Q$5),tabelle!$R$5,IF(AND((M160*'calcolo mitigazione del rischio'!L160)&gt;=tabelle!$P$6, (M160*'calcolo mitigazione del rischio'!L160)&lt;tabelle!$Q$6),tabelle!$R$6,IF(AND((M160*'calcolo mitigazione del rischio'!L160)&gt;=tabelle!$P$7, (M160*'calcolo mitigazione del rischio'!L160)&lt;=tabelle!$Q$7),tabelle!$R$7,"-")))))))</f>
        <v>-</v>
      </c>
      <c r="O160" s="35" t="str">
        <f>IF('Rischio Lordo'!AK167=tabelle!$M$7,tabelle!$N$7,IF('Rischio Lordo'!AK167=tabelle!$M$6,tabelle!$N$6,IF('Rischio Lordo'!AK167=tabelle!$M$5,tabelle!$N$5,IF('Rischio Lordo'!AK167=tabelle!$M$4,tabelle!$N$4,IF('Rischio Lordo'!AK167=tabelle!$M$3,tabelle!$N$3,"-")))))</f>
        <v>-</v>
      </c>
      <c r="P160" s="35" t="str">
        <f>IF('Rischio Lordo'!AL167=tabelle!$M$7,tabelle!$N$7,IF('Rischio Lordo'!AL167=tabelle!$M$6,tabelle!$N$6,IF('Rischio Lordo'!AL167=tabelle!$M$5,tabelle!$N$5,IF('Rischio Lordo'!AL167=tabelle!$M$4,tabelle!$N$4,IF('Rischio Lordo'!AL167=tabelle!$M$3,tabelle!$N$3,"-")))))</f>
        <v>-</v>
      </c>
      <c r="Q160" s="35" t="str">
        <f>IF('Rischio Lordo'!AM167=tabelle!$M$7,tabelle!$N$7,IF('Rischio Lordo'!AM167=tabelle!$M$6,tabelle!$N$6,IF('Rischio Lordo'!AM167=tabelle!$M$5,tabelle!$N$5,IF('Rischio Lordo'!AM167=tabelle!$M$4,tabelle!$N$4,IF('Rischio Lordo'!AM167=tabelle!$M$3,tabelle!$N$3,"-")))))</f>
        <v>-</v>
      </c>
      <c r="R160" s="166" t="str">
        <f t="shared" si="20"/>
        <v>-</v>
      </c>
      <c r="S160" s="228" t="str">
        <f>IF(R160="-","-",(R160*'calcolo mitigazione del rischio'!N160))</f>
        <v>-</v>
      </c>
      <c r="T160" s="26" t="str">
        <f>IF('Rischio netto'!I171=tabelle!$V$3,('calcolo mitigazione del rischio'!T$11*tabelle!$W$3),IF('Rischio netto'!I171=tabelle!$V$4,('calcolo mitigazione del rischio'!T$11*tabelle!$W$4),IF('Rischio netto'!I171=tabelle!$V$5,('calcolo mitigazione del rischio'!T$11*tabelle!$W$5),IF('Rischio netto'!I171=tabelle!$V$6,('calcolo mitigazione del rischio'!T$11*tabelle!$W$6),IF('Rischio netto'!I171=tabelle!$V$7,('calcolo mitigazione del rischio'!T$11*tabelle!$W$7),IF('Rischio netto'!I171=tabelle!$V$8,('calcolo mitigazione del rischio'!T$11*tabelle!$W$8),IF('Rischio netto'!I171=tabelle!$V$9,('calcolo mitigazione del rischio'!T$11*tabelle!$W$9),IF('Rischio netto'!I171=tabelle!$V$10,('calcolo mitigazione del rischio'!T$11*tabelle!$W$10),IF('Rischio netto'!I171=tabelle!$V$11,('calcolo mitigazione del rischio'!T$11*tabelle!$W$11),IF('Rischio netto'!I171=tabelle!$V$12,('calcolo mitigazione del rischio'!T$11*tabelle!$W$12),"-"))))))))))</f>
        <v>-</v>
      </c>
      <c r="U160" s="26" t="str">
        <f>IF('Rischio netto'!J171=tabelle!$V$3,('calcolo mitigazione del rischio'!U$11*tabelle!$W$3),IF('Rischio netto'!J171=tabelle!$V$4,('calcolo mitigazione del rischio'!U$11*tabelle!$W$4),IF('Rischio netto'!J171=tabelle!$V$5,('calcolo mitigazione del rischio'!U$11*tabelle!$W$5),IF('Rischio netto'!J171=tabelle!$V$6,('calcolo mitigazione del rischio'!U$11*tabelle!$W$6),IF('Rischio netto'!J171=tabelle!$V$7,('calcolo mitigazione del rischio'!U$11*tabelle!$W$7),IF('Rischio netto'!J171=tabelle!$V$8,('calcolo mitigazione del rischio'!U$11*tabelle!$W$8),IF('Rischio netto'!J171=tabelle!$V$9,('calcolo mitigazione del rischio'!U$11*tabelle!$W$9),IF('Rischio netto'!J171=tabelle!$V$10,('calcolo mitigazione del rischio'!U$11*tabelle!$W$10),IF('Rischio netto'!J171=tabelle!$V$11,('calcolo mitigazione del rischio'!U$11*tabelle!$W$11),IF('Rischio netto'!J171=tabelle!$V$12,('calcolo mitigazione del rischio'!U$11*tabelle!$W$12),"-"))))))))))</f>
        <v>-</v>
      </c>
      <c r="V160" s="26" t="str">
        <f>IF('Rischio netto'!K171=tabelle!$V$3,('calcolo mitigazione del rischio'!V$11*tabelle!$W$3),IF('Rischio netto'!K171=tabelle!$V$4,('calcolo mitigazione del rischio'!V$11*tabelle!$W$4),IF('Rischio netto'!K171=tabelle!$V$5,('calcolo mitigazione del rischio'!V$11*tabelle!$W$5),IF('Rischio netto'!K171=tabelle!$V$6,('calcolo mitigazione del rischio'!V$11*tabelle!$W$6),IF('Rischio netto'!K171=tabelle!$V$7,('calcolo mitigazione del rischio'!V$11*tabelle!$W$7),IF('Rischio netto'!K171=tabelle!$V$8,('calcolo mitigazione del rischio'!V$11*tabelle!$W$8),IF('Rischio netto'!K171=tabelle!$V$9,('calcolo mitigazione del rischio'!V$11*tabelle!$W$9),IF('Rischio netto'!K171=tabelle!$V$10,('calcolo mitigazione del rischio'!V$11*tabelle!$W$10),IF('Rischio netto'!K171=tabelle!$V$11,('calcolo mitigazione del rischio'!V$11*tabelle!$W$11),IF('Rischio netto'!K171=tabelle!$V$12,('calcolo mitigazione del rischio'!V$11*tabelle!$W$12),"-"))))))))))</f>
        <v>-</v>
      </c>
      <c r="W160" s="26" t="str">
        <f>IF('Rischio netto'!L171=tabelle!$V$3,('calcolo mitigazione del rischio'!W$11*tabelle!$W$3),IF('Rischio netto'!L171=tabelle!$V$4,('calcolo mitigazione del rischio'!W$11*tabelle!$W$4),IF('Rischio netto'!L171=tabelle!$V$5,('calcolo mitigazione del rischio'!W$11*tabelle!$W$5),IF('Rischio netto'!L171=tabelle!$V$6,('calcolo mitigazione del rischio'!W$11*tabelle!$W$6),IF('Rischio netto'!L171=tabelle!$V$7,('calcolo mitigazione del rischio'!W$11*tabelle!$W$7),IF('Rischio netto'!L171=tabelle!$V$8,('calcolo mitigazione del rischio'!W$11*tabelle!$W$8),IF('Rischio netto'!L171=tabelle!$V$9,('calcolo mitigazione del rischio'!W$11*tabelle!$W$9),IF('Rischio netto'!L171=tabelle!$V$10,('calcolo mitigazione del rischio'!W$11*tabelle!$W$10),IF('Rischio netto'!L171=tabelle!$V$11,('calcolo mitigazione del rischio'!W$11*tabelle!$W$11),IF('Rischio netto'!L171=tabelle!$V$12,('calcolo mitigazione del rischio'!W$11*tabelle!$W$12),"-"))))))))))</f>
        <v>-</v>
      </c>
      <c r="X160" s="26" t="str">
        <f>IF('Rischio netto'!O171=tabelle!$V$3,('calcolo mitigazione del rischio'!X$11*tabelle!$W$3),IF('Rischio netto'!O171=tabelle!$V$4,('calcolo mitigazione del rischio'!X$11*tabelle!$W$4),IF('Rischio netto'!O171=tabelle!$V$5,('calcolo mitigazione del rischio'!X$11*tabelle!$W$5),IF('Rischio netto'!O171=tabelle!$V$6,('calcolo mitigazione del rischio'!X$11*tabelle!$W$6),IF('Rischio netto'!O171=tabelle!$V$7,('calcolo mitigazione del rischio'!X$11*tabelle!$W$7),IF('Rischio netto'!O171=tabelle!$V$8,('calcolo mitigazione del rischio'!X$11*tabelle!$W$8),IF('Rischio netto'!O171=tabelle!$V$9,('calcolo mitigazione del rischio'!X$11*tabelle!$W$9),IF('Rischio netto'!O171=tabelle!$V$10,('calcolo mitigazione del rischio'!X$11*tabelle!$W$10),IF('Rischio netto'!O171=tabelle!$V$11,('calcolo mitigazione del rischio'!X$11*tabelle!$W$11),IF('Rischio netto'!O171=tabelle!$V$12,('calcolo mitigazione del rischio'!X$11*tabelle!$W$12),"-"))))))))))</f>
        <v>-</v>
      </c>
      <c r="Y160" s="26" t="str">
        <f>IF('Rischio netto'!P171=tabelle!$V$3,('calcolo mitigazione del rischio'!Y$11*tabelle!$W$3),IF('Rischio netto'!P171=tabelle!$V$4,('calcolo mitigazione del rischio'!Y$11*tabelle!$W$4),IF('Rischio netto'!P171=tabelle!$V$5,('calcolo mitigazione del rischio'!Y$11*tabelle!$W$5),IF('Rischio netto'!P171=tabelle!$V$6,('calcolo mitigazione del rischio'!Y$11*tabelle!$W$6),IF('Rischio netto'!P171=tabelle!$V$7,('calcolo mitigazione del rischio'!Y$11*tabelle!$W$7),IF('Rischio netto'!P171=tabelle!$V$8,('calcolo mitigazione del rischio'!Y$11*tabelle!$W$8),IF('Rischio netto'!P171=tabelle!$V$9,('calcolo mitigazione del rischio'!Y$11*tabelle!$W$9),IF('Rischio netto'!P171=tabelle!$V$10,('calcolo mitigazione del rischio'!Y$11*tabelle!$W$10),IF('Rischio netto'!P171=tabelle!$V$11,('calcolo mitigazione del rischio'!Y$11*tabelle!$W$11),IF('Rischio netto'!P171=tabelle!$V$12,('calcolo mitigazione del rischio'!Y$11*tabelle!$W$12),"-"))))))))))</f>
        <v>-</v>
      </c>
      <c r="Z160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60" s="26" t="str">
        <f>IF('Rischio netto'!Q171=tabelle!$V$3,('calcolo mitigazione del rischio'!AA$11*tabelle!$W$3),IF('Rischio netto'!Q171=tabelle!$V$4,('calcolo mitigazione del rischio'!AA$11*tabelle!$W$4),IF('Rischio netto'!Q171=tabelle!$V$5,('calcolo mitigazione del rischio'!AA$11*tabelle!$W$5),IF('Rischio netto'!Q171=tabelle!$V$6,('calcolo mitigazione del rischio'!AA$11*tabelle!$W$6),IF('Rischio netto'!Q171=tabelle!$V$7,('calcolo mitigazione del rischio'!AA$11*tabelle!$W$7),IF('Rischio netto'!Q171=tabelle!$V$8,('calcolo mitigazione del rischio'!AA$11*tabelle!$W$8),IF('Rischio netto'!Q171=tabelle!$V$9,('calcolo mitigazione del rischio'!AA$11*tabelle!$W$9),IF('Rischio netto'!Q171=tabelle!$V$10,('calcolo mitigazione del rischio'!AA$11*tabelle!$W$10),IF('Rischio netto'!Q171=tabelle!$V$11,('calcolo mitigazione del rischio'!AA$11*tabelle!$W$11),IF('Rischio netto'!Q171=tabelle!$V$12,('calcolo mitigazione del rischio'!AA$11*tabelle!$W$12),"-"))))))))))</f>
        <v>-</v>
      </c>
      <c r="AB160" s="26" t="str">
        <f>IF('Rischio netto'!R171=tabelle!$V$3,('calcolo mitigazione del rischio'!AB$11*tabelle!$W$3),IF('Rischio netto'!R171=tabelle!$V$4,('calcolo mitigazione del rischio'!AB$11*tabelle!$W$4),IF('Rischio netto'!R171=tabelle!$V$5,('calcolo mitigazione del rischio'!AB$11*tabelle!$W$5),IF('Rischio netto'!R171=tabelle!$V$6,('calcolo mitigazione del rischio'!AB$11*tabelle!$W$6),IF('Rischio netto'!R171=tabelle!$V$7,('calcolo mitigazione del rischio'!AB$11*tabelle!$W$7),IF('Rischio netto'!R171=tabelle!$V$8,('calcolo mitigazione del rischio'!AB$11*tabelle!$W$8),IF('Rischio netto'!R171=tabelle!$V$9,('calcolo mitigazione del rischio'!AB$11*tabelle!$W$9),IF('Rischio netto'!R171=tabelle!$V$10,('calcolo mitigazione del rischio'!AB$11*tabelle!$W$10),IF('Rischio netto'!R171=tabelle!$V$11,('calcolo mitigazione del rischio'!AB$11*tabelle!$W$11),IF('Rischio netto'!R171=tabelle!$V$12,('calcolo mitigazione del rischio'!AB$11*tabelle!$W$12),"-"))))))))))</f>
        <v>-</v>
      </c>
      <c r="AC160" s="405" t="str">
        <f>IF('Rischio netto'!T167=tabelle!$V$3,('calcolo mitigazione del rischio'!AC$11*tabelle!$W$3),IF('Rischio netto'!T167=tabelle!$V$4,('calcolo mitigazione del rischio'!AC$11*tabelle!$W$4),IF('Rischio netto'!T167=tabelle!$V$5,('calcolo mitigazione del rischio'!AC$11*tabelle!$W$5),IF('Rischio netto'!T167=tabelle!$V$6,('calcolo mitigazione del rischio'!AC$11*tabelle!$W$6),IF('Rischio netto'!T167=tabelle!$V$7,('calcolo mitigazione del rischio'!AC$11*tabelle!$W$7),IF('Rischio netto'!T167=tabelle!$V$8,('calcolo mitigazione del rischio'!AC$11*tabelle!$W$8),IF('Rischio netto'!T167=tabelle!$V$9,('calcolo mitigazione del rischio'!AC$11*tabelle!$W$9),IF('Rischio netto'!T167=tabelle!$V$10,('calcolo mitigazione del rischio'!AC$11*tabelle!$W$10),IF('Rischio netto'!T167=tabelle!$V$11,('calcolo mitigazione del rischio'!AC$11*tabelle!$W$11),IF('Rischio netto'!T167=tabelle!$V$12,('calcolo mitigazione del rischio'!AC$11*tabelle!$W$12),"-"))))))))))</f>
        <v>-</v>
      </c>
      <c r="AD160" s="26" t="str">
        <f>IF('Rischio netto'!T171=tabelle!$V$3,('calcolo mitigazione del rischio'!AD$11*tabelle!$W$3),IF('Rischio netto'!T171=tabelle!$V$4,('calcolo mitigazione del rischio'!AD$11*tabelle!$W$4),IF('Rischio netto'!T171=tabelle!$V$5,('calcolo mitigazione del rischio'!AD$11*tabelle!$W$5),IF('Rischio netto'!T171=tabelle!$V$6,('calcolo mitigazione del rischio'!AD$11*tabelle!$W$6),IF('Rischio netto'!T171=tabelle!$V$7,('calcolo mitigazione del rischio'!AD$11*tabelle!$W$7),IF('Rischio netto'!T171=tabelle!$V$8,('calcolo mitigazione del rischio'!AD$11*tabelle!$W$8),IF('Rischio netto'!T171=tabelle!$V$9,('calcolo mitigazione del rischio'!AD$11*tabelle!$W$9),IF('Rischio netto'!T171=tabelle!$V$10,('calcolo mitigazione del rischio'!AD$11*tabelle!$W$10),IF('Rischio netto'!T171=tabelle!$V$11,('calcolo mitigazione del rischio'!AD$11*tabelle!$W$11),IF('Rischio netto'!T171=tabelle!$V$12,('calcolo mitigazione del rischio'!AD$11*tabelle!$W$12),"-"))))))))))</f>
        <v>-</v>
      </c>
      <c r="AE160" s="26"/>
      <c r="AF160" s="405" t="str">
        <f>IF('Rischio netto'!T167=tabelle!$V$3,('calcolo mitigazione del rischio'!AF$11*tabelle!$W$3),IF('Rischio netto'!T167=tabelle!$V$4,('calcolo mitigazione del rischio'!AF$11*tabelle!$W$4),IF('Rischio netto'!T167=tabelle!$V$5,('calcolo mitigazione del rischio'!AF$11*tabelle!$W$5),IF('Rischio netto'!T167=tabelle!$V$6,('calcolo mitigazione del rischio'!AF$11*tabelle!$W$6),IF('Rischio netto'!T167=tabelle!$V$7,('calcolo mitigazione del rischio'!AF$11*tabelle!$W$7),IF('Rischio netto'!T167=tabelle!$V$8,('calcolo mitigazione del rischio'!AF$11*tabelle!$W$8),IF('Rischio netto'!T167=tabelle!$V$9,('calcolo mitigazione del rischio'!AF$11*tabelle!$W$9),IF('Rischio netto'!T167=tabelle!$V$10,('calcolo mitigazione del rischio'!AF$11*tabelle!$W$10),IF('Rischio netto'!T167=tabelle!$V$11,('calcolo mitigazione del rischio'!AF$11*tabelle!$W$11),IF('Rischio netto'!T167=tabelle!$V$12,('calcolo mitigazione del rischio'!AF$11*tabelle!$W$12),"-"))))))))))</f>
        <v>-</v>
      </c>
      <c r="AG160" s="405" t="str">
        <f>IF('Rischio netto'!U167=tabelle!$V$3,('calcolo mitigazione del rischio'!AG$11*tabelle!$W$3),IF('Rischio netto'!U167=tabelle!$V$4,('calcolo mitigazione del rischio'!AG$11*tabelle!$W$4),IF('Rischio netto'!U167=tabelle!$V$5,('calcolo mitigazione del rischio'!AG$11*tabelle!$W$5),IF('Rischio netto'!U167=tabelle!$V$6,('calcolo mitigazione del rischio'!AG$11*tabelle!$W$6),IF('Rischio netto'!U167=tabelle!$V$7,('calcolo mitigazione del rischio'!AG$11*tabelle!$W$7),IF('Rischio netto'!U167=tabelle!$V$8,('calcolo mitigazione del rischio'!AG$11*tabelle!$W$8),IF('Rischio netto'!U167=tabelle!$V$9,('calcolo mitigazione del rischio'!AG$11*tabelle!$W$9),IF('Rischio netto'!U167=tabelle!$V$10,('calcolo mitigazione del rischio'!AG$11*tabelle!$W$10),IF('Rischio netto'!U167=tabelle!$V$11,('calcolo mitigazione del rischio'!AG$11*tabelle!$W$11),IF('Rischio netto'!U167=tabelle!$V$12,('calcolo mitigazione del rischio'!AG$11*tabelle!$W$12),"-"))))))))))</f>
        <v>-</v>
      </c>
      <c r="AH160" s="26" t="str">
        <f>IF('Rischio netto'!V171=tabelle!$V$3,('calcolo mitigazione del rischio'!AH$11*tabelle!$W$3),IF('Rischio netto'!V171=tabelle!$V$4,('calcolo mitigazione del rischio'!AH$11*tabelle!$W$4),IF('Rischio netto'!V171=tabelle!$V$5,('calcolo mitigazione del rischio'!AH$11*tabelle!$W$5),IF('Rischio netto'!V171=tabelle!$V$6,('calcolo mitigazione del rischio'!AH$11*tabelle!$W$6),IF('Rischio netto'!V171=tabelle!$V$7,('calcolo mitigazione del rischio'!AH$11*tabelle!$W$7),IF('Rischio netto'!V171=tabelle!$V$8,('calcolo mitigazione del rischio'!AH$11*tabelle!$W$8),IF('Rischio netto'!V171=tabelle!$V$9,('calcolo mitigazione del rischio'!AH$11*tabelle!$W$9),IF('Rischio netto'!V171=tabelle!$V$10,('calcolo mitigazione del rischio'!AH$11*tabelle!$W$10),IF('Rischio netto'!V171=tabelle!$V$11,('calcolo mitigazione del rischio'!AH$11*tabelle!$W$11),IF('Rischio netto'!V171=tabelle!$V$12,('calcolo mitigazione del rischio'!AH$11*tabelle!$W$12),"-"))))))))))</f>
        <v>-</v>
      </c>
      <c r="AI160" s="410" t="str">
        <f>IF('Rischio netto'!W171=tabelle!$V$3,('calcolo mitigazione del rischio'!AI$11*tabelle!$W$3),IF('Rischio netto'!W171=tabelle!$V$4,('calcolo mitigazione del rischio'!AI$11*tabelle!$W$4),IF('Rischio netto'!W171=tabelle!$V$5,('calcolo mitigazione del rischio'!AI$11*tabelle!$W$5),IF('Rischio netto'!W171=tabelle!$V$6,('calcolo mitigazione del rischio'!AI$11*tabelle!$W$6),IF('Rischio netto'!W171=tabelle!$V$7,('calcolo mitigazione del rischio'!AI$11*tabelle!$W$7),IF('Rischio netto'!W171=tabelle!$V$8,('calcolo mitigazione del rischio'!AI$11*tabelle!$W$8),IF('Rischio netto'!W171=tabelle!$V$9,('calcolo mitigazione del rischio'!AI$11*tabelle!$W$9),IF('Rischio netto'!W171=tabelle!$V$10,('calcolo mitigazione del rischio'!AI$11*tabelle!$W$10),IF('Rischio netto'!W171=tabelle!$V$11,('calcolo mitigazione del rischio'!AI$11*tabelle!$W$11),IF('Rischio netto'!W171=tabelle!$V$12,('calcolo mitigazione del rischio'!AI$11*tabelle!$W$12),"-"))))))))))</f>
        <v>-</v>
      </c>
      <c r="AJ160" s="428" t="e">
        <f t="shared" si="18"/>
        <v>#REF!</v>
      </c>
      <c r="AK160" s="429" t="e">
        <f t="shared" si="21"/>
        <v>#REF!</v>
      </c>
      <c r="AL160" s="423" t="e">
        <f>IF('calcolo mitigazione del rischio'!$AJ160="-","-",'calcolo mitigazione del rischio'!$AK160)</f>
        <v>#REF!</v>
      </c>
      <c r="AM160" s="416" t="str">
        <f>IF('Rischio netto'!X171="-","-",IF('calcolo mitigazione del rischio'!S160="-","-",IF('calcolo mitigazione del rischio'!AL160="-","-",ROUND(('calcolo mitigazione del rischio'!S160*(1-'calcolo mitigazione del rischio'!AL160)),0))))</f>
        <v>-</v>
      </c>
      <c r="AN160" s="404"/>
      <c r="AO160" s="26">
        <f>IF('Rischio Lordo'!L167="X",tabelle!$I$2,0)</f>
        <v>0</v>
      </c>
      <c r="AP160" s="26">
        <f>IF('Rischio Lordo'!M167="X",tabelle!$I$3,0)</f>
        <v>0</v>
      </c>
      <c r="AQ160" s="26">
        <f>IF('Rischio Lordo'!N167="X",tabelle!$I$4,0)</f>
        <v>0</v>
      </c>
      <c r="AR160" s="26">
        <f>IF('Rischio Lordo'!O167="X",tabelle!$I$5,0)</f>
        <v>0</v>
      </c>
      <c r="AS160" s="26">
        <f>IF('Rischio Lordo'!P167="X",tabelle!$I$6,0)</f>
        <v>0</v>
      </c>
      <c r="AT160" s="26">
        <f>IF('Rischio Lordo'!Q167="X",tabelle!$I$7,0)</f>
        <v>0</v>
      </c>
      <c r="AU160" s="26">
        <f>IF('Rischio Lordo'!R167="X",tabelle!$I$8,0)</f>
        <v>0</v>
      </c>
      <c r="AV160" s="26">
        <f>IF('Rischio Lordo'!S167="X",tabelle!$I$9,0)</f>
        <v>0</v>
      </c>
      <c r="AW160" s="26">
        <f>IF('Rischio Lordo'!T167="X",tabelle!$I$10,0)</f>
        <v>0</v>
      </c>
      <c r="AX160" s="26">
        <f>IF('Rischio Lordo'!U167="X",tabelle!$I$11,0)</f>
        <v>0</v>
      </c>
      <c r="AY160" s="26">
        <f>IF('Rischio Lordo'!V167="X",tabelle!$I$12,0)</f>
        <v>0</v>
      </c>
      <c r="AZ160" s="26">
        <f>IF('Rischio Lordo'!W167="X",tabelle!$I$13,0)</f>
        <v>0</v>
      </c>
      <c r="BA160" s="26">
        <f>IF('Rischio Lordo'!X167="X",tabelle!$I$14,0)</f>
        <v>0</v>
      </c>
      <c r="BB160" s="26">
        <f>IF('Rischio Lordo'!Y167="X",tabelle!$I$15,0)</f>
        <v>0</v>
      </c>
      <c r="BC160" s="26">
        <f>IF('Rischio Lordo'!Z167="X",tabelle!$I$16,0)</f>
        <v>0</v>
      </c>
      <c r="BD160" s="26">
        <f>IF('Rischio Lordo'!AA167="X",tabelle!$I$17,0)</f>
        <v>0</v>
      </c>
      <c r="BE160" s="26">
        <f>IF('Rischio Lordo'!AB167="X",tabelle!$I$18,0)</f>
        <v>0</v>
      </c>
      <c r="BF160" s="26">
        <f>IF('Rischio Lordo'!AC167="X",tabelle!$I$18,0)</f>
        <v>0</v>
      </c>
      <c r="BG160" s="26">
        <f>IF('Rischio Lordo'!AC167="X",tabelle!$I$19,0)</f>
        <v>0</v>
      </c>
      <c r="BH160" s="212">
        <f t="shared" si="22"/>
        <v>0</v>
      </c>
    </row>
    <row r="161" spans="1:60" ht="15.5" thickBot="1" x14ac:dyDescent="0.9">
      <c r="A161" s="800">
        <f>Schema!A181</f>
        <v>0</v>
      </c>
      <c r="B161" s="939">
        <f>Schema!B181</f>
        <v>0</v>
      </c>
      <c r="C161" s="1136">
        <f>Schema!C181</f>
        <v>0</v>
      </c>
      <c r="D161" s="281" t="str">
        <f>Schema!D181</f>
        <v>A.1.3. Rendicontazione delle spese sostenute</v>
      </c>
      <c r="E161" s="326" t="str">
        <f>Schema!E181</f>
        <v>SDR</v>
      </c>
      <c r="F161" s="236" t="str">
        <f>Schema!F181</f>
        <v>A</v>
      </c>
      <c r="G161" s="236" t="str">
        <f>Schema!G181</f>
        <v>01</v>
      </c>
      <c r="H161" s="327" t="str">
        <f>Schema!H181</f>
        <v>03</v>
      </c>
      <c r="I161" s="181" t="str">
        <f>IF('Rischio Lordo'!AF168=tabelle!$M$7,tabelle!$N$7,IF('Rischio Lordo'!AF168=tabelle!$M$6,tabelle!$N$6,IF('Rischio Lordo'!AF168=tabelle!$M$5,tabelle!$N$5,IF('Rischio Lordo'!AF168=tabelle!$M$4,tabelle!$N$4,IF('Rischio Lordo'!AF168=tabelle!$M$3,tabelle!$N$3,"-")))))</f>
        <v>-</v>
      </c>
      <c r="J161" s="34" t="str">
        <f>IF('Rischio Lordo'!AG168=tabelle!$M$7,tabelle!$N$7,IF('Rischio Lordo'!AG168=tabelle!$M$6,tabelle!$N$6,IF('Rischio Lordo'!AG168=tabelle!$M$5,tabelle!$N$5,IF('Rischio Lordo'!AG168=tabelle!$M$4,tabelle!$N$4,IF('Rischio Lordo'!AG168=tabelle!$M$3,tabelle!$N$3,"-")))))</f>
        <v>-</v>
      </c>
      <c r="K161" s="34" t="str">
        <f>IF('Rischio Lordo'!AH168=tabelle!$M$7,tabelle!$N$7,IF('Rischio Lordo'!AH168=tabelle!$M$6,tabelle!$N$6,IF('Rischio Lordo'!AH168=tabelle!$M$5,tabelle!$N$5,IF('Rischio Lordo'!AH168=tabelle!$M$4,tabelle!$N$4,IF('Rischio Lordo'!AH168=tabelle!$M$3,tabelle!$N$3,"-")))))</f>
        <v>-</v>
      </c>
      <c r="L161" s="394" t="str">
        <f t="shared" si="19"/>
        <v>-</v>
      </c>
      <c r="M161" s="34" t="str">
        <f>IF('Rischio Lordo'!AI168=tabelle!$M$7,tabelle!$N$7,IF('Rischio Lordo'!AI168=tabelle!$M$6,tabelle!$N$6,IF('Rischio Lordo'!AI168=tabelle!$M$5,tabelle!$N$5,IF('Rischio Lordo'!AI168=tabelle!$M$4,tabelle!$N$4,IF('Rischio Lordo'!AI168=tabelle!$M$3,tabelle!$N$3,"-")))))</f>
        <v>-</v>
      </c>
      <c r="N161" s="165" t="str">
        <f>IF(M161="-","-",IF('calcolo mitigazione del rischio'!L161="-","-",IF(AND((M161*'calcolo mitigazione del rischio'!L161)&gt;=tabelle!$P$3, (M161*'calcolo mitigazione del rischio'!L161)&lt;tabelle!$Q$3),tabelle!$R$3,IF(AND((M161*'calcolo mitigazione del rischio'!L161)&gt;=tabelle!$P$4, (M161*'calcolo mitigazione del rischio'!L161)&lt;tabelle!$Q$4),tabelle!$R$4,IF(AND((M161*'calcolo mitigazione del rischio'!L161)&gt;=tabelle!$P$5, (M161*'calcolo mitigazione del rischio'!L161)&lt;tabelle!$Q$5),tabelle!$R$5,IF(AND((M161*'calcolo mitigazione del rischio'!L161)&gt;=tabelle!$P$6, (M161*'calcolo mitigazione del rischio'!L161)&lt;tabelle!$Q$6),tabelle!$R$6,IF(AND((M161*'calcolo mitigazione del rischio'!L161)&gt;=tabelle!$P$7, (M161*'calcolo mitigazione del rischio'!L161)&lt;=tabelle!$Q$7),tabelle!$R$7,"-")))))))</f>
        <v>-</v>
      </c>
      <c r="O161" s="35" t="str">
        <f>IF('Rischio Lordo'!AK168=tabelle!$M$7,tabelle!$N$7,IF('Rischio Lordo'!AK168=tabelle!$M$6,tabelle!$N$6,IF('Rischio Lordo'!AK168=tabelle!$M$5,tabelle!$N$5,IF('Rischio Lordo'!AK168=tabelle!$M$4,tabelle!$N$4,IF('Rischio Lordo'!AK168=tabelle!$M$3,tabelle!$N$3,"-")))))</f>
        <v>-</v>
      </c>
      <c r="P161" s="35" t="str">
        <f>IF('Rischio Lordo'!AL168=tabelle!$M$7,tabelle!$N$7,IF('Rischio Lordo'!AL168=tabelle!$M$6,tabelle!$N$6,IF('Rischio Lordo'!AL168=tabelle!$M$5,tabelle!$N$5,IF('Rischio Lordo'!AL168=tabelle!$M$4,tabelle!$N$4,IF('Rischio Lordo'!AL168=tabelle!$M$3,tabelle!$N$3,"-")))))</f>
        <v>-</v>
      </c>
      <c r="Q161" s="35" t="str">
        <f>IF('Rischio Lordo'!AM168=tabelle!$M$7,tabelle!$N$7,IF('Rischio Lordo'!AM168=tabelle!$M$6,tabelle!$N$6,IF('Rischio Lordo'!AM168=tabelle!$M$5,tabelle!$N$5,IF('Rischio Lordo'!AM168=tabelle!$M$4,tabelle!$N$4,IF('Rischio Lordo'!AM168=tabelle!$M$3,tabelle!$N$3,"-")))))</f>
        <v>-</v>
      </c>
      <c r="R161" s="166" t="str">
        <f t="shared" si="20"/>
        <v>-</v>
      </c>
      <c r="S161" s="228" t="str">
        <f>IF(R161="-","-",(R161*'calcolo mitigazione del rischio'!N161))</f>
        <v>-</v>
      </c>
      <c r="T161" s="26" t="str">
        <f>IF('Rischio netto'!I172=tabelle!$V$3,('calcolo mitigazione del rischio'!T$11*tabelle!$W$3),IF('Rischio netto'!I172=tabelle!$V$4,('calcolo mitigazione del rischio'!T$11*tabelle!$W$4),IF('Rischio netto'!I172=tabelle!$V$5,('calcolo mitigazione del rischio'!T$11*tabelle!$W$5),IF('Rischio netto'!I172=tabelle!$V$6,('calcolo mitigazione del rischio'!T$11*tabelle!$W$6),IF('Rischio netto'!I172=tabelle!$V$7,('calcolo mitigazione del rischio'!T$11*tabelle!$W$7),IF('Rischio netto'!I172=tabelle!$V$8,('calcolo mitigazione del rischio'!T$11*tabelle!$W$8),IF('Rischio netto'!I172=tabelle!$V$9,('calcolo mitigazione del rischio'!T$11*tabelle!$W$9),IF('Rischio netto'!I172=tabelle!$V$10,('calcolo mitigazione del rischio'!T$11*tabelle!$W$10),IF('Rischio netto'!I172=tabelle!$V$11,('calcolo mitigazione del rischio'!T$11*tabelle!$W$11),IF('Rischio netto'!I172=tabelle!$V$12,('calcolo mitigazione del rischio'!T$11*tabelle!$W$12),"-"))))))))))</f>
        <v>-</v>
      </c>
      <c r="U161" s="26" t="str">
        <f>IF('Rischio netto'!J172=tabelle!$V$3,('calcolo mitigazione del rischio'!U$11*tabelle!$W$3),IF('Rischio netto'!J172=tabelle!$V$4,('calcolo mitigazione del rischio'!U$11*tabelle!$W$4),IF('Rischio netto'!J172=tabelle!$V$5,('calcolo mitigazione del rischio'!U$11*tabelle!$W$5),IF('Rischio netto'!J172=tabelle!$V$6,('calcolo mitigazione del rischio'!U$11*tabelle!$W$6),IF('Rischio netto'!J172=tabelle!$V$7,('calcolo mitigazione del rischio'!U$11*tabelle!$W$7),IF('Rischio netto'!J172=tabelle!$V$8,('calcolo mitigazione del rischio'!U$11*tabelle!$W$8),IF('Rischio netto'!J172=tabelle!$V$9,('calcolo mitigazione del rischio'!U$11*tabelle!$W$9),IF('Rischio netto'!J172=tabelle!$V$10,('calcolo mitigazione del rischio'!U$11*tabelle!$W$10),IF('Rischio netto'!J172=tabelle!$V$11,('calcolo mitigazione del rischio'!U$11*tabelle!$W$11),IF('Rischio netto'!J172=tabelle!$V$12,('calcolo mitigazione del rischio'!U$11*tabelle!$W$12),"-"))))))))))</f>
        <v>-</v>
      </c>
      <c r="V161" s="26" t="str">
        <f>IF('Rischio netto'!K172=tabelle!$V$3,('calcolo mitigazione del rischio'!V$11*tabelle!$W$3),IF('Rischio netto'!K172=tabelle!$V$4,('calcolo mitigazione del rischio'!V$11*tabelle!$W$4),IF('Rischio netto'!K172=tabelle!$V$5,('calcolo mitigazione del rischio'!V$11*tabelle!$W$5),IF('Rischio netto'!K172=tabelle!$V$6,('calcolo mitigazione del rischio'!V$11*tabelle!$W$6),IF('Rischio netto'!K172=tabelle!$V$7,('calcolo mitigazione del rischio'!V$11*tabelle!$W$7),IF('Rischio netto'!K172=tabelle!$V$8,('calcolo mitigazione del rischio'!V$11*tabelle!$W$8),IF('Rischio netto'!K172=tabelle!$V$9,('calcolo mitigazione del rischio'!V$11*tabelle!$W$9),IF('Rischio netto'!K172=tabelle!$V$10,('calcolo mitigazione del rischio'!V$11*tabelle!$W$10),IF('Rischio netto'!K172=tabelle!$V$11,('calcolo mitigazione del rischio'!V$11*tabelle!$W$11),IF('Rischio netto'!K172=tabelle!$V$12,('calcolo mitigazione del rischio'!V$11*tabelle!$W$12),"-"))))))))))</f>
        <v>-</v>
      </c>
      <c r="W161" s="26" t="str">
        <f>IF('Rischio netto'!L172=tabelle!$V$3,('calcolo mitigazione del rischio'!W$11*tabelle!$W$3),IF('Rischio netto'!L172=tabelle!$V$4,('calcolo mitigazione del rischio'!W$11*tabelle!$W$4),IF('Rischio netto'!L172=tabelle!$V$5,('calcolo mitigazione del rischio'!W$11*tabelle!$W$5),IF('Rischio netto'!L172=tabelle!$V$6,('calcolo mitigazione del rischio'!W$11*tabelle!$W$6),IF('Rischio netto'!L172=tabelle!$V$7,('calcolo mitigazione del rischio'!W$11*tabelle!$W$7),IF('Rischio netto'!L172=tabelle!$V$8,('calcolo mitigazione del rischio'!W$11*tabelle!$W$8),IF('Rischio netto'!L172=tabelle!$V$9,('calcolo mitigazione del rischio'!W$11*tabelle!$W$9),IF('Rischio netto'!L172=tabelle!$V$10,('calcolo mitigazione del rischio'!W$11*tabelle!$W$10),IF('Rischio netto'!L172=tabelle!$V$11,('calcolo mitigazione del rischio'!W$11*tabelle!$W$11),IF('Rischio netto'!L172=tabelle!$V$12,('calcolo mitigazione del rischio'!W$11*tabelle!$W$12),"-"))))))))))</f>
        <v>-</v>
      </c>
      <c r="X161" s="26" t="str">
        <f>IF('Rischio netto'!O172=tabelle!$V$3,('calcolo mitigazione del rischio'!X$11*tabelle!$W$3),IF('Rischio netto'!O172=tabelle!$V$4,('calcolo mitigazione del rischio'!X$11*tabelle!$W$4),IF('Rischio netto'!O172=tabelle!$V$5,('calcolo mitigazione del rischio'!X$11*tabelle!$W$5),IF('Rischio netto'!O172=tabelle!$V$6,('calcolo mitigazione del rischio'!X$11*tabelle!$W$6),IF('Rischio netto'!O172=tabelle!$V$7,('calcolo mitigazione del rischio'!X$11*tabelle!$W$7),IF('Rischio netto'!O172=tabelle!$V$8,('calcolo mitigazione del rischio'!X$11*tabelle!$W$8),IF('Rischio netto'!O172=tabelle!$V$9,('calcolo mitigazione del rischio'!X$11*tabelle!$W$9),IF('Rischio netto'!O172=tabelle!$V$10,('calcolo mitigazione del rischio'!X$11*tabelle!$W$10),IF('Rischio netto'!O172=tabelle!$V$11,('calcolo mitigazione del rischio'!X$11*tabelle!$W$11),IF('Rischio netto'!O172=tabelle!$V$12,('calcolo mitigazione del rischio'!X$11*tabelle!$W$12),"-"))))))))))</f>
        <v>-</v>
      </c>
      <c r="Y161" s="26" t="str">
        <f>IF('Rischio netto'!P172=tabelle!$V$3,('calcolo mitigazione del rischio'!Y$11*tabelle!$W$3),IF('Rischio netto'!P172=tabelle!$V$4,('calcolo mitigazione del rischio'!Y$11*tabelle!$W$4),IF('Rischio netto'!P172=tabelle!$V$5,('calcolo mitigazione del rischio'!Y$11*tabelle!$W$5),IF('Rischio netto'!P172=tabelle!$V$6,('calcolo mitigazione del rischio'!Y$11*tabelle!$W$6),IF('Rischio netto'!P172=tabelle!$V$7,('calcolo mitigazione del rischio'!Y$11*tabelle!$W$7),IF('Rischio netto'!P172=tabelle!$V$8,('calcolo mitigazione del rischio'!Y$11*tabelle!$W$8),IF('Rischio netto'!P172=tabelle!$V$9,('calcolo mitigazione del rischio'!Y$11*tabelle!$W$9),IF('Rischio netto'!P172=tabelle!$V$10,('calcolo mitigazione del rischio'!Y$11*tabelle!$W$10),IF('Rischio netto'!P172=tabelle!$V$11,('calcolo mitigazione del rischio'!Y$11*tabelle!$W$11),IF('Rischio netto'!P172=tabelle!$V$12,('calcolo mitigazione del rischio'!Y$11*tabelle!$W$12),"-"))))))))))</f>
        <v>-</v>
      </c>
      <c r="Z161" s="26" t="e">
        <f>IF('Rischio netto'!#REF!=tabelle!$V$3,('calcolo mitigazione del rischio'!Z$11*tabelle!$W$3),IF('Rischio netto'!#REF!=tabelle!$V$4,('calcolo mitigazione del rischio'!Z$11*tabelle!$W$4),IF('Rischio netto'!#REF!=tabelle!$V$5,('calcolo mitigazione del rischio'!Z$11*tabelle!$W$5),IF('Rischio netto'!#REF!=tabelle!$V$6,('calcolo mitigazione del rischio'!Z$11*tabelle!$W$6),IF('Rischio netto'!#REF!=tabelle!$V$7,('calcolo mitigazione del rischio'!Z$11*tabelle!$W$7),IF('Rischio netto'!#REF!=tabelle!$V$8,('calcolo mitigazione del rischio'!Z$11*tabelle!$W$8),IF('Rischio netto'!#REF!=tabelle!$V$9,('calcolo mitigazione del rischio'!Z$11*tabelle!$W$9),IF('Rischio netto'!#REF!=tabelle!$V$10,('calcolo mitigazione del rischio'!Z$11*tabelle!$W$10),IF('Rischio netto'!#REF!=tabelle!$V$11,('calcolo mitigazione del rischio'!Z$11*tabelle!$W$11),IF('Rischio netto'!#REF!=tabelle!$V$12,('calcolo mitigazione del rischio'!Z$11*tabelle!$W$12),"-"))))))))))</f>
        <v>#REF!</v>
      </c>
      <c r="AA161" s="26" t="str">
        <f>IF('Rischio netto'!Q172=tabelle!$V$3,('calcolo mitigazione del rischio'!AA$11*tabelle!$W$3),IF('Rischio netto'!Q172=tabelle!$V$4,('calcolo mitigazione del rischio'!AA$11*tabelle!$W$4),IF('Rischio netto'!Q172=tabelle!$V$5,('calcolo mitigazione del rischio'!AA$11*tabelle!$W$5),IF('Rischio netto'!Q172=tabelle!$V$6,('calcolo mitigazione del rischio'!AA$11*tabelle!$W$6),IF('Rischio netto'!Q172=tabelle!$V$7,('calcolo mitigazione del rischio'!AA$11*tabelle!$W$7),IF('Rischio netto'!Q172=tabelle!$V$8,('calcolo mitigazione del rischio'!AA$11*tabelle!$W$8),IF('Rischio netto'!Q172=tabelle!$V$9,('calcolo mitigazione del rischio'!AA$11*tabelle!$W$9),IF('Rischio netto'!Q172=tabelle!$V$10,('calcolo mitigazione del rischio'!AA$11*tabelle!$W$10),IF('Rischio netto'!Q172=tabelle!$V$11,('calcolo mitigazione del rischio'!AA$11*tabelle!$W$11),IF('Rischio netto'!Q172=tabelle!$V$12,('calcolo mitigazione del rischio'!AA$11*tabelle!$W$12),"-"))))))))))</f>
        <v>-</v>
      </c>
      <c r="AB161" s="26" t="str">
        <f>IF('Rischio netto'!R172=tabelle!$V$3,('calcolo mitigazione del rischio'!AB$11*tabelle!$W$3),IF('Rischio netto'!R172=tabelle!$V$4,('calcolo mitigazione del rischio'!AB$11*tabelle!$W$4),IF('Rischio netto'!R172=tabelle!$V$5,('calcolo mitigazione del rischio'!AB$11*tabelle!$W$5),IF('Rischio netto'!R172=tabelle!$V$6,('calcolo mitigazione del rischio'!AB$11*tabelle!$W$6),IF('Rischio netto'!R172=tabelle!$V$7,('calcolo mitigazione del rischio'!AB$11*tabelle!$W$7),IF('Rischio netto'!R172=tabelle!$V$8,('calcolo mitigazione del rischio'!AB$11*tabelle!$W$8),IF('Rischio netto'!R172=tabelle!$V$9,('calcolo mitigazione del rischio'!AB$11*tabelle!$W$9),IF('Rischio netto'!R172=tabelle!$V$10,('calcolo mitigazione del rischio'!AB$11*tabelle!$W$10),IF('Rischio netto'!R172=tabelle!$V$11,('calcolo mitigazione del rischio'!AB$11*tabelle!$W$11),IF('Rischio netto'!R172=tabelle!$V$12,('calcolo mitigazione del rischio'!AB$11*tabelle!$W$12),"-"))))))))))</f>
        <v>-</v>
      </c>
      <c r="AC161" s="405" t="str">
        <f>IF('Rischio netto'!T168=tabelle!$V$3,('calcolo mitigazione del rischio'!AC$11*tabelle!$W$3),IF('Rischio netto'!T168=tabelle!$V$4,('calcolo mitigazione del rischio'!AC$11*tabelle!$W$4),IF('Rischio netto'!T168=tabelle!$V$5,('calcolo mitigazione del rischio'!AC$11*tabelle!$W$5),IF('Rischio netto'!T168=tabelle!$V$6,('calcolo mitigazione del rischio'!AC$11*tabelle!$W$6),IF('Rischio netto'!T168=tabelle!$V$7,('calcolo mitigazione del rischio'!AC$11*tabelle!$W$7),IF('Rischio netto'!T168=tabelle!$V$8,('calcolo mitigazione del rischio'!AC$11*tabelle!$W$8),IF('Rischio netto'!T168=tabelle!$V$9,('calcolo mitigazione del rischio'!AC$11*tabelle!$W$9),IF('Rischio netto'!T168=tabelle!$V$10,('calcolo mitigazione del rischio'!AC$11*tabelle!$W$10),IF('Rischio netto'!T168=tabelle!$V$11,('calcolo mitigazione del rischio'!AC$11*tabelle!$W$11),IF('Rischio netto'!T168=tabelle!$V$12,('calcolo mitigazione del rischio'!AC$11*tabelle!$W$12),"-"))))))))))</f>
        <v>-</v>
      </c>
      <c r="AD161" s="26" t="str">
        <f>IF('Rischio netto'!T172=tabelle!$V$3,('calcolo mitigazione del rischio'!AD$11*tabelle!$W$3),IF('Rischio netto'!T172=tabelle!$V$4,('calcolo mitigazione del rischio'!AD$11*tabelle!$W$4),IF('Rischio netto'!T172=tabelle!$V$5,('calcolo mitigazione del rischio'!AD$11*tabelle!$W$5),IF('Rischio netto'!T172=tabelle!$V$6,('calcolo mitigazione del rischio'!AD$11*tabelle!$W$6),IF('Rischio netto'!T172=tabelle!$V$7,('calcolo mitigazione del rischio'!AD$11*tabelle!$W$7),IF('Rischio netto'!T172=tabelle!$V$8,('calcolo mitigazione del rischio'!AD$11*tabelle!$W$8),IF('Rischio netto'!T172=tabelle!$V$9,('calcolo mitigazione del rischio'!AD$11*tabelle!$W$9),IF('Rischio netto'!T172=tabelle!$V$10,('calcolo mitigazione del rischio'!AD$11*tabelle!$W$10),IF('Rischio netto'!T172=tabelle!$V$11,('calcolo mitigazione del rischio'!AD$11*tabelle!$W$11),IF('Rischio netto'!T172=tabelle!$V$12,('calcolo mitigazione del rischio'!AD$11*tabelle!$W$12),"-"))))))))))</f>
        <v>-</v>
      </c>
      <c r="AE161" s="26"/>
      <c r="AF161" s="405" t="str">
        <f>IF('Rischio netto'!T168=tabelle!$V$3,('calcolo mitigazione del rischio'!AF$11*tabelle!$W$3),IF('Rischio netto'!T168=tabelle!$V$4,('calcolo mitigazione del rischio'!AF$11*tabelle!$W$4),IF('Rischio netto'!T168=tabelle!$V$5,('calcolo mitigazione del rischio'!AF$11*tabelle!$W$5),IF('Rischio netto'!T168=tabelle!$V$6,('calcolo mitigazione del rischio'!AF$11*tabelle!$W$6),IF('Rischio netto'!T168=tabelle!$V$7,('calcolo mitigazione del rischio'!AF$11*tabelle!$W$7),IF('Rischio netto'!T168=tabelle!$V$8,('calcolo mitigazione del rischio'!AF$11*tabelle!$W$8),IF('Rischio netto'!T168=tabelle!$V$9,('calcolo mitigazione del rischio'!AF$11*tabelle!$W$9),IF('Rischio netto'!T168=tabelle!$V$10,('calcolo mitigazione del rischio'!AF$11*tabelle!$W$10),IF('Rischio netto'!T168=tabelle!$V$11,('calcolo mitigazione del rischio'!AF$11*tabelle!$W$11),IF('Rischio netto'!T168=tabelle!$V$12,('calcolo mitigazione del rischio'!AF$11*tabelle!$W$12),"-"))))))))))</f>
        <v>-</v>
      </c>
      <c r="AG161" s="405" t="str">
        <f>IF('Rischio netto'!U168=tabelle!$V$3,('calcolo mitigazione del rischio'!AG$11*tabelle!$W$3),IF('Rischio netto'!U168=tabelle!$V$4,('calcolo mitigazione del rischio'!AG$11*tabelle!$W$4),IF('Rischio netto'!U168=tabelle!$V$5,('calcolo mitigazione del rischio'!AG$11*tabelle!$W$5),IF('Rischio netto'!U168=tabelle!$V$6,('calcolo mitigazione del rischio'!AG$11*tabelle!$W$6),IF('Rischio netto'!U168=tabelle!$V$7,('calcolo mitigazione del rischio'!AG$11*tabelle!$W$7),IF('Rischio netto'!U168=tabelle!$V$8,('calcolo mitigazione del rischio'!AG$11*tabelle!$W$8),IF('Rischio netto'!U168=tabelle!$V$9,('calcolo mitigazione del rischio'!AG$11*tabelle!$W$9),IF('Rischio netto'!U168=tabelle!$V$10,('calcolo mitigazione del rischio'!AG$11*tabelle!$W$10),IF('Rischio netto'!U168=tabelle!$V$11,('calcolo mitigazione del rischio'!AG$11*tabelle!$W$11),IF('Rischio netto'!U168=tabelle!$V$12,('calcolo mitigazione del rischio'!AG$11*tabelle!$W$12),"-"))))))))))</f>
        <v>-</v>
      </c>
      <c r="AH161" s="26" t="str">
        <f>IF('Rischio netto'!V172=tabelle!$V$3,('calcolo mitigazione del rischio'!AH$11*tabelle!$W$3),IF('Rischio netto'!V172=tabelle!$V$4,('calcolo mitigazione del rischio'!AH$11*tabelle!$W$4),IF('Rischio netto'!V172=tabelle!$V$5,('calcolo mitigazione del rischio'!AH$11*tabelle!$W$5),IF('Rischio netto'!V172=tabelle!$V$6,('calcolo mitigazione del rischio'!AH$11*tabelle!$W$6),IF('Rischio netto'!V172=tabelle!$V$7,('calcolo mitigazione del rischio'!AH$11*tabelle!$W$7),IF('Rischio netto'!V172=tabelle!$V$8,('calcolo mitigazione del rischio'!AH$11*tabelle!$W$8),IF('Rischio netto'!V172=tabelle!$V$9,('calcolo mitigazione del rischio'!AH$11*tabelle!$W$9),IF('Rischio netto'!V172=tabelle!$V$10,('calcolo mitigazione del rischio'!AH$11*tabelle!$W$10),IF('Rischio netto'!V172=tabelle!$V$11,('calcolo mitigazione del rischio'!AH$11*tabelle!$W$11),IF('Rischio netto'!V172=tabelle!$V$12,('calcolo mitigazione del rischio'!AH$11*tabelle!$W$12),"-"))))))))))</f>
        <v>-</v>
      </c>
      <c r="AI161" s="410" t="str">
        <f>IF('Rischio netto'!W172=tabelle!$V$3,('calcolo mitigazione del rischio'!AI$11*tabelle!$W$3),IF('Rischio netto'!W172=tabelle!$V$4,('calcolo mitigazione del rischio'!AI$11*tabelle!$W$4),IF('Rischio netto'!W172=tabelle!$V$5,('calcolo mitigazione del rischio'!AI$11*tabelle!$W$5),IF('Rischio netto'!W172=tabelle!$V$6,('calcolo mitigazione del rischio'!AI$11*tabelle!$W$6),IF('Rischio netto'!W172=tabelle!$V$7,('calcolo mitigazione del rischio'!AI$11*tabelle!$W$7),IF('Rischio netto'!W172=tabelle!$V$8,('calcolo mitigazione del rischio'!AI$11*tabelle!$W$8),IF('Rischio netto'!W172=tabelle!$V$9,('calcolo mitigazione del rischio'!AI$11*tabelle!$W$9),IF('Rischio netto'!W172=tabelle!$V$10,('calcolo mitigazione del rischio'!AI$11*tabelle!$W$10),IF('Rischio netto'!W172=tabelle!$V$11,('calcolo mitigazione del rischio'!AI$11*tabelle!$W$11),IF('Rischio netto'!W172=tabelle!$V$12,('calcolo mitigazione del rischio'!AI$11*tabelle!$W$12),"-"))))))))))</f>
        <v>-</v>
      </c>
      <c r="AJ161" s="428" t="e">
        <f t="shared" si="18"/>
        <v>#REF!</v>
      </c>
      <c r="AK161" s="429" t="e">
        <f t="shared" si="21"/>
        <v>#REF!</v>
      </c>
      <c r="AL161" s="423" t="e">
        <f>IF('calcolo mitigazione del rischio'!$AJ161="-","-",'calcolo mitigazione del rischio'!$AK161)</f>
        <v>#REF!</v>
      </c>
      <c r="AM161" s="416" t="str">
        <f>IF('Rischio netto'!X172="-","-",IF('calcolo mitigazione del rischio'!S161="-","-",IF('calcolo mitigazione del rischio'!AL161="-","-",ROUND(('calcolo mitigazione del rischio'!S161*(1-'calcolo mitigazione del rischio'!AL161)),0))))</f>
        <v>-</v>
      </c>
      <c r="AN161" s="404"/>
      <c r="AO161" s="26">
        <f>IF('Rischio Lordo'!L168="X",tabelle!$I$2,0)</f>
        <v>0</v>
      </c>
      <c r="AP161" s="26">
        <f>IF('Rischio Lordo'!M168="X",tabelle!$I$3,0)</f>
        <v>0</v>
      </c>
      <c r="AQ161" s="26">
        <f>IF('Rischio Lordo'!N168="X",tabelle!$I$4,0)</f>
        <v>0</v>
      </c>
      <c r="AR161" s="26">
        <f>IF('Rischio Lordo'!O168="X",tabelle!$I$5,0)</f>
        <v>0</v>
      </c>
      <c r="AS161" s="26">
        <f>IF('Rischio Lordo'!P168="X",tabelle!$I$6,0)</f>
        <v>0</v>
      </c>
      <c r="AT161" s="26">
        <f>IF('Rischio Lordo'!Q168="X",tabelle!$I$7,0)</f>
        <v>0</v>
      </c>
      <c r="AU161" s="26">
        <f>IF('Rischio Lordo'!R168="X",tabelle!$I$8,0)</f>
        <v>0</v>
      </c>
      <c r="AV161" s="26">
        <f>IF('Rischio Lordo'!S168="X",tabelle!$I$9,0)</f>
        <v>0</v>
      </c>
      <c r="AW161" s="26">
        <f>IF('Rischio Lordo'!T168="X",tabelle!$I$10,0)</f>
        <v>0</v>
      </c>
      <c r="AX161" s="26">
        <f>IF('Rischio Lordo'!U168="X",tabelle!$I$11,0)</f>
        <v>0</v>
      </c>
      <c r="AY161" s="26">
        <f>IF('Rischio Lordo'!V168="X",tabelle!$I$12,0)</f>
        <v>0</v>
      </c>
      <c r="AZ161" s="26">
        <f>IF('Rischio Lordo'!W168="X",tabelle!$I$13,0)</f>
        <v>0</v>
      </c>
      <c r="BA161" s="26">
        <f>IF('Rischio Lordo'!X168="X",tabelle!$I$14,0)</f>
        <v>0</v>
      </c>
      <c r="BB161" s="26">
        <f>IF('Rischio Lordo'!Y168="X",tabelle!$I$15,0)</f>
        <v>0</v>
      </c>
      <c r="BC161" s="26">
        <f>IF('Rischio Lordo'!Z168="X",tabelle!$I$16,0)</f>
        <v>0</v>
      </c>
      <c r="BD161" s="26">
        <f>IF('Rischio Lordo'!AA168="X",tabelle!$I$17,0)</f>
        <v>0</v>
      </c>
      <c r="BE161" s="26">
        <f>IF('Rischio Lordo'!AB168="X",tabelle!$I$18,0)</f>
        <v>0</v>
      </c>
      <c r="BF161" s="26">
        <f>IF('Rischio Lordo'!AC168="X",tabelle!$I$18,0)</f>
        <v>0</v>
      </c>
      <c r="BG161" s="26">
        <f>IF('Rischio Lordo'!AC168="X",tabelle!$I$19,0)</f>
        <v>0</v>
      </c>
      <c r="BH161" s="212">
        <f t="shared" si="22"/>
        <v>0</v>
      </c>
    </row>
    <row r="162" spans="1:60" x14ac:dyDescent="0.75">
      <c r="BH162" s="213"/>
    </row>
    <row r="163" spans="1:60" x14ac:dyDescent="0.75">
      <c r="BH163" s="213"/>
    </row>
  </sheetData>
  <mergeCells count="137">
    <mergeCell ref="T1:AL1"/>
    <mergeCell ref="AM4:AM11"/>
    <mergeCell ref="AJ4:AL10"/>
    <mergeCell ref="I7:I11"/>
    <mergeCell ref="J7:J11"/>
    <mergeCell ref="K7:K11"/>
    <mergeCell ref="L6:L11"/>
    <mergeCell ref="M6:M11"/>
    <mergeCell ref="N6:N11"/>
    <mergeCell ref="O6:O11"/>
    <mergeCell ref="S5:S11"/>
    <mergeCell ref="R6:R11"/>
    <mergeCell ref="Q6:Q11"/>
    <mergeCell ref="P6:P11"/>
    <mergeCell ref="AI4:AI10"/>
    <mergeCell ref="T4:AC4"/>
    <mergeCell ref="AD4:AH4"/>
    <mergeCell ref="I4:S4"/>
    <mergeCell ref="O5:R5"/>
    <mergeCell ref="M5:N5"/>
    <mergeCell ref="I5:L5"/>
    <mergeCell ref="I6:J6"/>
    <mergeCell ref="Z6:Z10"/>
    <mergeCell ref="T6:T10"/>
    <mergeCell ref="A159:A161"/>
    <mergeCell ref="B159:B161"/>
    <mergeCell ref="C159:C161"/>
    <mergeCell ref="A131:A156"/>
    <mergeCell ref="B131:B133"/>
    <mergeCell ref="C131:C133"/>
    <mergeCell ref="B134:B142"/>
    <mergeCell ref="C134:C142"/>
    <mergeCell ref="B144:B156"/>
    <mergeCell ref="C144:C147"/>
    <mergeCell ref="C148:C151"/>
    <mergeCell ref="C152:C156"/>
    <mergeCell ref="A123:A130"/>
    <mergeCell ref="B123:B126"/>
    <mergeCell ref="C123:C126"/>
    <mergeCell ref="B127:B128"/>
    <mergeCell ref="C127:C128"/>
    <mergeCell ref="B129:B130"/>
    <mergeCell ref="C129:C130"/>
    <mergeCell ref="A157:A158"/>
    <mergeCell ref="B157:B158"/>
    <mergeCell ref="C157:C158"/>
    <mergeCell ref="A111:A120"/>
    <mergeCell ref="B111:B115"/>
    <mergeCell ref="C111:C113"/>
    <mergeCell ref="C114:C115"/>
    <mergeCell ref="B116:B120"/>
    <mergeCell ref="C116:C119"/>
    <mergeCell ref="A121:A122"/>
    <mergeCell ref="B121:B122"/>
    <mergeCell ref="C121:C122"/>
    <mergeCell ref="B106:B109"/>
    <mergeCell ref="C106:C107"/>
    <mergeCell ref="C108:C109"/>
    <mergeCell ref="A68:A110"/>
    <mergeCell ref="B68:B79"/>
    <mergeCell ref="C68:C72"/>
    <mergeCell ref="C73:C77"/>
    <mergeCell ref="C78:C79"/>
    <mergeCell ref="B80:B81"/>
    <mergeCell ref="C80:C81"/>
    <mergeCell ref="B82:B84"/>
    <mergeCell ref="C82:C84"/>
    <mergeCell ref="B85:B90"/>
    <mergeCell ref="C85:C90"/>
    <mergeCell ref="B91:B94"/>
    <mergeCell ref="C91:C94"/>
    <mergeCell ref="B95:B105"/>
    <mergeCell ref="A58:A67"/>
    <mergeCell ref="B58:B61"/>
    <mergeCell ref="C58:C61"/>
    <mergeCell ref="B62:B67"/>
    <mergeCell ref="C62:C64"/>
    <mergeCell ref="C65:C67"/>
    <mergeCell ref="C95:C98"/>
    <mergeCell ref="C99:C102"/>
    <mergeCell ref="C103:C104"/>
    <mergeCell ref="B48:B55"/>
    <mergeCell ref="C48:C51"/>
    <mergeCell ref="C52:C53"/>
    <mergeCell ref="C54:C55"/>
    <mergeCell ref="B56:B57"/>
    <mergeCell ref="C56:C57"/>
    <mergeCell ref="E5:H10"/>
    <mergeCell ref="A12:A57"/>
    <mergeCell ref="B12:B22"/>
    <mergeCell ref="C12:C16"/>
    <mergeCell ref="C17:C22"/>
    <mergeCell ref="B23:B47"/>
    <mergeCell ref="C24:C26"/>
    <mergeCell ref="C27:C31"/>
    <mergeCell ref="C32:C34"/>
    <mergeCell ref="C35:C40"/>
    <mergeCell ref="C41:C42"/>
    <mergeCell ref="C43:C47"/>
    <mergeCell ref="A5:A10"/>
    <mergeCell ref="B5:B10"/>
    <mergeCell ref="C5:C10"/>
    <mergeCell ref="D5:D10"/>
    <mergeCell ref="BG5:BG10"/>
    <mergeCell ref="BH4:BH10"/>
    <mergeCell ref="AO4:BG4"/>
    <mergeCell ref="BC5:BC10"/>
    <mergeCell ref="BE5:BE10"/>
    <mergeCell ref="AO5:AO10"/>
    <mergeCell ref="BD5:BD10"/>
    <mergeCell ref="AU5:AU10"/>
    <mergeCell ref="AV5:AV10"/>
    <mergeCell ref="AW5:AW10"/>
    <mergeCell ref="AX5:AX10"/>
    <mergeCell ref="AY5:AY10"/>
    <mergeCell ref="AP5:AP10"/>
    <mergeCell ref="AR5:AR10"/>
    <mergeCell ref="AS5:AS10"/>
    <mergeCell ref="AT5:AT10"/>
    <mergeCell ref="BB5:BB10"/>
    <mergeCell ref="AZ5:AZ10"/>
    <mergeCell ref="BA5:BA10"/>
    <mergeCell ref="AQ5:AQ10"/>
    <mergeCell ref="BF5:BF10"/>
    <mergeCell ref="U6:U10"/>
    <mergeCell ref="V6:V10"/>
    <mergeCell ref="W6:W10"/>
    <mergeCell ref="AA6:AA10"/>
    <mergeCell ref="AG6:AG10"/>
    <mergeCell ref="AH6:AH10"/>
    <mergeCell ref="AB6:AB10"/>
    <mergeCell ref="AC6:AC10"/>
    <mergeCell ref="AD6:AD10"/>
    <mergeCell ref="X6:X10"/>
    <mergeCell ref="Y6:Y10"/>
    <mergeCell ref="AE6:AE10"/>
    <mergeCell ref="AF6:AF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stopIfTrue="1" id="{9EC67161-A3F3-48F2-813D-596399496732}">
            <xm:f>1&lt;='Rischio netto'!$Y$15&lt;=4</xm:f>
            <x14:dxf>
              <fill>
                <patternFill>
                  <bgColor rgb="FF92D050"/>
                </patternFill>
              </fill>
            </x14:dxf>
          </x14:cfRule>
          <xm:sqref>S12:S153 S155:S161</xm:sqref>
        </x14:conditionalFormatting>
        <x14:conditionalFormatting xmlns:xm="http://schemas.microsoft.com/office/excel/2006/main">
          <x14:cfRule type="expression" priority="9" stopIfTrue="1" id="{690598A7-C2B6-46B3-A4F5-FD357A8DC343}">
            <xm:f>1&lt;='Rischio netto'!$Y$15&lt;=4</xm:f>
            <x14:dxf>
              <fill>
                <patternFill>
                  <bgColor rgb="FF92D050"/>
                </patternFill>
              </fill>
            </x14:dxf>
          </x14:cfRule>
          <xm:sqref>S154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9"/>
  <sheetViews>
    <sheetView zoomScale="75" zoomScaleNormal="75" workbookViewId="0">
      <selection activeCell="M29" sqref="M29"/>
    </sheetView>
  </sheetViews>
  <sheetFormatPr defaultColWidth="8.6328125" defaultRowHeight="50.15" customHeight="1" x14ac:dyDescent="0.75"/>
  <cols>
    <col min="1" max="1" width="34.54296875" style="8" customWidth="1"/>
    <col min="2" max="2" width="2.90625" style="19" customWidth="1"/>
    <col min="3" max="3" width="15.90625" style="19" customWidth="1"/>
    <col min="4" max="4" width="2.90625" style="19" customWidth="1"/>
    <col min="5" max="5" width="3.54296875" style="19" customWidth="1"/>
    <col min="6" max="6" width="22.36328125" style="19" customWidth="1"/>
    <col min="7" max="7" width="8.6328125" style="19"/>
    <col min="8" max="8" width="29.08984375" style="14" customWidth="1"/>
    <col min="9" max="11" width="8.6328125" style="3"/>
    <col min="12" max="12" width="3.54296875" style="3" customWidth="1"/>
    <col min="13" max="13" width="17" style="3" customWidth="1"/>
    <col min="14" max="14" width="8.6328125" style="3"/>
    <col min="15" max="15" width="3.54296875" style="3" customWidth="1"/>
    <col min="16" max="17" width="8.6328125" style="3"/>
    <col min="18" max="18" width="5.453125" style="3" customWidth="1"/>
    <col min="19" max="19" width="15" style="3" bestFit="1" customWidth="1"/>
    <col min="20" max="20" width="8.6328125" style="3"/>
    <col min="21" max="21" width="20.90625" bestFit="1" customWidth="1"/>
    <col min="22" max="22" width="6.54296875" style="30" customWidth="1"/>
    <col min="23" max="23" width="6.54296875" style="25" customWidth="1"/>
    <col min="24" max="16384" width="8.6328125" style="19"/>
  </cols>
  <sheetData>
    <row r="1" spans="1:23" ht="33.9" customHeight="1" x14ac:dyDescent="0.75">
      <c r="A1" s="22" t="s">
        <v>35</v>
      </c>
      <c r="C1" s="7"/>
      <c r="E1" s="1174" t="s">
        <v>55</v>
      </c>
      <c r="F1" s="1174"/>
      <c r="H1" s="10" t="s">
        <v>35</v>
      </c>
      <c r="I1" s="1176" t="s">
        <v>36</v>
      </c>
      <c r="J1" s="1176"/>
      <c r="K1" s="1176"/>
      <c r="M1" s="16"/>
      <c r="N1" s="2"/>
      <c r="P1" s="176" t="s">
        <v>97</v>
      </c>
      <c r="Q1" s="176" t="s">
        <v>98</v>
      </c>
      <c r="R1" s="1175" t="s">
        <v>99</v>
      </c>
      <c r="S1" s="1175"/>
      <c r="U1" s="1177" t="s">
        <v>104</v>
      </c>
      <c r="V1" s="1178"/>
      <c r="W1" s="1179"/>
    </row>
    <row r="2" spans="1:23" ht="50.15" customHeight="1" x14ac:dyDescent="0.75">
      <c r="A2" s="11" t="s">
        <v>19</v>
      </c>
      <c r="C2" s="9" t="s">
        <v>54</v>
      </c>
      <c r="E2" s="23">
        <v>1</v>
      </c>
      <c r="F2" s="24" t="s">
        <v>100</v>
      </c>
      <c r="H2" s="11" t="s">
        <v>318</v>
      </c>
      <c r="I2" s="4">
        <v>25</v>
      </c>
      <c r="J2" s="5">
        <f>(I2/0.5)</f>
        <v>50</v>
      </c>
      <c r="K2" s="6">
        <f>(J2/40)</f>
        <v>1.25</v>
      </c>
      <c r="M2" s="17" t="s">
        <v>54</v>
      </c>
      <c r="N2" s="15"/>
      <c r="P2" s="20"/>
      <c r="Q2" s="20"/>
      <c r="R2" s="20"/>
      <c r="S2" s="20"/>
      <c r="U2" s="1180"/>
      <c r="V2" s="1181"/>
      <c r="W2" s="1182"/>
    </row>
    <row r="3" spans="1:23" ht="50.15" customHeight="1" x14ac:dyDescent="0.75">
      <c r="A3" s="12" t="s">
        <v>20</v>
      </c>
      <c r="C3" s="9" t="s">
        <v>37</v>
      </c>
      <c r="E3" s="23">
        <v>2</v>
      </c>
      <c r="F3" s="24" t="s">
        <v>101</v>
      </c>
      <c r="H3" s="11" t="s">
        <v>19</v>
      </c>
      <c r="I3" s="4">
        <v>20</v>
      </c>
      <c r="J3" s="5">
        <f t="shared" ref="J3:J19" si="0">(I3/0.5)</f>
        <v>40</v>
      </c>
      <c r="K3" s="6">
        <f t="shared" ref="K3:K19" si="1">(J3/40)</f>
        <v>1</v>
      </c>
      <c r="M3" s="17" t="s">
        <v>37</v>
      </c>
      <c r="N3" s="15">
        <v>1</v>
      </c>
      <c r="P3" s="20">
        <v>1</v>
      </c>
      <c r="Q3" s="20">
        <v>3</v>
      </c>
      <c r="R3" s="20">
        <v>1</v>
      </c>
      <c r="S3" s="17" t="s">
        <v>37</v>
      </c>
      <c r="U3" s="24" t="s">
        <v>100</v>
      </c>
      <c r="V3" s="29">
        <v>1</v>
      </c>
      <c r="W3" s="26">
        <v>0</v>
      </c>
    </row>
    <row r="4" spans="1:23" ht="50.15" customHeight="1" x14ac:dyDescent="0.75">
      <c r="A4" s="11" t="s">
        <v>21</v>
      </c>
      <c r="C4" s="9" t="s">
        <v>38</v>
      </c>
      <c r="E4" s="23">
        <v>3</v>
      </c>
      <c r="F4" s="24" t="s">
        <v>116</v>
      </c>
      <c r="H4" s="12" t="s">
        <v>20</v>
      </c>
      <c r="I4" s="4">
        <v>0.5</v>
      </c>
      <c r="J4" s="5">
        <f t="shared" si="0"/>
        <v>1</v>
      </c>
      <c r="K4" s="6">
        <f t="shared" si="1"/>
        <v>2.5000000000000001E-2</v>
      </c>
      <c r="M4" s="17" t="s">
        <v>38</v>
      </c>
      <c r="N4" s="15">
        <v>2</v>
      </c>
      <c r="P4" s="21">
        <f>Q3</f>
        <v>3</v>
      </c>
      <c r="Q4" s="20">
        <v>8</v>
      </c>
      <c r="R4" s="20">
        <v>2</v>
      </c>
      <c r="S4" s="17" t="s">
        <v>38</v>
      </c>
      <c r="U4" s="24" t="s">
        <v>101</v>
      </c>
      <c r="V4" s="29">
        <v>2</v>
      </c>
      <c r="W4" s="26">
        <v>0.1</v>
      </c>
    </row>
    <row r="5" spans="1:23" ht="50.15" customHeight="1" x14ac:dyDescent="0.75">
      <c r="A5" s="12" t="s">
        <v>22</v>
      </c>
      <c r="C5" s="9" t="s">
        <v>40</v>
      </c>
      <c r="E5" s="23">
        <v>4</v>
      </c>
      <c r="F5" s="24" t="s">
        <v>117</v>
      </c>
      <c r="H5" s="11" t="s">
        <v>21</v>
      </c>
      <c r="I5" s="4">
        <v>15</v>
      </c>
      <c r="J5" s="5">
        <f t="shared" si="0"/>
        <v>30</v>
      </c>
      <c r="K5" s="6">
        <f t="shared" si="1"/>
        <v>0.75</v>
      </c>
      <c r="M5" s="17" t="s">
        <v>40</v>
      </c>
      <c r="N5" s="15">
        <v>3</v>
      </c>
      <c r="P5" s="21">
        <f>Q4</f>
        <v>8</v>
      </c>
      <c r="Q5" s="20">
        <v>12</v>
      </c>
      <c r="R5" s="20">
        <v>3</v>
      </c>
      <c r="S5" s="17" t="s">
        <v>40</v>
      </c>
      <c r="U5" s="24" t="s">
        <v>116</v>
      </c>
      <c r="V5" s="29">
        <v>3</v>
      </c>
      <c r="W5" s="26">
        <v>0.3</v>
      </c>
    </row>
    <row r="6" spans="1:23" ht="50.15" customHeight="1" x14ac:dyDescent="0.75">
      <c r="A6" s="12" t="s">
        <v>23</v>
      </c>
      <c r="C6" s="9" t="s">
        <v>39</v>
      </c>
      <c r="E6" s="23">
        <v>5</v>
      </c>
      <c r="F6" s="24" t="s">
        <v>118</v>
      </c>
      <c r="H6" s="12" t="s">
        <v>22</v>
      </c>
      <c r="I6" s="4">
        <v>0.5</v>
      </c>
      <c r="J6" s="5">
        <f t="shared" si="0"/>
        <v>1</v>
      </c>
      <c r="K6" s="6">
        <f t="shared" si="1"/>
        <v>2.5000000000000001E-2</v>
      </c>
      <c r="M6" s="17" t="s">
        <v>39</v>
      </c>
      <c r="N6" s="15">
        <v>4</v>
      </c>
      <c r="P6" s="21">
        <f>Q5</f>
        <v>12</v>
      </c>
      <c r="Q6" s="20">
        <v>20</v>
      </c>
      <c r="R6" s="20">
        <v>4</v>
      </c>
      <c r="S6" s="17" t="s">
        <v>39</v>
      </c>
      <c r="U6" s="24" t="s">
        <v>117</v>
      </c>
      <c r="V6" s="29">
        <v>4</v>
      </c>
      <c r="W6" s="26">
        <v>0.5</v>
      </c>
    </row>
    <row r="7" spans="1:23" ht="50.15" customHeight="1" x14ac:dyDescent="0.75">
      <c r="A7" s="12" t="s">
        <v>24</v>
      </c>
      <c r="C7" s="9" t="s">
        <v>41</v>
      </c>
      <c r="E7" s="23">
        <v>6</v>
      </c>
      <c r="F7" s="24" t="s">
        <v>121</v>
      </c>
      <c r="H7" s="12" t="s">
        <v>23</v>
      </c>
      <c r="I7" s="4">
        <v>0.5</v>
      </c>
      <c r="J7" s="5">
        <f t="shared" si="0"/>
        <v>1</v>
      </c>
      <c r="K7" s="6">
        <f t="shared" si="1"/>
        <v>2.5000000000000001E-2</v>
      </c>
      <c r="M7" s="17" t="s">
        <v>41</v>
      </c>
      <c r="N7" s="15">
        <v>5</v>
      </c>
      <c r="P7" s="21">
        <f>Q6</f>
        <v>20</v>
      </c>
      <c r="Q7" s="20">
        <v>25</v>
      </c>
      <c r="R7" s="20">
        <v>5</v>
      </c>
      <c r="S7" s="17" t="s">
        <v>41</v>
      </c>
      <c r="U7" s="24" t="s">
        <v>118</v>
      </c>
      <c r="V7" s="29">
        <v>5</v>
      </c>
      <c r="W7" s="26">
        <v>0.7</v>
      </c>
    </row>
    <row r="8" spans="1:23" ht="50.15" customHeight="1" x14ac:dyDescent="0.75">
      <c r="A8" s="12" t="s">
        <v>25</v>
      </c>
      <c r="E8" s="23">
        <v>7</v>
      </c>
      <c r="F8" s="24" t="s">
        <v>119</v>
      </c>
      <c r="H8" s="12" t="s">
        <v>24</v>
      </c>
      <c r="I8" s="4">
        <v>1.5</v>
      </c>
      <c r="J8" s="5">
        <f t="shared" si="0"/>
        <v>3</v>
      </c>
      <c r="K8" s="6">
        <f t="shared" si="1"/>
        <v>7.4999999999999997E-2</v>
      </c>
      <c r="M8" s="18"/>
      <c r="U8" s="24" t="s">
        <v>121</v>
      </c>
      <c r="V8" s="29">
        <v>6</v>
      </c>
      <c r="W8" s="26">
        <v>0.3</v>
      </c>
    </row>
    <row r="9" spans="1:23" ht="50.15" customHeight="1" x14ac:dyDescent="0.75">
      <c r="A9" s="12" t="s">
        <v>26</v>
      </c>
      <c r="E9" s="23">
        <v>8</v>
      </c>
      <c r="F9" s="24" t="s">
        <v>120</v>
      </c>
      <c r="H9" s="12" t="s">
        <v>25</v>
      </c>
      <c r="I9" s="4">
        <v>0.5</v>
      </c>
      <c r="J9" s="5">
        <f t="shared" si="0"/>
        <v>1</v>
      </c>
      <c r="K9" s="6">
        <f t="shared" si="1"/>
        <v>2.5000000000000001E-2</v>
      </c>
      <c r="U9" s="24" t="s">
        <v>123</v>
      </c>
      <c r="V9" s="29">
        <v>7</v>
      </c>
      <c r="W9" s="26">
        <v>0.4</v>
      </c>
    </row>
    <row r="10" spans="1:23" ht="50.15" customHeight="1" x14ac:dyDescent="0.75">
      <c r="A10" s="12" t="s">
        <v>27</v>
      </c>
      <c r="E10" s="23">
        <v>9</v>
      </c>
      <c r="F10" s="24" t="s">
        <v>102</v>
      </c>
      <c r="H10" s="12" t="s">
        <v>26</v>
      </c>
      <c r="I10" s="4">
        <v>0.5</v>
      </c>
      <c r="J10" s="5">
        <f t="shared" si="0"/>
        <v>1</v>
      </c>
      <c r="K10" s="6">
        <f t="shared" si="1"/>
        <v>2.5000000000000001E-2</v>
      </c>
      <c r="U10" s="24" t="s">
        <v>122</v>
      </c>
      <c r="V10" s="29">
        <v>8</v>
      </c>
      <c r="W10" s="26">
        <v>0.7</v>
      </c>
    </row>
    <row r="11" spans="1:23" ht="50.15" customHeight="1" x14ac:dyDescent="0.75">
      <c r="A11" s="12" t="s">
        <v>28</v>
      </c>
      <c r="E11" s="23">
        <v>10</v>
      </c>
      <c r="F11" s="24" t="s">
        <v>103</v>
      </c>
      <c r="H11" s="12" t="s">
        <v>27</v>
      </c>
      <c r="I11" s="4">
        <v>10</v>
      </c>
      <c r="J11" s="5">
        <f t="shared" si="0"/>
        <v>20</v>
      </c>
      <c r="K11" s="6">
        <f t="shared" si="1"/>
        <v>0.5</v>
      </c>
      <c r="U11" s="24" t="s">
        <v>102</v>
      </c>
      <c r="V11" s="29">
        <v>9</v>
      </c>
      <c r="W11" s="26">
        <v>0.9</v>
      </c>
    </row>
    <row r="12" spans="1:23" ht="50.15" customHeight="1" x14ac:dyDescent="0.75">
      <c r="A12" s="12" t="s">
        <v>29</v>
      </c>
      <c r="H12" s="12" t="s">
        <v>28</v>
      </c>
      <c r="I12" s="4">
        <v>0.5</v>
      </c>
      <c r="J12" s="5">
        <f t="shared" si="0"/>
        <v>1</v>
      </c>
      <c r="K12" s="6">
        <f t="shared" si="1"/>
        <v>2.5000000000000001E-2</v>
      </c>
      <c r="U12" s="24" t="s">
        <v>103</v>
      </c>
      <c r="V12" s="29">
        <v>10</v>
      </c>
      <c r="W12" s="26">
        <v>1</v>
      </c>
    </row>
    <row r="13" spans="1:23" ht="50.15" customHeight="1" x14ac:dyDescent="0.75">
      <c r="A13" s="11" t="s">
        <v>30</v>
      </c>
      <c r="H13" s="12" t="s">
        <v>29</v>
      </c>
      <c r="I13" s="4">
        <v>15</v>
      </c>
      <c r="J13" s="5">
        <f t="shared" si="0"/>
        <v>30</v>
      </c>
      <c r="K13" s="6">
        <f t="shared" si="1"/>
        <v>0.75</v>
      </c>
    </row>
    <row r="14" spans="1:23" ht="50.15" customHeight="1" x14ac:dyDescent="0.75">
      <c r="A14" s="12" t="s">
        <v>31</v>
      </c>
      <c r="H14" s="11" t="s">
        <v>30</v>
      </c>
      <c r="I14" s="4">
        <v>2</v>
      </c>
      <c r="J14" s="5">
        <f t="shared" si="0"/>
        <v>4</v>
      </c>
      <c r="K14" s="6">
        <f t="shared" si="1"/>
        <v>0.1</v>
      </c>
      <c r="U14" s="24" t="s">
        <v>107</v>
      </c>
      <c r="V14" s="31">
        <v>25</v>
      </c>
      <c r="W14" s="26">
        <v>12</v>
      </c>
    </row>
    <row r="15" spans="1:23" ht="50.15" customHeight="1" x14ac:dyDescent="0.75">
      <c r="A15" s="13" t="s">
        <v>32</v>
      </c>
      <c r="H15" s="12" t="s">
        <v>31</v>
      </c>
      <c r="I15" s="4">
        <v>0.5</v>
      </c>
      <c r="J15" s="5">
        <f t="shared" si="0"/>
        <v>1</v>
      </c>
      <c r="K15" s="6">
        <f t="shared" si="1"/>
        <v>2.5000000000000001E-2</v>
      </c>
      <c r="U15" s="24" t="s">
        <v>105</v>
      </c>
      <c r="V15" s="31">
        <f>W14</f>
        <v>12</v>
      </c>
      <c r="W15" s="26">
        <v>3</v>
      </c>
    </row>
    <row r="16" spans="1:23" ht="50.15" customHeight="1" x14ac:dyDescent="0.75">
      <c r="A16" s="13" t="s">
        <v>33</v>
      </c>
      <c r="H16" s="13" t="s">
        <v>32</v>
      </c>
      <c r="I16" s="4">
        <v>5</v>
      </c>
      <c r="J16" s="5">
        <f t="shared" si="0"/>
        <v>10</v>
      </c>
      <c r="K16" s="6">
        <f t="shared" si="1"/>
        <v>0.25</v>
      </c>
      <c r="U16" s="24" t="s">
        <v>106</v>
      </c>
      <c r="V16" s="31">
        <f>W15</f>
        <v>3</v>
      </c>
      <c r="W16" s="26"/>
    </row>
    <row r="17" spans="1:11" ht="50.15" customHeight="1" x14ac:dyDescent="0.75">
      <c r="A17" s="12" t="s">
        <v>96</v>
      </c>
      <c r="H17" s="13" t="s">
        <v>33</v>
      </c>
      <c r="I17" s="4">
        <v>2</v>
      </c>
      <c r="J17" s="5">
        <f t="shared" si="0"/>
        <v>4</v>
      </c>
      <c r="K17" s="6">
        <f t="shared" si="1"/>
        <v>0.1</v>
      </c>
    </row>
    <row r="18" spans="1:11" ht="50.15" customHeight="1" x14ac:dyDescent="0.75">
      <c r="A18" s="12" t="s">
        <v>34</v>
      </c>
      <c r="H18" s="12" t="s">
        <v>96</v>
      </c>
      <c r="I18" s="4">
        <v>0.5</v>
      </c>
      <c r="J18" s="5">
        <f t="shared" si="0"/>
        <v>1</v>
      </c>
      <c r="K18" s="6">
        <f t="shared" si="1"/>
        <v>2.5000000000000001E-2</v>
      </c>
    </row>
    <row r="19" spans="1:11" ht="14.75" x14ac:dyDescent="0.75">
      <c r="H19" s="12" t="s">
        <v>34</v>
      </c>
      <c r="I19" s="4">
        <v>0.5</v>
      </c>
      <c r="J19" s="5">
        <f t="shared" si="0"/>
        <v>1</v>
      </c>
      <c r="K19" s="6">
        <f t="shared" si="1"/>
        <v>2.5000000000000001E-2</v>
      </c>
    </row>
    <row r="20" spans="1:11" ht="26" x14ac:dyDescent="0.75">
      <c r="A20" s="19"/>
      <c r="H20" s="187" t="s">
        <v>307</v>
      </c>
      <c r="I20" s="4">
        <f>I3+I5</f>
        <v>35</v>
      </c>
      <c r="J20" s="5">
        <f>J3+J5</f>
        <v>70</v>
      </c>
      <c r="K20" s="6">
        <f>K3+K5</f>
        <v>1.75</v>
      </c>
    </row>
    <row r="21" spans="1:11" ht="52" x14ac:dyDescent="0.75">
      <c r="A21" s="19"/>
      <c r="H21" s="187" t="s">
        <v>308</v>
      </c>
      <c r="I21" s="4">
        <f>I3+I5+I13</f>
        <v>50</v>
      </c>
      <c r="J21" s="5">
        <f>J3+J5+J13</f>
        <v>100</v>
      </c>
      <c r="K21" s="6">
        <f>K3+K5+K13</f>
        <v>2.5</v>
      </c>
    </row>
    <row r="22" spans="1:11" ht="78" x14ac:dyDescent="0.75">
      <c r="A22" s="19"/>
      <c r="H22" s="187" t="s">
        <v>309</v>
      </c>
      <c r="I22" s="4">
        <f>I3+I5+I17</f>
        <v>37</v>
      </c>
      <c r="J22" s="5">
        <f>J3+J5+J17</f>
        <v>74</v>
      </c>
      <c r="K22" s="6">
        <f>K3+K5+K17</f>
        <v>1.85</v>
      </c>
    </row>
    <row r="23" spans="1:11" ht="52" x14ac:dyDescent="0.75">
      <c r="A23" s="19"/>
      <c r="H23" s="187" t="s">
        <v>310</v>
      </c>
      <c r="I23" s="4">
        <f>I3+I13</f>
        <v>35</v>
      </c>
      <c r="J23" s="5">
        <f>J3+J13</f>
        <v>70</v>
      </c>
      <c r="K23" s="6">
        <f>K3+K13</f>
        <v>1.75</v>
      </c>
    </row>
    <row r="24" spans="1:11" ht="52" x14ac:dyDescent="0.75">
      <c r="A24" s="19"/>
      <c r="H24" s="187" t="s">
        <v>311</v>
      </c>
      <c r="I24" s="4">
        <f>I3+I13+I16</f>
        <v>40</v>
      </c>
      <c r="J24" s="5">
        <f>J3+J13+J16</f>
        <v>80</v>
      </c>
      <c r="K24" s="6">
        <f>K3+K13+K16</f>
        <v>2</v>
      </c>
    </row>
    <row r="25" spans="1:11" ht="39" x14ac:dyDescent="0.75">
      <c r="A25" s="19"/>
      <c r="H25" s="187" t="s">
        <v>312</v>
      </c>
      <c r="I25" s="4">
        <v>20</v>
      </c>
      <c r="J25" s="5">
        <f>J3+J19</f>
        <v>41</v>
      </c>
      <c r="K25" s="6">
        <f>K3+K19</f>
        <v>1.0249999999999999</v>
      </c>
    </row>
    <row r="26" spans="1:11" ht="14.75" x14ac:dyDescent="0.75">
      <c r="A26" s="19"/>
      <c r="H26" s="187" t="s">
        <v>364</v>
      </c>
      <c r="I26" s="4">
        <v>10.5</v>
      </c>
      <c r="J26" s="5">
        <f>J4+J20</f>
        <v>71</v>
      </c>
      <c r="K26" s="6">
        <f>K4+K20</f>
        <v>1.7749999999999999</v>
      </c>
    </row>
    <row r="27" spans="1:11" ht="52" x14ac:dyDescent="0.75">
      <c r="A27" s="19"/>
      <c r="H27" s="187" t="s">
        <v>313</v>
      </c>
      <c r="I27" s="4">
        <f>I3+I11+I19</f>
        <v>30.5</v>
      </c>
      <c r="J27" s="5">
        <f>J3+J11+J19</f>
        <v>61</v>
      </c>
      <c r="K27" s="6">
        <f>K3+K11+K19</f>
        <v>1.5249999999999999</v>
      </c>
    </row>
    <row r="28" spans="1:11" ht="50.15" customHeight="1" x14ac:dyDescent="0.75">
      <c r="H28" s="187" t="s">
        <v>314</v>
      </c>
      <c r="I28" s="4">
        <f>I16+I13</f>
        <v>20</v>
      </c>
      <c r="J28" s="5">
        <f>J16+J13</f>
        <v>40</v>
      </c>
      <c r="K28" s="6">
        <f>K16+K13</f>
        <v>1</v>
      </c>
    </row>
    <row r="29" spans="1:11" ht="50.15" customHeight="1" x14ac:dyDescent="0.75">
      <c r="I29" s="3">
        <f>SUM(I2:I19)</f>
        <v>100</v>
      </c>
    </row>
  </sheetData>
  <mergeCells count="4">
    <mergeCell ref="E1:F1"/>
    <mergeCell ref="R1:S1"/>
    <mergeCell ref="I1:K1"/>
    <mergeCell ref="U1:W2"/>
  </mergeCells>
  <dataValidations count="1">
    <dataValidation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sqref="U3:V12" xr:uid="{00000000-0002-0000-05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Schema</vt:lpstr>
      <vt:lpstr>Rischio Lordo</vt:lpstr>
      <vt:lpstr>Rischio netto</vt:lpstr>
      <vt:lpstr>Policy gestione rischio</vt:lpstr>
      <vt:lpstr>calcolo mitigazione del rischio</vt:lpstr>
      <vt:lpstr>tabelle</vt:lpstr>
      <vt:lpstr>Macroreati</vt:lpstr>
      <vt:lpstr>Schema!Titoli_stampa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 Giuseppe Russo</dc:creator>
  <cp:lastModifiedBy>User</cp:lastModifiedBy>
  <cp:lastPrinted>2020-02-17T08:36:57Z</cp:lastPrinted>
  <dcterms:created xsi:type="dcterms:W3CDTF">2018-07-23T08:48:46Z</dcterms:created>
  <dcterms:modified xsi:type="dcterms:W3CDTF">2021-01-02T17:15:46Z</dcterms:modified>
</cp:coreProperties>
</file>